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nyPenzes\Desktop\AWA Data Analysis\PnL's\ATL\"/>
    </mc:Choice>
  </mc:AlternateContent>
  <xr:revisionPtr revIDLastSave="0" documentId="13_ncr:1_{3D045A5F-AAC6-4E24-BE9D-A41214D208DB}" xr6:coauthVersionLast="47" xr6:coauthVersionMax="47" xr10:uidLastSave="{00000000-0000-0000-0000-000000000000}"/>
  <bookViews>
    <workbookView xWindow="57480" yWindow="-120" windowWidth="29040" windowHeight="15720" tabRatio="818" firstSheet="15" activeTab="15" xr2:uid="{00000000-000D-0000-FFFF-FFFF00000000}"/>
  </bookViews>
  <sheets>
    <sheet name="2021" sheetId="1" state="hidden" r:id="rId1"/>
    <sheet name="2022" sheetId="10" state="hidden" r:id="rId2"/>
    <sheet name="BUDGET 2023" sheetId="9" state="hidden" r:id="rId3"/>
    <sheet name="DOR 2023-09" sheetId="11" state="hidden" r:id="rId4"/>
    <sheet name="FEA 2023-09" sheetId="13" state="hidden" r:id="rId5"/>
    <sheet name="TRX 2023-09" sheetId="20" state="hidden" r:id="rId6"/>
    <sheet name="BRK 2023-09" sheetId="15" state="hidden" r:id="rId7"/>
    <sheet name="FEA" sheetId="27" state="hidden" r:id="rId8"/>
    <sheet name="TRX" sheetId="28" state="hidden" r:id="rId9"/>
    <sheet name="BRK" sheetId="26" state="hidden" r:id="rId10"/>
    <sheet name="GL PL Period Analysis With Dept" sheetId="8" state="veryHidden" r:id="rId11"/>
    <sheet name="GL PL Period Analysis With Br." sheetId="4" state="veryHidden" r:id="rId12"/>
    <sheet name="Filters" sheetId="3" state="veryHidden" r:id="rId13"/>
    <sheet name="Optional Templates" sheetId="5" state="veryHidden" r:id="rId14"/>
    <sheet name="Sort" sheetId="6" state="veryHidden" r:id="rId15"/>
    <sheet name="Final Budget" sheetId="31" r:id="rId16"/>
    <sheet name="Table2" sheetId="42" r:id="rId17"/>
    <sheet name="Sheet1" sheetId="41" r:id="rId18"/>
  </sheets>
  <definedNames>
    <definedName name="ExternalData_1" localSheetId="16" hidden="1">Table2!$A$1:$C$448</definedName>
    <definedName name="_xlnm.Print_Titles" localSheetId="0">'2021'!$1:$10</definedName>
    <definedName name="_xlnm.Print_Titles" localSheetId="11">'GL PL Period Analysis With Br.'!$17:$26</definedName>
    <definedName name="_xlnm.Print_Titles" localSheetId="10">'GL PL Period Analysis With Dept'!$17:$26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79" i="31" l="1"/>
  <c r="E8278" i="31"/>
  <c r="E8277" i="31"/>
  <c r="E8276" i="31"/>
  <c r="E8275" i="31"/>
  <c r="E8274" i="31"/>
  <c r="E8273" i="31"/>
  <c r="E8272" i="31"/>
  <c r="E8271" i="31"/>
  <c r="E8270" i="31"/>
  <c r="E8269" i="31"/>
  <c r="E8268" i="31"/>
  <c r="E8267" i="31"/>
  <c r="E8266" i="31"/>
  <c r="E8265" i="31"/>
  <c r="E8264" i="31"/>
  <c r="E8263" i="31"/>
  <c r="E8262" i="31"/>
  <c r="E8261" i="31"/>
  <c r="E8260" i="31"/>
  <c r="E8259" i="31"/>
  <c r="E8258" i="31"/>
  <c r="E8257" i="31"/>
  <c r="E8256" i="31"/>
  <c r="E8255" i="31"/>
  <c r="E8254" i="31"/>
  <c r="E8253" i="31"/>
  <c r="E8252" i="31"/>
  <c r="E8251" i="31"/>
  <c r="E8250" i="31"/>
  <c r="E8249" i="31"/>
  <c r="E8248" i="31"/>
  <c r="E8247" i="31"/>
  <c r="E8246" i="31"/>
  <c r="E8245" i="31"/>
  <c r="E8244" i="31"/>
  <c r="E8243" i="31"/>
  <c r="E8242" i="31"/>
  <c r="E8241" i="31"/>
  <c r="E8240" i="31"/>
  <c r="E8239" i="31"/>
  <c r="E8238" i="31"/>
  <c r="E8237" i="31"/>
  <c r="E8236" i="31"/>
  <c r="E8235" i="31"/>
  <c r="E8234" i="31"/>
  <c r="E8233" i="31"/>
  <c r="E8232" i="31"/>
  <c r="E8231" i="31"/>
  <c r="E8230" i="31"/>
  <c r="E8229" i="31"/>
  <c r="E8228" i="31"/>
  <c r="E8227" i="31"/>
  <c r="E8226" i="31"/>
  <c r="E8225" i="31"/>
  <c r="E8224" i="31"/>
  <c r="E8223" i="31"/>
  <c r="E8222" i="31"/>
  <c r="E8221" i="31"/>
  <c r="E8220" i="31"/>
  <c r="E8219" i="31"/>
  <c r="E8218" i="31"/>
  <c r="E8217" i="31"/>
  <c r="E8216" i="31"/>
  <c r="E8215" i="31"/>
  <c r="E8214" i="31"/>
  <c r="E8213" i="31"/>
  <c r="E8212" i="31"/>
  <c r="E8211" i="31"/>
  <c r="E8210" i="31"/>
  <c r="E8209" i="31"/>
  <c r="E8208" i="31"/>
  <c r="E8207" i="31"/>
  <c r="E8206" i="31"/>
  <c r="E8205" i="31"/>
  <c r="E8204" i="31"/>
  <c r="E8203" i="31"/>
  <c r="E8202" i="31"/>
  <c r="E8201" i="31"/>
  <c r="E8200" i="31"/>
  <c r="E8199" i="31"/>
  <c r="E8198" i="31"/>
  <c r="E8197" i="31"/>
  <c r="E8196" i="31"/>
  <c r="E8195" i="31"/>
  <c r="E8194" i="31"/>
  <c r="E8193" i="31"/>
  <c r="E8192" i="31"/>
  <c r="E8191" i="31"/>
  <c r="E8190" i="31"/>
  <c r="E8189" i="31"/>
  <c r="E8188" i="31"/>
  <c r="E8187" i="31"/>
  <c r="E8186" i="31"/>
  <c r="E8185" i="31"/>
  <c r="E8184" i="31"/>
  <c r="E8183" i="31"/>
  <c r="E8182" i="31"/>
  <c r="E8181" i="31"/>
  <c r="E8180" i="31"/>
  <c r="E8179" i="31"/>
  <c r="E8178" i="31"/>
  <c r="E8177" i="31"/>
  <c r="E8176" i="31"/>
  <c r="E8175" i="31"/>
  <c r="E8174" i="31"/>
  <c r="E8173" i="31"/>
  <c r="E8172" i="31"/>
  <c r="E8171" i="31"/>
  <c r="E8170" i="31"/>
  <c r="E8169" i="31"/>
  <c r="E8168" i="31"/>
  <c r="E8167" i="31"/>
  <c r="E8166" i="31"/>
  <c r="E8165" i="31"/>
  <c r="E8164" i="31"/>
  <c r="E8163" i="31"/>
  <c r="E8162" i="31"/>
  <c r="E8161" i="31"/>
  <c r="E8160" i="31"/>
  <c r="E8159" i="31"/>
  <c r="E8158" i="31"/>
  <c r="E8157" i="31"/>
  <c r="E8156" i="31"/>
  <c r="E8155" i="31"/>
  <c r="E8154" i="31"/>
  <c r="E8153" i="31"/>
  <c r="E8152" i="31"/>
  <c r="E8151" i="31"/>
  <c r="E8150" i="31"/>
  <c r="E8149" i="31"/>
  <c r="E8148" i="31"/>
  <c r="E8147" i="31"/>
  <c r="E8146" i="31"/>
  <c r="E8145" i="31"/>
  <c r="E8144" i="31"/>
  <c r="E8143" i="31"/>
  <c r="E8142" i="31"/>
  <c r="E8141" i="31"/>
  <c r="E8140" i="31"/>
  <c r="E8139" i="31"/>
  <c r="E8138" i="31"/>
  <c r="E8137" i="31"/>
  <c r="E8136" i="31"/>
  <c r="E8135" i="31"/>
  <c r="E8134" i="31"/>
  <c r="E8133" i="31"/>
  <c r="E8132" i="31"/>
  <c r="E8131" i="31"/>
  <c r="E8130" i="31"/>
  <c r="E8129" i="31"/>
  <c r="E8128" i="31"/>
  <c r="E8127" i="31"/>
  <c r="E8126" i="31"/>
  <c r="E8125" i="31"/>
  <c r="E8124" i="31"/>
  <c r="E8123" i="31"/>
  <c r="E8122" i="31"/>
  <c r="E8121" i="31"/>
  <c r="E8120" i="31"/>
  <c r="E8119" i="31"/>
  <c r="E8118" i="31"/>
  <c r="E8117" i="31"/>
  <c r="E8116" i="31"/>
  <c r="E8115" i="31"/>
  <c r="E8114" i="31"/>
  <c r="E8113" i="31"/>
  <c r="E8112" i="31"/>
  <c r="E8111" i="31"/>
  <c r="E8110" i="31"/>
  <c r="E8109" i="31"/>
  <c r="E8108" i="31"/>
  <c r="E8107" i="31"/>
  <c r="E8106" i="31"/>
  <c r="E8105" i="31"/>
  <c r="E8104" i="31"/>
  <c r="E8103" i="31"/>
  <c r="E8102" i="31"/>
  <c r="E8101" i="31"/>
  <c r="E8100" i="31"/>
  <c r="E8099" i="31"/>
  <c r="E8098" i="31"/>
  <c r="E8097" i="31"/>
  <c r="E8096" i="31"/>
  <c r="E8095" i="31"/>
  <c r="E8094" i="31"/>
  <c r="E8093" i="31"/>
  <c r="E8092" i="31"/>
  <c r="E8091" i="31"/>
  <c r="E8090" i="31"/>
  <c r="E8089" i="31"/>
  <c r="E8088" i="31"/>
  <c r="E8087" i="31"/>
  <c r="E8086" i="31"/>
  <c r="E8085" i="31"/>
  <c r="E8084" i="31"/>
  <c r="E8083" i="31"/>
  <c r="E8082" i="31"/>
  <c r="E8081" i="31"/>
  <c r="E8080" i="31"/>
  <c r="E8079" i="31"/>
  <c r="E8078" i="31"/>
  <c r="E8077" i="31"/>
  <c r="E8076" i="31"/>
  <c r="E8075" i="31"/>
  <c r="E8074" i="31"/>
  <c r="E8073" i="31"/>
  <c r="E8072" i="31"/>
  <c r="E8071" i="31"/>
  <c r="E8070" i="31"/>
  <c r="E8069" i="31"/>
  <c r="E8068" i="31"/>
  <c r="E8067" i="31"/>
  <c r="E8066" i="31"/>
  <c r="E8065" i="31"/>
  <c r="E8064" i="31"/>
  <c r="E8063" i="31"/>
  <c r="E8062" i="31"/>
  <c r="E8061" i="31"/>
  <c r="E8060" i="31"/>
  <c r="E8059" i="31"/>
  <c r="E8058" i="31"/>
  <c r="E8057" i="31"/>
  <c r="E8056" i="31"/>
  <c r="E8055" i="31"/>
  <c r="E8054" i="31"/>
  <c r="E8053" i="31"/>
  <c r="E8052" i="31"/>
  <c r="E8051" i="31"/>
  <c r="E8050" i="31"/>
  <c r="E8049" i="31"/>
  <c r="E8048" i="31"/>
  <c r="E8047" i="31"/>
  <c r="E8046" i="31"/>
  <c r="E8045" i="31"/>
  <c r="E8044" i="31"/>
  <c r="E8043" i="31"/>
  <c r="E8042" i="31"/>
  <c r="E8041" i="31"/>
  <c r="E8040" i="31"/>
  <c r="E8039" i="31"/>
  <c r="E8038" i="31"/>
  <c r="E8037" i="31"/>
  <c r="E8036" i="31"/>
  <c r="E8035" i="31"/>
  <c r="E8034" i="31"/>
  <c r="E8033" i="31"/>
  <c r="E8032" i="31"/>
  <c r="E8031" i="31"/>
  <c r="E8030" i="31"/>
  <c r="E8029" i="31"/>
  <c r="E8028" i="31"/>
  <c r="E8027" i="31"/>
  <c r="E8026" i="31"/>
  <c r="E8025" i="31"/>
  <c r="E8024" i="31"/>
  <c r="E8023" i="31"/>
  <c r="E8022" i="31"/>
  <c r="E8021" i="31"/>
  <c r="E8020" i="31"/>
  <c r="E8019" i="31"/>
  <c r="E8018" i="31"/>
  <c r="E8017" i="31"/>
  <c r="E8016" i="31"/>
  <c r="E8015" i="31"/>
  <c r="E8014" i="31"/>
  <c r="E8013" i="31"/>
  <c r="E8012" i="31"/>
  <c r="E8011" i="31"/>
  <c r="E8010" i="31"/>
  <c r="E8009" i="31"/>
  <c r="E8008" i="31"/>
  <c r="E8007" i="31"/>
  <c r="E8006" i="31"/>
  <c r="E8005" i="31"/>
  <c r="E8004" i="31"/>
  <c r="E8003" i="31"/>
  <c r="E8002" i="31"/>
  <c r="E8001" i="31"/>
  <c r="E8000" i="31"/>
  <c r="E7999" i="31"/>
  <c r="E7998" i="31"/>
  <c r="E7997" i="31"/>
  <c r="E7996" i="31"/>
  <c r="E7995" i="31"/>
  <c r="E7994" i="31"/>
  <c r="E7993" i="31"/>
  <c r="E7992" i="31"/>
  <c r="E7991" i="31"/>
  <c r="E7990" i="31"/>
  <c r="E7989" i="31"/>
  <c r="E7988" i="31"/>
  <c r="E7987" i="31"/>
  <c r="E7986" i="31"/>
  <c r="E7985" i="31"/>
  <c r="E7984" i="31"/>
  <c r="E7983" i="31"/>
  <c r="E7982" i="31"/>
  <c r="E7981" i="31"/>
  <c r="E7980" i="31"/>
  <c r="E7979" i="31"/>
  <c r="E7978" i="31"/>
  <c r="E7977" i="31"/>
  <c r="E7976" i="31"/>
  <c r="E7975" i="31"/>
  <c r="E7974" i="31"/>
  <c r="E7973" i="31"/>
  <c r="E7972" i="31"/>
  <c r="E7971" i="31"/>
  <c r="E7970" i="31"/>
  <c r="E7969" i="31"/>
  <c r="E7968" i="31"/>
  <c r="E7967" i="31"/>
  <c r="E7966" i="31"/>
  <c r="E7965" i="31"/>
  <c r="E7964" i="31"/>
  <c r="E7963" i="31"/>
  <c r="E7962" i="31"/>
  <c r="E7961" i="31"/>
  <c r="E7960" i="31"/>
  <c r="E7959" i="31"/>
  <c r="E7958" i="31"/>
  <c r="E7957" i="31"/>
  <c r="E7956" i="31"/>
  <c r="E7955" i="31"/>
  <c r="E7954" i="31"/>
  <c r="E7953" i="31"/>
  <c r="E7952" i="31"/>
  <c r="E7951" i="31"/>
  <c r="E7950" i="31"/>
  <c r="E7949" i="31"/>
  <c r="E7948" i="31"/>
  <c r="E7947" i="31"/>
  <c r="E7946" i="31"/>
  <c r="E7945" i="31"/>
  <c r="E7944" i="31"/>
  <c r="E7943" i="31"/>
  <c r="E7942" i="31"/>
  <c r="E7941" i="31"/>
  <c r="E7940" i="31"/>
  <c r="E7939" i="31"/>
  <c r="E7938" i="31"/>
  <c r="E7937" i="31"/>
  <c r="E7936" i="31"/>
  <c r="E7935" i="31"/>
  <c r="E7934" i="31"/>
  <c r="E7933" i="31"/>
  <c r="E7932" i="31"/>
  <c r="E7931" i="31"/>
  <c r="E7930" i="31"/>
  <c r="E7929" i="31"/>
  <c r="E7928" i="31"/>
  <c r="E7927" i="31"/>
  <c r="E7926" i="31"/>
  <c r="E7925" i="31"/>
  <c r="E7924" i="31"/>
  <c r="E7923" i="31"/>
  <c r="E7922" i="31"/>
  <c r="E7921" i="31"/>
  <c r="E7920" i="31"/>
  <c r="E7919" i="31"/>
  <c r="E7918" i="31"/>
  <c r="E7917" i="31"/>
  <c r="E7916" i="31"/>
  <c r="E7915" i="31"/>
  <c r="E7914" i="31"/>
  <c r="E7913" i="31"/>
  <c r="E7912" i="31"/>
  <c r="E7911" i="31"/>
  <c r="E7910" i="31"/>
  <c r="E7909" i="31"/>
  <c r="E7908" i="31"/>
  <c r="E7907" i="31"/>
  <c r="E7906" i="31"/>
  <c r="E7905" i="31"/>
  <c r="E7904" i="31"/>
  <c r="E7903" i="31"/>
  <c r="E7902" i="31"/>
  <c r="E7901" i="31"/>
  <c r="E7900" i="31"/>
  <c r="E7899" i="31"/>
  <c r="E7898" i="31"/>
  <c r="E7897" i="31"/>
  <c r="E7896" i="31"/>
  <c r="E7895" i="31"/>
  <c r="E7894" i="31"/>
  <c r="E7893" i="31"/>
  <c r="E7892" i="31"/>
  <c r="E7891" i="31"/>
  <c r="E7890" i="31"/>
  <c r="E7889" i="31"/>
  <c r="E7888" i="31"/>
  <c r="E7887" i="31"/>
  <c r="E7886" i="31"/>
  <c r="E7885" i="31"/>
  <c r="E7884" i="31"/>
  <c r="E7883" i="31"/>
  <c r="E7882" i="31"/>
  <c r="E7881" i="31"/>
  <c r="E7880" i="31"/>
  <c r="E7879" i="31"/>
  <c r="E7878" i="31"/>
  <c r="E7877" i="31"/>
  <c r="E7876" i="31"/>
  <c r="E7875" i="31"/>
  <c r="E7874" i="31"/>
  <c r="E7873" i="31"/>
  <c r="E7872" i="31"/>
  <c r="E7871" i="31"/>
  <c r="E7870" i="31"/>
  <c r="E7869" i="31"/>
  <c r="E7868" i="31"/>
  <c r="E7867" i="31"/>
  <c r="E7866" i="31"/>
  <c r="E7865" i="31"/>
  <c r="E7864" i="31"/>
  <c r="E7863" i="31"/>
  <c r="E7862" i="31"/>
  <c r="E7861" i="31"/>
  <c r="E7860" i="31"/>
  <c r="E7859" i="31"/>
  <c r="E7858" i="31"/>
  <c r="E7857" i="31"/>
  <c r="E7856" i="31"/>
  <c r="E7855" i="31"/>
  <c r="E7854" i="31"/>
  <c r="E7853" i="31"/>
  <c r="E7852" i="31"/>
  <c r="E7851" i="31"/>
  <c r="E7850" i="31"/>
  <c r="E7849" i="31"/>
  <c r="E7848" i="31"/>
  <c r="E7847" i="31"/>
  <c r="E7846" i="31"/>
  <c r="E7845" i="31"/>
  <c r="E7844" i="31"/>
  <c r="E7843" i="31"/>
  <c r="E7842" i="31"/>
  <c r="E7841" i="31"/>
  <c r="E7840" i="31"/>
  <c r="E7839" i="31"/>
  <c r="E7838" i="31"/>
  <c r="E7837" i="31"/>
  <c r="E7836" i="31"/>
  <c r="E7835" i="31"/>
  <c r="E7834" i="31"/>
  <c r="E7833" i="31"/>
  <c r="E7832" i="31"/>
  <c r="E7831" i="31"/>
  <c r="E7830" i="31"/>
  <c r="E7829" i="31"/>
  <c r="E7828" i="31"/>
  <c r="E7827" i="31"/>
  <c r="E7826" i="31"/>
  <c r="E7825" i="31"/>
  <c r="E7824" i="31"/>
  <c r="E7823" i="31"/>
  <c r="E7822" i="31"/>
  <c r="E7821" i="31"/>
  <c r="E7820" i="31"/>
  <c r="E7819" i="31"/>
  <c r="E7818" i="31"/>
  <c r="E7817" i="31"/>
  <c r="E7816" i="31"/>
  <c r="E7815" i="31"/>
  <c r="E7814" i="31"/>
  <c r="E7813" i="31"/>
  <c r="E7812" i="31"/>
  <c r="E7811" i="31"/>
  <c r="E7810" i="31"/>
  <c r="E7809" i="31"/>
  <c r="E7808" i="31"/>
  <c r="E7807" i="31"/>
  <c r="E7806" i="31"/>
  <c r="E7805" i="31"/>
  <c r="E7804" i="31"/>
  <c r="E7803" i="31"/>
  <c r="E7802" i="31"/>
  <c r="E7801" i="31"/>
  <c r="E7800" i="31"/>
  <c r="E7799" i="31"/>
  <c r="E7798" i="31"/>
  <c r="E7797" i="31"/>
  <c r="E7796" i="31"/>
  <c r="E7795" i="31"/>
  <c r="E7794" i="31"/>
  <c r="E7793" i="31"/>
  <c r="E7792" i="31"/>
  <c r="E7791" i="31"/>
  <c r="E7790" i="31"/>
  <c r="E7789" i="31"/>
  <c r="E7788" i="31"/>
  <c r="E7787" i="31"/>
  <c r="E7786" i="31"/>
  <c r="E7785" i="31"/>
  <c r="E7784" i="31"/>
  <c r="E7783" i="31"/>
  <c r="E7782" i="31"/>
  <c r="E7781" i="31"/>
  <c r="E7780" i="31"/>
  <c r="E7779" i="31"/>
  <c r="E7778" i="31"/>
  <c r="E7777" i="31"/>
  <c r="E7776" i="31"/>
  <c r="E7775" i="31"/>
  <c r="E7774" i="31"/>
  <c r="E7773" i="31"/>
  <c r="E7772" i="31"/>
  <c r="E7771" i="31"/>
  <c r="E7770" i="31"/>
  <c r="E7769" i="31"/>
  <c r="E7768" i="31"/>
  <c r="E7767" i="31"/>
  <c r="E7766" i="31"/>
  <c r="E7765" i="31"/>
  <c r="E7764" i="31"/>
  <c r="E7763" i="31"/>
  <c r="E7762" i="31"/>
  <c r="E7761" i="31"/>
  <c r="E7760" i="31"/>
  <c r="E7759" i="31"/>
  <c r="E7758" i="31"/>
  <c r="E7757" i="31"/>
  <c r="E7756" i="31"/>
  <c r="E7755" i="31"/>
  <c r="E7754" i="31"/>
  <c r="E7753" i="31"/>
  <c r="E7752" i="31"/>
  <c r="E7751" i="31"/>
  <c r="E7750" i="31"/>
  <c r="E7749" i="31"/>
  <c r="E7748" i="31"/>
  <c r="E7747" i="31"/>
  <c r="E7746" i="31"/>
  <c r="E7745" i="31"/>
  <c r="E7744" i="31"/>
  <c r="E7743" i="31"/>
  <c r="E7742" i="31"/>
  <c r="E7741" i="31"/>
  <c r="E7740" i="31"/>
  <c r="E7739" i="31"/>
  <c r="E7738" i="31"/>
  <c r="E7737" i="31"/>
  <c r="E7736" i="31"/>
  <c r="E7735" i="31"/>
  <c r="E7734" i="31"/>
  <c r="E7733" i="31"/>
  <c r="E7732" i="31"/>
  <c r="E7731" i="31"/>
  <c r="E7730" i="31"/>
  <c r="E7729" i="31"/>
  <c r="E7728" i="31"/>
  <c r="E7727" i="31"/>
  <c r="E7726" i="31"/>
  <c r="E7725" i="31"/>
  <c r="E7724" i="31"/>
  <c r="E7723" i="31"/>
  <c r="E7722" i="31"/>
  <c r="E7721" i="31"/>
  <c r="E7720" i="31"/>
  <c r="E7719" i="31"/>
  <c r="E7718" i="31"/>
  <c r="E7717" i="31"/>
  <c r="E7716" i="31"/>
  <c r="E7715" i="31"/>
  <c r="E7714" i="31"/>
  <c r="E7713" i="31"/>
  <c r="E7712" i="31"/>
  <c r="E7711" i="31"/>
  <c r="E7710" i="31"/>
  <c r="E7709" i="31"/>
  <c r="E7708" i="31"/>
  <c r="E7707" i="31"/>
  <c r="E7706" i="31"/>
  <c r="E7705" i="31"/>
  <c r="E7704" i="31"/>
  <c r="E7703" i="31"/>
  <c r="E7702" i="31"/>
  <c r="E7701" i="31"/>
  <c r="E7700" i="31"/>
  <c r="E7699" i="31"/>
  <c r="E7698" i="31"/>
  <c r="E7697" i="31"/>
  <c r="E7696" i="31"/>
  <c r="E7695" i="31"/>
  <c r="E7694" i="31"/>
  <c r="E7693" i="31"/>
  <c r="E7692" i="31"/>
  <c r="E7691" i="31"/>
  <c r="E7690" i="31"/>
  <c r="E7689" i="31"/>
  <c r="E7688" i="31"/>
  <c r="E7687" i="31"/>
  <c r="E7686" i="31"/>
  <c r="E7685" i="31"/>
  <c r="E7684" i="31"/>
  <c r="E7683" i="31"/>
  <c r="E7682" i="31"/>
  <c r="E7681" i="31"/>
  <c r="E7680" i="31"/>
  <c r="E7679" i="31"/>
  <c r="E7678" i="31"/>
  <c r="E7677" i="31"/>
  <c r="E7676" i="31"/>
  <c r="E7675" i="31"/>
  <c r="E7674" i="31"/>
  <c r="E7673" i="31"/>
  <c r="E7672" i="31"/>
  <c r="E7671" i="31"/>
  <c r="E7670" i="31"/>
  <c r="E7669" i="31"/>
  <c r="E7668" i="31"/>
  <c r="E7667" i="31"/>
  <c r="E7666" i="31"/>
  <c r="E7665" i="31"/>
  <c r="E7664" i="31"/>
  <c r="E7663" i="31"/>
  <c r="E7662" i="31"/>
  <c r="E7661" i="31"/>
  <c r="E7660" i="31"/>
  <c r="E7659" i="31"/>
  <c r="E7658" i="31"/>
  <c r="E7657" i="31"/>
  <c r="E7656" i="31"/>
  <c r="E7655" i="31"/>
  <c r="E7654" i="31"/>
  <c r="E7653" i="31"/>
  <c r="E7652" i="31"/>
  <c r="E7651" i="31"/>
  <c r="E7650" i="31"/>
  <c r="E7649" i="31"/>
  <c r="E7648" i="31"/>
  <c r="E7647" i="31"/>
  <c r="E7646" i="31"/>
  <c r="E7645" i="31"/>
  <c r="E7644" i="31"/>
  <c r="E7643" i="31"/>
  <c r="E7642" i="31"/>
  <c r="E7641" i="31"/>
  <c r="E7640" i="31"/>
  <c r="E7639" i="31"/>
  <c r="E7638" i="31"/>
  <c r="E7637" i="31"/>
  <c r="E7636" i="31"/>
  <c r="E7635" i="31"/>
  <c r="E7634" i="31"/>
  <c r="E7633" i="31"/>
  <c r="E7632" i="31"/>
  <c r="E7631" i="31"/>
  <c r="E7630" i="31"/>
  <c r="E7629" i="31"/>
  <c r="E7628" i="31"/>
  <c r="E7627" i="31"/>
  <c r="E7626" i="31"/>
  <c r="E7625" i="31"/>
  <c r="E7624" i="31"/>
  <c r="E7623" i="31"/>
  <c r="E7622" i="31"/>
  <c r="E7621" i="31"/>
  <c r="E7620" i="31"/>
  <c r="E7619" i="31"/>
  <c r="E7618" i="31"/>
  <c r="E7617" i="31"/>
  <c r="E7616" i="31"/>
  <c r="E7615" i="31"/>
  <c r="E7614" i="31"/>
  <c r="E7613" i="31"/>
  <c r="E7612" i="31"/>
  <c r="E7611" i="31"/>
  <c r="E7610" i="31"/>
  <c r="E7609" i="31"/>
  <c r="E7608" i="31"/>
  <c r="E7607" i="31"/>
  <c r="E7606" i="31"/>
  <c r="E7605" i="31"/>
  <c r="E7604" i="31"/>
  <c r="E7603" i="31"/>
  <c r="E7602" i="31"/>
  <c r="E7601" i="31"/>
  <c r="E7600" i="31"/>
  <c r="E7599" i="31"/>
  <c r="E7598" i="31"/>
  <c r="E7597" i="31"/>
  <c r="E7596" i="31"/>
  <c r="E7595" i="31"/>
  <c r="E7594" i="31"/>
  <c r="E7593" i="31"/>
  <c r="E7592" i="31"/>
  <c r="E7591" i="31"/>
  <c r="E7590" i="31"/>
  <c r="E7589" i="31"/>
  <c r="E7588" i="31"/>
  <c r="E7587" i="31"/>
  <c r="E7586" i="31"/>
  <c r="E7585" i="31"/>
  <c r="E7584" i="31"/>
  <c r="E7583" i="31"/>
  <c r="E7582" i="31"/>
  <c r="E7581" i="31"/>
  <c r="E7580" i="31"/>
  <c r="E7579" i="31"/>
  <c r="E7578" i="31"/>
  <c r="E7577" i="31"/>
  <c r="E7576" i="31"/>
  <c r="E7575" i="31"/>
  <c r="E7574" i="31"/>
  <c r="E7573" i="31"/>
  <c r="E7572" i="31"/>
  <c r="E7571" i="31"/>
  <c r="E7570" i="31"/>
  <c r="E7569" i="31"/>
  <c r="E7568" i="31"/>
  <c r="E7567" i="31"/>
  <c r="E7566" i="31"/>
  <c r="E7565" i="31"/>
  <c r="E7564" i="31"/>
  <c r="E7563" i="31"/>
  <c r="E7562" i="31"/>
  <c r="E7561" i="31"/>
  <c r="E7560" i="31"/>
  <c r="E7559" i="31"/>
  <c r="E7558" i="31"/>
  <c r="E7557" i="31"/>
  <c r="E7556" i="31"/>
  <c r="E7555" i="31"/>
  <c r="E7554" i="31"/>
  <c r="E7553" i="31"/>
  <c r="E7552" i="31"/>
  <c r="E7551" i="31"/>
  <c r="E7550" i="31"/>
  <c r="E7549" i="31"/>
  <c r="E7548" i="31"/>
  <c r="E7547" i="31"/>
  <c r="E7546" i="31"/>
  <c r="E7545" i="31"/>
  <c r="E7544" i="31"/>
  <c r="E7543" i="31"/>
  <c r="E7542" i="31"/>
  <c r="E7541" i="31"/>
  <c r="E7540" i="31"/>
  <c r="E7539" i="31"/>
  <c r="E7538" i="31"/>
  <c r="E7537" i="31"/>
  <c r="E7536" i="31"/>
  <c r="E7535" i="31"/>
  <c r="E7534" i="31"/>
  <c r="E7533" i="31"/>
  <c r="E7532" i="31"/>
  <c r="E7531" i="31"/>
  <c r="E7530" i="31"/>
  <c r="E7529" i="31"/>
  <c r="E7528" i="31"/>
  <c r="E7527" i="31"/>
  <c r="E7526" i="31"/>
  <c r="E7525" i="31"/>
  <c r="E7524" i="31"/>
  <c r="E7523" i="31"/>
  <c r="E7522" i="31"/>
  <c r="E7521" i="31"/>
  <c r="E7520" i="31"/>
  <c r="E7519" i="31"/>
  <c r="E7518" i="31"/>
  <c r="E7517" i="31"/>
  <c r="E7516" i="31"/>
  <c r="E7515" i="31"/>
  <c r="E7514" i="31"/>
  <c r="E7513" i="31"/>
  <c r="E7512" i="31"/>
  <c r="E7511" i="31"/>
  <c r="E7510" i="31"/>
  <c r="E7509" i="31"/>
  <c r="E7508" i="31"/>
  <c r="E7507" i="31"/>
  <c r="E7506" i="31"/>
  <c r="E7505" i="31"/>
  <c r="E7504" i="31"/>
  <c r="E7503" i="31"/>
  <c r="E7502" i="31"/>
  <c r="E7501" i="31"/>
  <c r="E7500" i="31"/>
  <c r="E7499" i="31"/>
  <c r="E7498" i="31"/>
  <c r="E7497" i="31"/>
  <c r="E7496" i="31"/>
  <c r="E7495" i="31"/>
  <c r="E7494" i="31"/>
  <c r="E7493" i="31"/>
  <c r="E7492" i="31"/>
  <c r="E7491" i="31"/>
  <c r="E7490" i="31"/>
  <c r="E7489" i="31"/>
  <c r="E7488" i="31"/>
  <c r="E7487" i="31"/>
  <c r="E7486" i="31"/>
  <c r="E7485" i="31"/>
  <c r="E7484" i="31"/>
  <c r="E7483" i="31"/>
  <c r="E7482" i="31"/>
  <c r="E7481" i="31"/>
  <c r="E7480" i="31"/>
  <c r="E7479" i="31"/>
  <c r="E7478" i="31"/>
  <c r="E7477" i="31"/>
  <c r="E7476" i="31"/>
  <c r="E7475" i="31"/>
  <c r="E7474" i="31"/>
  <c r="E7473" i="31"/>
  <c r="E7472" i="31"/>
  <c r="E7471" i="31"/>
  <c r="E7470" i="31"/>
  <c r="E7469" i="31"/>
  <c r="E7468" i="31"/>
  <c r="E7467" i="31"/>
  <c r="E7466" i="31"/>
  <c r="E7465" i="31"/>
  <c r="E7464" i="31"/>
  <c r="E7463" i="31"/>
  <c r="E7462" i="31"/>
  <c r="E7461" i="31"/>
  <c r="E7460" i="31"/>
  <c r="E7459" i="31"/>
  <c r="E7458" i="31"/>
  <c r="E7457" i="31"/>
  <c r="E7456" i="31"/>
  <c r="E7455" i="31"/>
  <c r="E7454" i="31"/>
  <c r="E7453" i="31"/>
  <c r="E7452" i="31"/>
  <c r="E7451" i="31"/>
  <c r="E7450" i="31"/>
  <c r="E7449" i="31"/>
  <c r="E7448" i="31"/>
  <c r="E7447" i="31"/>
  <c r="E7446" i="31"/>
  <c r="E7445" i="31"/>
  <c r="E7444" i="31"/>
  <c r="E7443" i="31"/>
  <c r="E7442" i="31"/>
  <c r="E7441" i="31"/>
  <c r="E7440" i="31"/>
  <c r="E7439" i="31"/>
  <c r="E7438" i="31"/>
  <c r="E7437" i="31"/>
  <c r="E7436" i="31"/>
  <c r="E7435" i="31"/>
  <c r="E7434" i="31"/>
  <c r="E7433" i="31"/>
  <c r="E7432" i="31"/>
  <c r="E7431" i="31"/>
  <c r="E7430" i="31"/>
  <c r="E7429" i="31"/>
  <c r="E7428" i="31"/>
  <c r="E7427" i="31"/>
  <c r="E7426" i="31"/>
  <c r="E7425" i="31"/>
  <c r="E7424" i="31"/>
  <c r="E7423" i="31"/>
  <c r="E7422" i="31"/>
  <c r="E7421" i="31"/>
  <c r="E7420" i="31"/>
  <c r="E7419" i="31"/>
  <c r="E7418" i="31"/>
  <c r="E7417" i="31"/>
  <c r="E7416" i="31"/>
  <c r="E7415" i="31"/>
  <c r="E7414" i="31"/>
  <c r="E7413" i="31"/>
  <c r="E7412" i="31"/>
  <c r="E7411" i="31"/>
  <c r="E7410" i="31"/>
  <c r="E7409" i="31"/>
  <c r="E7408" i="31"/>
  <c r="E7407" i="31"/>
  <c r="E7406" i="31"/>
  <c r="E7405" i="31"/>
  <c r="E7404" i="31"/>
  <c r="E7403" i="31"/>
  <c r="E7402" i="31"/>
  <c r="E7401" i="31"/>
  <c r="E7400" i="31"/>
  <c r="E7399" i="31"/>
  <c r="E7398" i="31"/>
  <c r="E7397" i="31"/>
  <c r="E7396" i="31"/>
  <c r="E7395" i="31"/>
  <c r="E7394" i="31"/>
  <c r="E7393" i="31"/>
  <c r="E7392" i="31"/>
  <c r="E7391" i="31"/>
  <c r="E7390" i="31"/>
  <c r="E7389" i="31"/>
  <c r="E7388" i="31"/>
  <c r="E7387" i="31"/>
  <c r="E7386" i="31"/>
  <c r="E7385" i="31"/>
  <c r="E7384" i="31"/>
  <c r="E7383" i="31"/>
  <c r="E7382" i="31"/>
  <c r="E7381" i="31"/>
  <c r="E7380" i="31"/>
  <c r="E7379" i="31"/>
  <c r="E7378" i="31"/>
  <c r="E7377" i="31"/>
  <c r="E7376" i="31"/>
  <c r="E7375" i="31"/>
  <c r="E7374" i="31"/>
  <c r="E7373" i="31"/>
  <c r="E7372" i="31"/>
  <c r="E7371" i="31"/>
  <c r="E7370" i="31"/>
  <c r="E7369" i="31"/>
  <c r="E7368" i="31"/>
  <c r="E7367" i="31"/>
  <c r="E7366" i="31"/>
  <c r="E7365" i="31"/>
  <c r="E7364" i="31"/>
  <c r="E7363" i="31"/>
  <c r="E7362" i="31"/>
  <c r="E7361" i="31"/>
  <c r="E7360" i="31"/>
  <c r="E7359" i="31"/>
  <c r="E7358" i="31"/>
  <c r="E7357" i="31"/>
  <c r="E7356" i="31"/>
  <c r="E7355" i="31"/>
  <c r="E7354" i="31"/>
  <c r="E7353" i="31"/>
  <c r="E7352" i="31"/>
  <c r="E7351" i="31"/>
  <c r="E7350" i="31"/>
  <c r="E7349" i="31"/>
  <c r="E7348" i="31"/>
  <c r="E7347" i="31"/>
  <c r="E7346" i="31"/>
  <c r="E7345" i="31"/>
  <c r="E7344" i="31"/>
  <c r="E7343" i="31"/>
  <c r="E7342" i="31"/>
  <c r="E7341" i="31"/>
  <c r="E7340" i="31"/>
  <c r="E7339" i="31"/>
  <c r="E7338" i="31"/>
  <c r="E7337" i="31"/>
  <c r="E7336" i="31"/>
  <c r="E7335" i="31"/>
  <c r="E7334" i="31"/>
  <c r="E7333" i="31"/>
  <c r="E7332" i="31"/>
  <c r="E7331" i="31"/>
  <c r="E7330" i="31"/>
  <c r="E7329" i="31"/>
  <c r="E7328" i="31"/>
  <c r="E7327" i="31"/>
  <c r="E7326" i="31"/>
  <c r="E7325" i="31"/>
  <c r="E7324" i="31"/>
  <c r="E7323" i="31"/>
  <c r="E7322" i="31"/>
  <c r="E7321" i="31"/>
  <c r="E7320" i="31"/>
  <c r="E7319" i="31"/>
  <c r="E7318" i="31"/>
  <c r="E7317" i="31"/>
  <c r="E7316" i="31"/>
  <c r="E7315" i="31"/>
  <c r="E7314" i="31"/>
  <c r="E7313" i="31"/>
  <c r="E7312" i="31"/>
  <c r="E7311" i="31"/>
  <c r="E7310" i="31"/>
  <c r="E7309" i="31"/>
  <c r="E7308" i="31"/>
  <c r="E7307" i="31"/>
  <c r="E7306" i="31"/>
  <c r="E7305" i="31"/>
  <c r="E7304" i="31"/>
  <c r="E7303" i="31"/>
  <c r="E7302" i="31"/>
  <c r="E7301" i="31"/>
  <c r="E7300" i="31"/>
  <c r="E7299" i="31"/>
  <c r="E7298" i="31"/>
  <c r="E7297" i="31"/>
  <c r="E7296" i="31"/>
  <c r="E7295" i="31"/>
  <c r="E7294" i="31"/>
  <c r="E7293" i="31"/>
  <c r="E7292" i="31"/>
  <c r="E7291" i="31"/>
  <c r="E7290" i="31"/>
  <c r="E7289" i="31"/>
  <c r="E7288" i="31"/>
  <c r="E7287" i="31"/>
  <c r="E7286" i="31"/>
  <c r="E7285" i="31"/>
  <c r="E7284" i="31"/>
  <c r="E7283" i="31"/>
  <c r="E7282" i="31"/>
  <c r="E7281" i="31"/>
  <c r="E7280" i="31"/>
  <c r="E7279" i="31"/>
  <c r="E7278" i="31"/>
  <c r="E7277" i="31"/>
  <c r="E7276" i="31"/>
  <c r="E7275" i="31"/>
  <c r="E7274" i="31"/>
  <c r="E7273" i="31"/>
  <c r="E7272" i="31"/>
  <c r="E7271" i="31"/>
  <c r="E7270" i="31"/>
  <c r="E7269" i="31"/>
  <c r="E7268" i="31"/>
  <c r="E7267" i="31"/>
  <c r="E7266" i="31"/>
  <c r="E7265" i="31"/>
  <c r="E7264" i="31"/>
  <c r="E7263" i="31"/>
  <c r="E7262" i="31"/>
  <c r="E7261" i="31"/>
  <c r="E7260" i="31"/>
  <c r="E7259" i="31"/>
  <c r="E7258" i="31"/>
  <c r="E7257" i="31"/>
  <c r="E7256" i="31"/>
  <c r="E7255" i="31"/>
  <c r="E7254" i="31"/>
  <c r="E7253" i="31"/>
  <c r="E7252" i="31"/>
  <c r="E7251" i="31"/>
  <c r="E7250" i="31"/>
  <c r="E7249" i="31"/>
  <c r="E7248" i="31"/>
  <c r="E7247" i="31"/>
  <c r="E7246" i="31"/>
  <c r="E7245" i="31"/>
  <c r="E7244" i="31"/>
  <c r="E7243" i="31"/>
  <c r="E7242" i="31"/>
  <c r="E7241" i="31"/>
  <c r="E7240" i="31"/>
  <c r="E7239" i="31"/>
  <c r="E7238" i="31"/>
  <c r="E7237" i="31"/>
  <c r="E7236" i="31"/>
  <c r="E7235" i="31"/>
  <c r="E7234" i="31"/>
  <c r="E7233" i="31"/>
  <c r="E7232" i="31"/>
  <c r="E7231" i="31"/>
  <c r="E7230" i="31"/>
  <c r="E7229" i="31"/>
  <c r="E7228" i="31"/>
  <c r="E7227" i="31"/>
  <c r="E7226" i="31"/>
  <c r="E7225" i="31"/>
  <c r="E7224" i="31"/>
  <c r="E7223" i="31"/>
  <c r="E7222" i="31"/>
  <c r="E7221" i="31"/>
  <c r="E7220" i="31"/>
  <c r="E7219" i="31"/>
  <c r="E7218" i="31"/>
  <c r="E7217" i="31"/>
  <c r="E7216" i="31"/>
  <c r="E7215" i="31"/>
  <c r="E7214" i="31"/>
  <c r="E7213" i="31"/>
  <c r="E7212" i="31"/>
  <c r="E7211" i="31"/>
  <c r="E7210" i="31"/>
  <c r="E7209" i="31"/>
  <c r="E7208" i="31"/>
  <c r="E7207" i="31"/>
  <c r="E7206" i="31"/>
  <c r="E7205" i="31"/>
  <c r="E7204" i="31"/>
  <c r="E7203" i="31"/>
  <c r="E7202" i="31"/>
  <c r="E7201" i="31"/>
  <c r="E7200" i="31"/>
  <c r="E7199" i="31"/>
  <c r="E7198" i="31"/>
  <c r="E7197" i="31"/>
  <c r="E7196" i="31"/>
  <c r="E7195" i="31"/>
  <c r="E7194" i="31"/>
  <c r="E7193" i="31"/>
  <c r="E7192" i="31"/>
  <c r="E7191" i="31"/>
  <c r="E7190" i="31"/>
  <c r="E7189" i="31"/>
  <c r="E7188" i="31"/>
  <c r="E7187" i="31"/>
  <c r="E7186" i="31"/>
  <c r="E7185" i="31"/>
  <c r="E7184" i="31"/>
  <c r="E7183" i="31"/>
  <c r="E7182" i="31"/>
  <c r="E7181" i="31"/>
  <c r="E7180" i="31"/>
  <c r="E7179" i="31"/>
  <c r="E7178" i="31"/>
  <c r="E7177" i="31"/>
  <c r="E7176" i="31"/>
  <c r="E7175" i="31"/>
  <c r="E7174" i="31"/>
  <c r="E7173" i="31"/>
  <c r="E7172" i="31"/>
  <c r="E7171" i="31"/>
  <c r="E7170" i="31"/>
  <c r="E7169" i="31"/>
  <c r="E7168" i="31"/>
  <c r="E7167" i="31"/>
  <c r="E7166" i="31"/>
  <c r="E7165" i="31"/>
  <c r="E7164" i="31"/>
  <c r="E7163" i="31"/>
  <c r="E7162" i="31"/>
  <c r="E7161" i="31"/>
  <c r="E7160" i="31"/>
  <c r="E7159" i="31"/>
  <c r="E7158" i="31"/>
  <c r="E7157" i="31"/>
  <c r="E7156" i="31"/>
  <c r="E7155" i="31"/>
  <c r="E7154" i="31"/>
  <c r="E7153" i="31"/>
  <c r="E7152" i="31"/>
  <c r="E7151" i="31"/>
  <c r="E7150" i="31"/>
  <c r="E7149" i="31"/>
  <c r="E7148" i="31"/>
  <c r="E7147" i="31"/>
  <c r="E7146" i="31"/>
  <c r="E7145" i="31"/>
  <c r="E7144" i="31"/>
  <c r="E7143" i="31"/>
  <c r="E7142" i="31"/>
  <c r="E7141" i="31"/>
  <c r="E7140" i="31"/>
  <c r="E7139" i="31"/>
  <c r="E7138" i="31"/>
  <c r="E7137" i="31"/>
  <c r="E7136" i="31"/>
  <c r="E7135" i="31"/>
  <c r="E7134" i="31"/>
  <c r="E7133" i="31"/>
  <c r="E7132" i="31"/>
  <c r="E7131" i="31"/>
  <c r="E7130" i="31"/>
  <c r="E7129" i="31"/>
  <c r="E7128" i="31"/>
  <c r="E7127" i="31"/>
  <c r="E7126" i="31"/>
  <c r="E7125" i="31"/>
  <c r="E7124" i="31"/>
  <c r="E7123" i="31"/>
  <c r="E7122" i="31"/>
  <c r="E7121" i="31"/>
  <c r="E7120" i="31"/>
  <c r="E7119" i="31"/>
  <c r="E7118" i="31"/>
  <c r="E7117" i="31"/>
  <c r="E7116" i="31"/>
  <c r="E7115" i="31"/>
  <c r="E7114" i="31"/>
  <c r="E7113" i="31"/>
  <c r="E7112" i="31"/>
  <c r="E7111" i="31"/>
  <c r="E7110" i="31"/>
  <c r="E7109" i="31"/>
  <c r="E7108" i="31"/>
  <c r="E7107" i="31"/>
  <c r="E7106" i="31"/>
  <c r="E7105" i="31"/>
  <c r="E7104" i="31"/>
  <c r="E7103" i="31"/>
  <c r="E7102" i="31"/>
  <c r="E7101" i="31"/>
  <c r="E7100" i="31"/>
  <c r="E7099" i="31"/>
  <c r="E7098" i="31"/>
  <c r="E7097" i="31"/>
  <c r="E7096" i="31"/>
  <c r="E7095" i="31"/>
  <c r="E7094" i="31"/>
  <c r="E7093" i="31"/>
  <c r="E7092" i="31"/>
  <c r="E7091" i="31"/>
  <c r="E7090" i="31"/>
  <c r="E7089" i="31"/>
  <c r="E7088" i="31"/>
  <c r="E7087" i="31"/>
  <c r="E7086" i="31"/>
  <c r="E7085" i="31"/>
  <c r="E7084" i="31"/>
  <c r="E7083" i="31"/>
  <c r="E7082" i="31"/>
  <c r="E7081" i="31"/>
  <c r="E7080" i="31"/>
  <c r="E7079" i="31"/>
  <c r="E7078" i="31"/>
  <c r="E7077" i="31"/>
  <c r="E7076" i="31"/>
  <c r="E7075" i="31"/>
  <c r="E7074" i="31"/>
  <c r="E7073" i="31"/>
  <c r="E7072" i="31"/>
  <c r="E7071" i="31"/>
  <c r="E7070" i="31"/>
  <c r="E7069" i="31"/>
  <c r="E7068" i="31"/>
  <c r="E7067" i="31"/>
  <c r="E7066" i="31"/>
  <c r="E7065" i="31"/>
  <c r="E7064" i="31"/>
  <c r="E7063" i="31"/>
  <c r="E7062" i="31"/>
  <c r="E7061" i="31"/>
  <c r="E7060" i="31"/>
  <c r="E7059" i="31"/>
  <c r="E7058" i="31"/>
  <c r="E7057" i="31"/>
  <c r="E7056" i="31"/>
  <c r="E7055" i="31"/>
  <c r="E7054" i="31"/>
  <c r="E7053" i="31"/>
  <c r="E7052" i="31"/>
  <c r="E7051" i="31"/>
  <c r="E7050" i="31"/>
  <c r="E7049" i="31"/>
  <c r="E7048" i="31"/>
  <c r="E7047" i="31"/>
  <c r="E7046" i="31"/>
  <c r="E7045" i="31"/>
  <c r="E7044" i="31"/>
  <c r="E7043" i="31"/>
  <c r="E7042" i="31"/>
  <c r="E7041" i="31"/>
  <c r="E7040" i="31"/>
  <c r="E7039" i="31"/>
  <c r="E7038" i="31"/>
  <c r="E7037" i="31"/>
  <c r="E7036" i="31"/>
  <c r="E7035" i="31"/>
  <c r="E7034" i="31"/>
  <c r="E7033" i="31"/>
  <c r="E7032" i="31"/>
  <c r="E7031" i="31"/>
  <c r="E7030" i="31"/>
  <c r="E7029" i="31"/>
  <c r="E7028" i="31"/>
  <c r="E7027" i="31"/>
  <c r="E7026" i="31"/>
  <c r="E7025" i="31"/>
  <c r="E7024" i="31"/>
  <c r="E7023" i="31"/>
  <c r="E7022" i="31"/>
  <c r="E7021" i="31"/>
  <c r="E7020" i="31"/>
  <c r="E7019" i="31"/>
  <c r="E7018" i="31"/>
  <c r="E7017" i="31"/>
  <c r="E7016" i="31"/>
  <c r="E7015" i="31"/>
  <c r="E7014" i="31"/>
  <c r="E7013" i="31"/>
  <c r="E7012" i="31"/>
  <c r="E7011" i="31"/>
  <c r="E7010" i="31"/>
  <c r="E7009" i="31"/>
  <c r="E7008" i="31"/>
  <c r="E7007" i="31"/>
  <c r="E7006" i="31"/>
  <c r="E7005" i="31"/>
  <c r="E7004" i="31"/>
  <c r="E7003" i="31"/>
  <c r="E7002" i="31"/>
  <c r="E7001" i="31"/>
  <c r="E7000" i="31"/>
  <c r="E6999" i="31"/>
  <c r="E6998" i="31"/>
  <c r="E6997" i="31"/>
  <c r="E6996" i="31"/>
  <c r="E6995" i="31"/>
  <c r="E6994" i="31"/>
  <c r="E6993" i="31"/>
  <c r="E6992" i="31"/>
  <c r="E6991" i="31"/>
  <c r="E6990" i="31"/>
  <c r="E6989" i="31"/>
  <c r="E6988" i="31"/>
  <c r="E6987" i="31"/>
  <c r="E6986" i="31"/>
  <c r="E6985" i="31"/>
  <c r="E6984" i="31"/>
  <c r="E6983" i="31"/>
  <c r="E6982" i="31"/>
  <c r="E6981" i="31"/>
  <c r="E6980" i="31"/>
  <c r="E6979" i="31"/>
  <c r="E6978" i="31"/>
  <c r="E6977" i="31"/>
  <c r="E6976" i="31"/>
  <c r="E6975" i="31"/>
  <c r="E6974" i="31"/>
  <c r="E6973" i="31"/>
  <c r="E6972" i="31"/>
  <c r="E6971" i="31"/>
  <c r="E6970" i="31"/>
  <c r="E6969" i="31"/>
  <c r="E6968" i="31"/>
  <c r="E6967" i="31"/>
  <c r="E6966" i="31"/>
  <c r="E6965" i="31"/>
  <c r="E6964" i="31"/>
  <c r="E6963" i="31"/>
  <c r="E6962" i="31"/>
  <c r="E6961" i="31"/>
  <c r="E6960" i="31"/>
  <c r="E6959" i="31"/>
  <c r="E6958" i="31"/>
  <c r="E6957" i="31"/>
  <c r="E6956" i="31"/>
  <c r="E6955" i="31"/>
  <c r="E6954" i="31"/>
  <c r="E6953" i="31"/>
  <c r="E6952" i="31"/>
  <c r="E6951" i="31"/>
  <c r="E6950" i="31"/>
  <c r="E6949" i="31"/>
  <c r="E6948" i="31"/>
  <c r="E6947" i="31"/>
  <c r="E6946" i="31"/>
  <c r="E6945" i="31"/>
  <c r="E6944" i="31"/>
  <c r="E6943" i="31"/>
  <c r="E6942" i="31"/>
  <c r="E6941" i="31"/>
  <c r="E6940" i="31"/>
  <c r="E6939" i="31"/>
  <c r="E6938" i="31"/>
  <c r="E6937" i="31"/>
  <c r="E6936" i="31"/>
  <c r="E6935" i="31"/>
  <c r="E6934" i="31"/>
  <c r="E6933" i="31"/>
  <c r="E6932" i="31"/>
  <c r="E6931" i="31"/>
  <c r="E6930" i="31"/>
  <c r="E6929" i="31"/>
  <c r="E6928" i="31"/>
  <c r="E6927" i="31"/>
  <c r="E6926" i="31"/>
  <c r="E6925" i="31"/>
  <c r="E6924" i="31"/>
  <c r="E6923" i="31"/>
  <c r="E6922" i="31"/>
  <c r="E6921" i="31"/>
  <c r="E6920" i="31"/>
  <c r="E6919" i="31"/>
  <c r="E6918" i="31"/>
  <c r="E6917" i="31"/>
  <c r="E6916" i="31"/>
  <c r="E6915" i="31"/>
  <c r="E6914" i="31"/>
  <c r="E6913" i="31"/>
  <c r="E6912" i="31"/>
  <c r="E6911" i="31"/>
  <c r="E6910" i="31"/>
  <c r="E6909" i="31"/>
  <c r="E6908" i="31"/>
  <c r="E6907" i="31"/>
  <c r="E6906" i="31"/>
  <c r="E6905" i="31"/>
  <c r="E6904" i="31"/>
  <c r="E6903" i="31"/>
  <c r="E6902" i="31"/>
  <c r="E6901" i="31"/>
  <c r="E6900" i="31"/>
  <c r="E6899" i="31"/>
  <c r="E6898" i="31"/>
  <c r="E6897" i="31"/>
  <c r="E6896" i="31"/>
  <c r="E6895" i="31"/>
  <c r="E6894" i="31"/>
  <c r="E6893" i="31"/>
  <c r="E6892" i="31"/>
  <c r="E6891" i="31"/>
  <c r="E6890" i="31"/>
  <c r="E6889" i="31"/>
  <c r="E6888" i="31"/>
  <c r="E6887" i="31"/>
  <c r="E6886" i="31"/>
  <c r="E6885" i="31"/>
  <c r="E6884" i="31"/>
  <c r="E6883" i="31"/>
  <c r="E6882" i="31"/>
  <c r="E6881" i="31"/>
  <c r="E6880" i="31"/>
  <c r="E6879" i="31"/>
  <c r="E6878" i="31"/>
  <c r="E6877" i="31"/>
  <c r="E6876" i="31"/>
  <c r="E6875" i="31"/>
  <c r="E6874" i="31"/>
  <c r="E6873" i="31"/>
  <c r="E6872" i="31"/>
  <c r="E6871" i="31"/>
  <c r="E6870" i="31"/>
  <c r="E6869" i="31"/>
  <c r="E6868" i="31"/>
  <c r="E6867" i="31"/>
  <c r="E6866" i="31"/>
  <c r="E6865" i="31"/>
  <c r="E6864" i="31"/>
  <c r="E6863" i="31"/>
  <c r="E6862" i="31"/>
  <c r="E6861" i="31"/>
  <c r="E6860" i="31"/>
  <c r="E6859" i="31"/>
  <c r="E6858" i="31"/>
  <c r="E6857" i="31"/>
  <c r="E6856" i="31"/>
  <c r="E6855" i="31"/>
  <c r="E6854" i="31"/>
  <c r="E6853" i="31"/>
  <c r="E6852" i="31"/>
  <c r="E6851" i="31"/>
  <c r="E6850" i="31"/>
  <c r="E6849" i="31"/>
  <c r="E6848" i="31"/>
  <c r="E6847" i="31"/>
  <c r="E6846" i="31"/>
  <c r="E6845" i="31"/>
  <c r="E6844" i="31"/>
  <c r="E6843" i="31"/>
  <c r="E6842" i="31"/>
  <c r="E6841" i="31"/>
  <c r="E6840" i="31"/>
  <c r="E6839" i="31"/>
  <c r="E6838" i="31"/>
  <c r="E6837" i="31"/>
  <c r="E6836" i="31"/>
  <c r="E6835" i="31"/>
  <c r="E6834" i="31"/>
  <c r="E6833" i="31"/>
  <c r="E6832" i="31"/>
  <c r="E6831" i="31"/>
  <c r="E6830" i="31"/>
  <c r="E6829" i="31"/>
  <c r="E6828" i="31"/>
  <c r="E6827" i="31"/>
  <c r="E6826" i="31"/>
  <c r="E6825" i="31"/>
  <c r="E6824" i="31"/>
  <c r="E6823" i="31"/>
  <c r="E6822" i="31"/>
  <c r="E6821" i="31"/>
  <c r="E6820" i="31"/>
  <c r="E6819" i="31"/>
  <c r="E6818" i="31"/>
  <c r="E6817" i="31"/>
  <c r="E6816" i="31"/>
  <c r="E6815" i="31"/>
  <c r="E6814" i="31"/>
  <c r="E6813" i="31"/>
  <c r="E6812" i="31"/>
  <c r="E6811" i="31"/>
  <c r="E6810" i="31"/>
  <c r="E6809" i="31"/>
  <c r="E6808" i="31"/>
  <c r="E6807" i="31"/>
  <c r="E6806" i="31"/>
  <c r="E6805" i="31"/>
  <c r="E6804" i="31"/>
  <c r="E6803" i="31"/>
  <c r="E6802" i="31"/>
  <c r="E6801" i="31"/>
  <c r="E6800" i="31"/>
  <c r="E6799" i="31"/>
  <c r="E6798" i="31"/>
  <c r="E6797" i="31"/>
  <c r="E6796" i="31"/>
  <c r="E6795" i="31"/>
  <c r="E6794" i="31"/>
  <c r="E6793" i="31"/>
  <c r="E6792" i="31"/>
  <c r="E6791" i="31"/>
  <c r="E6790" i="31"/>
  <c r="E6789" i="31"/>
  <c r="E6788" i="31"/>
  <c r="E6787" i="31"/>
  <c r="E6786" i="31"/>
  <c r="E6785" i="31"/>
  <c r="E6784" i="31"/>
  <c r="E6783" i="31"/>
  <c r="E6782" i="31"/>
  <c r="E6781" i="31"/>
  <c r="E6780" i="31"/>
  <c r="E6779" i="31"/>
  <c r="E6778" i="31"/>
  <c r="E6777" i="31"/>
  <c r="E6776" i="31"/>
  <c r="E6775" i="31"/>
  <c r="E6774" i="31"/>
  <c r="E6773" i="31"/>
  <c r="E6772" i="31"/>
  <c r="E6771" i="31"/>
  <c r="E6770" i="31"/>
  <c r="E6769" i="31"/>
  <c r="E6768" i="31"/>
  <c r="E6767" i="31"/>
  <c r="E6766" i="31"/>
  <c r="E6765" i="31"/>
  <c r="E6764" i="31"/>
  <c r="E6763" i="31"/>
  <c r="E6762" i="31"/>
  <c r="E6761" i="31"/>
  <c r="E6760" i="31"/>
  <c r="E6759" i="31"/>
  <c r="E6758" i="31"/>
  <c r="E6757" i="31"/>
  <c r="E6756" i="31"/>
  <c r="E6755" i="31"/>
  <c r="E6754" i="31"/>
  <c r="E6753" i="31"/>
  <c r="E6752" i="31"/>
  <c r="E6751" i="31"/>
  <c r="E6750" i="31"/>
  <c r="E6749" i="31"/>
  <c r="E6748" i="31"/>
  <c r="E6747" i="31"/>
  <c r="E6746" i="31"/>
  <c r="E6745" i="31"/>
  <c r="E6744" i="31"/>
  <c r="E6743" i="31"/>
  <c r="E6742" i="31"/>
  <c r="E6741" i="31"/>
  <c r="E6740" i="31"/>
  <c r="E6739" i="31"/>
  <c r="E6738" i="31"/>
  <c r="E6737" i="31"/>
  <c r="E6736" i="31"/>
  <c r="E6735" i="31"/>
  <c r="E6734" i="31"/>
  <c r="E6733" i="31"/>
  <c r="E6732" i="31"/>
  <c r="E6731" i="31"/>
  <c r="E6730" i="31"/>
  <c r="E6729" i="31"/>
  <c r="E6728" i="31"/>
  <c r="E6727" i="31"/>
  <c r="E6726" i="31"/>
  <c r="E6725" i="31"/>
  <c r="E6724" i="31"/>
  <c r="E6723" i="31"/>
  <c r="E6722" i="31"/>
  <c r="E6721" i="31"/>
  <c r="E6720" i="31"/>
  <c r="E6719" i="31"/>
  <c r="E6718" i="31"/>
  <c r="E6717" i="31"/>
  <c r="E6716" i="31"/>
  <c r="E6715" i="31"/>
  <c r="E6714" i="31"/>
  <c r="E6713" i="31"/>
  <c r="E6712" i="31"/>
  <c r="E6711" i="31"/>
  <c r="E6710" i="31"/>
  <c r="E6709" i="31"/>
  <c r="E6708" i="31"/>
  <c r="E6707" i="31"/>
  <c r="E6706" i="31"/>
  <c r="E6705" i="31"/>
  <c r="E6704" i="31"/>
  <c r="E6703" i="31"/>
  <c r="E6702" i="31"/>
  <c r="E6701" i="31"/>
  <c r="E6700" i="31"/>
  <c r="E6699" i="31"/>
  <c r="E6698" i="31"/>
  <c r="E6697" i="31"/>
  <c r="E6696" i="31"/>
  <c r="E6695" i="31"/>
  <c r="E6694" i="31"/>
  <c r="E6693" i="31"/>
  <c r="E6692" i="31"/>
  <c r="E6691" i="31"/>
  <c r="E6690" i="31"/>
  <c r="E6689" i="31"/>
  <c r="E6688" i="31"/>
  <c r="E6687" i="31"/>
  <c r="E6686" i="31"/>
  <c r="E6685" i="31"/>
  <c r="E6684" i="31"/>
  <c r="E6683" i="31"/>
  <c r="E6682" i="31"/>
  <c r="E6681" i="31"/>
  <c r="E6680" i="31"/>
  <c r="E6679" i="31"/>
  <c r="E6678" i="31"/>
  <c r="E6677" i="31"/>
  <c r="E6676" i="31"/>
  <c r="E6675" i="31"/>
  <c r="E6674" i="31"/>
  <c r="E6673" i="31"/>
  <c r="E6672" i="31"/>
  <c r="E6671" i="31"/>
  <c r="E6670" i="31"/>
  <c r="E6669" i="31"/>
  <c r="E6668" i="31"/>
  <c r="E6667" i="31"/>
  <c r="E6666" i="31"/>
  <c r="E6665" i="31"/>
  <c r="E6664" i="31"/>
  <c r="E6663" i="31"/>
  <c r="E6662" i="31"/>
  <c r="E6661" i="31"/>
  <c r="E6660" i="31"/>
  <c r="E6659" i="31"/>
  <c r="E6658" i="31"/>
  <c r="E6657" i="31"/>
  <c r="E6656" i="31"/>
  <c r="E6655" i="31"/>
  <c r="E6654" i="31"/>
  <c r="E6653" i="31"/>
  <c r="E6652" i="31"/>
  <c r="E6651" i="31"/>
  <c r="E6650" i="31"/>
  <c r="E6649" i="31"/>
  <c r="E6648" i="31"/>
  <c r="E6647" i="31"/>
  <c r="E6646" i="31"/>
  <c r="E6645" i="31"/>
  <c r="E6644" i="31"/>
  <c r="E6643" i="31"/>
  <c r="E6642" i="31"/>
  <c r="E6641" i="31"/>
  <c r="E6640" i="31"/>
  <c r="E6639" i="31"/>
  <c r="E6638" i="31"/>
  <c r="E6637" i="31"/>
  <c r="E6636" i="31"/>
  <c r="E6635" i="31"/>
  <c r="E6634" i="31"/>
  <c r="E6633" i="31"/>
  <c r="E6632" i="31"/>
  <c r="E6631" i="31"/>
  <c r="E6630" i="31"/>
  <c r="E6629" i="31"/>
  <c r="E6628" i="31"/>
  <c r="E6627" i="31"/>
  <c r="E6626" i="31"/>
  <c r="E6625" i="31"/>
  <c r="E6624" i="31"/>
  <c r="E6623" i="31"/>
  <c r="E6622" i="31"/>
  <c r="E6621" i="31"/>
  <c r="E6620" i="31"/>
  <c r="E6619" i="31"/>
  <c r="E6618" i="31"/>
  <c r="E6617" i="31"/>
  <c r="E6616" i="31"/>
  <c r="E6615" i="31"/>
  <c r="E6614" i="31"/>
  <c r="E6613" i="31"/>
  <c r="E6612" i="31"/>
  <c r="E6611" i="31"/>
  <c r="E6610" i="31"/>
  <c r="E6609" i="31"/>
  <c r="E6608" i="31"/>
  <c r="E6607" i="31"/>
  <c r="E6606" i="31"/>
  <c r="E6605" i="31"/>
  <c r="E6604" i="31"/>
  <c r="E6603" i="31"/>
  <c r="E6602" i="31"/>
  <c r="E6601" i="31"/>
  <c r="E6600" i="31"/>
  <c r="E6599" i="31"/>
  <c r="E6598" i="31"/>
  <c r="E6597" i="31"/>
  <c r="E6596" i="31"/>
  <c r="E6595" i="31"/>
  <c r="E6594" i="31"/>
  <c r="E6593" i="31"/>
  <c r="E6592" i="31"/>
  <c r="E6591" i="31"/>
  <c r="E6590" i="31"/>
  <c r="E6589" i="31"/>
  <c r="E6588" i="31"/>
  <c r="E6587" i="31"/>
  <c r="E6586" i="31"/>
  <c r="E6585" i="31"/>
  <c r="E6584" i="31"/>
  <c r="E6583" i="31"/>
  <c r="E6582" i="31"/>
  <c r="E6581" i="31"/>
  <c r="E6580" i="31"/>
  <c r="E6579" i="31"/>
  <c r="E6578" i="31"/>
  <c r="E6577" i="31"/>
  <c r="E6576" i="31"/>
  <c r="E6575" i="31"/>
  <c r="E6574" i="31"/>
  <c r="E6573" i="31"/>
  <c r="E6572" i="31"/>
  <c r="E6571" i="31"/>
  <c r="E6570" i="31"/>
  <c r="E6569" i="31"/>
  <c r="E6568" i="31"/>
  <c r="E6567" i="31"/>
  <c r="E6566" i="31"/>
  <c r="E6565" i="31"/>
  <c r="E6564" i="31"/>
  <c r="E6563" i="31"/>
  <c r="E6562" i="31"/>
  <c r="E6561" i="31"/>
  <c r="E6560" i="31"/>
  <c r="E6559" i="31"/>
  <c r="E6558" i="31"/>
  <c r="E6557" i="31"/>
  <c r="E6556" i="31"/>
  <c r="E6555" i="31"/>
  <c r="E6554" i="31"/>
  <c r="E6553" i="31"/>
  <c r="E6552" i="31"/>
  <c r="E6551" i="31"/>
  <c r="E6550" i="31"/>
  <c r="E6549" i="31"/>
  <c r="E6548" i="31"/>
  <c r="E6547" i="31"/>
  <c r="E6546" i="31"/>
  <c r="E6545" i="31"/>
  <c r="E6544" i="31"/>
  <c r="E6543" i="31"/>
  <c r="E6542" i="31"/>
  <c r="E6541" i="31"/>
  <c r="E6540" i="31"/>
  <c r="E6539" i="31"/>
  <c r="E6538" i="31"/>
  <c r="E6537" i="31"/>
  <c r="E6536" i="31"/>
  <c r="E6535" i="31"/>
  <c r="E6534" i="31"/>
  <c r="E6533" i="31"/>
  <c r="E6532" i="31"/>
  <c r="E6531" i="31"/>
  <c r="E6530" i="31"/>
  <c r="E6529" i="31"/>
  <c r="E6528" i="31"/>
  <c r="E6527" i="31"/>
  <c r="E6526" i="31"/>
  <c r="E6525" i="31"/>
  <c r="E6524" i="31"/>
  <c r="E6523" i="31"/>
  <c r="E6522" i="31"/>
  <c r="E6521" i="31"/>
  <c r="E6520" i="31"/>
  <c r="E6519" i="31"/>
  <c r="E6518" i="31"/>
  <c r="E6517" i="31"/>
  <c r="E6516" i="31"/>
  <c r="E6515" i="31"/>
  <c r="E6514" i="31"/>
  <c r="E6513" i="31"/>
  <c r="E6512" i="31"/>
  <c r="E6511" i="31"/>
  <c r="E6510" i="31"/>
  <c r="E6509" i="31"/>
  <c r="E6508" i="31"/>
  <c r="E6507" i="31"/>
  <c r="E6506" i="31"/>
  <c r="E6505" i="31"/>
  <c r="E6504" i="31"/>
  <c r="E6503" i="31"/>
  <c r="E6502" i="31"/>
  <c r="E6501" i="31"/>
  <c r="E6500" i="31"/>
  <c r="E6499" i="31"/>
  <c r="E6498" i="31"/>
  <c r="E6497" i="31"/>
  <c r="E6496" i="31"/>
  <c r="E6495" i="31"/>
  <c r="E6494" i="31"/>
  <c r="E6493" i="31"/>
  <c r="E6492" i="31"/>
  <c r="E6491" i="31"/>
  <c r="E6490" i="31"/>
  <c r="E6489" i="31"/>
  <c r="E6488" i="31"/>
  <c r="E6487" i="31"/>
  <c r="E6486" i="31"/>
  <c r="E6485" i="31"/>
  <c r="E6484" i="31"/>
  <c r="E6483" i="31"/>
  <c r="E6482" i="31"/>
  <c r="E6481" i="31"/>
  <c r="E6480" i="31"/>
  <c r="E6479" i="31"/>
  <c r="E6478" i="31"/>
  <c r="E6477" i="31"/>
  <c r="E6476" i="31"/>
  <c r="E6475" i="31"/>
  <c r="E6474" i="31"/>
  <c r="E6473" i="31"/>
  <c r="E6472" i="31"/>
  <c r="E6471" i="31"/>
  <c r="E6470" i="31"/>
  <c r="E6469" i="31"/>
  <c r="E6468" i="31"/>
  <c r="E6467" i="31"/>
  <c r="E6466" i="31"/>
  <c r="E6465" i="31"/>
  <c r="E6464" i="31"/>
  <c r="E6463" i="31"/>
  <c r="E6462" i="31"/>
  <c r="E6461" i="31"/>
  <c r="E6460" i="31"/>
  <c r="E6459" i="31"/>
  <c r="E6458" i="31"/>
  <c r="E6457" i="31"/>
  <c r="E6456" i="31"/>
  <c r="E6455" i="31"/>
  <c r="E6454" i="31"/>
  <c r="E6453" i="31"/>
  <c r="E6452" i="31"/>
  <c r="E6451" i="31"/>
  <c r="E6450" i="31"/>
  <c r="E6449" i="31"/>
  <c r="E6448" i="31"/>
  <c r="E6447" i="31"/>
  <c r="E6446" i="31"/>
  <c r="E6445" i="31"/>
  <c r="E6444" i="31"/>
  <c r="E6443" i="31"/>
  <c r="E6442" i="31"/>
  <c r="E6441" i="31"/>
  <c r="E6440" i="31"/>
  <c r="E6439" i="31"/>
  <c r="E6438" i="31"/>
  <c r="E6437" i="31"/>
  <c r="E6436" i="31"/>
  <c r="E6435" i="31"/>
  <c r="E6434" i="31"/>
  <c r="E6433" i="31"/>
  <c r="E6432" i="31"/>
  <c r="E6431" i="31"/>
  <c r="E6430" i="31"/>
  <c r="E6429" i="31"/>
  <c r="E6428" i="31"/>
  <c r="E6427" i="31"/>
  <c r="E6426" i="31"/>
  <c r="E6425" i="31"/>
  <c r="E6424" i="31"/>
  <c r="E6423" i="31"/>
  <c r="E6422" i="31"/>
  <c r="E6421" i="31"/>
  <c r="E6420" i="31"/>
  <c r="E6419" i="31"/>
  <c r="E6418" i="31"/>
  <c r="E6417" i="31"/>
  <c r="E6416" i="31"/>
  <c r="E6415" i="31"/>
  <c r="E6414" i="31"/>
  <c r="E6413" i="31"/>
  <c r="E6412" i="31"/>
  <c r="E6411" i="31"/>
  <c r="E6410" i="31"/>
  <c r="E6409" i="31"/>
  <c r="E6408" i="31"/>
  <c r="E6407" i="31"/>
  <c r="E6406" i="31"/>
  <c r="E6405" i="31"/>
  <c r="E6404" i="31"/>
  <c r="E6403" i="31"/>
  <c r="E6402" i="31"/>
  <c r="E6401" i="31"/>
  <c r="E6400" i="31"/>
  <c r="E6399" i="31"/>
  <c r="E6398" i="31"/>
  <c r="E6397" i="31"/>
  <c r="E6396" i="31"/>
  <c r="E6395" i="31"/>
  <c r="E6394" i="31"/>
  <c r="E6393" i="31"/>
  <c r="E6392" i="31"/>
  <c r="E6391" i="31"/>
  <c r="E6390" i="31"/>
  <c r="E6389" i="31"/>
  <c r="E6388" i="31"/>
  <c r="E6387" i="31"/>
  <c r="E6386" i="31"/>
  <c r="E6385" i="31"/>
  <c r="E6384" i="31"/>
  <c r="E6383" i="31"/>
  <c r="E6382" i="31"/>
  <c r="E6381" i="31"/>
  <c r="E6380" i="31"/>
  <c r="E6379" i="31"/>
  <c r="E6378" i="31"/>
  <c r="E6377" i="31"/>
  <c r="E6376" i="31"/>
  <c r="E6375" i="31"/>
  <c r="E6374" i="31"/>
  <c r="E6373" i="31"/>
  <c r="E6372" i="31"/>
  <c r="E6371" i="31"/>
  <c r="E6370" i="31"/>
  <c r="E6369" i="31"/>
  <c r="E6368" i="31"/>
  <c r="E6367" i="31"/>
  <c r="E6366" i="31"/>
  <c r="E6365" i="31"/>
  <c r="E6364" i="31"/>
  <c r="E6363" i="31"/>
  <c r="E6362" i="31"/>
  <c r="E6361" i="31"/>
  <c r="E6360" i="31"/>
  <c r="E6359" i="31"/>
  <c r="E6358" i="31"/>
  <c r="E6357" i="31"/>
  <c r="E6356" i="31"/>
  <c r="E6355" i="31"/>
  <c r="E6354" i="31"/>
  <c r="E6353" i="31"/>
  <c r="E6352" i="31"/>
  <c r="E6351" i="31"/>
  <c r="E6350" i="31"/>
  <c r="E6349" i="31"/>
  <c r="E6348" i="31"/>
  <c r="E6347" i="31"/>
  <c r="E6346" i="31"/>
  <c r="E6345" i="31"/>
  <c r="E6344" i="31"/>
  <c r="E6343" i="31"/>
  <c r="E6342" i="31"/>
  <c r="E6341" i="31"/>
  <c r="E6340" i="31"/>
  <c r="E6339" i="31"/>
  <c r="E6338" i="31"/>
  <c r="E6337" i="31"/>
  <c r="E6336" i="31"/>
  <c r="E6335" i="31"/>
  <c r="E6334" i="31"/>
  <c r="E6333" i="31"/>
  <c r="E6332" i="31"/>
  <c r="E6331" i="31"/>
  <c r="E6330" i="31"/>
  <c r="E6329" i="31"/>
  <c r="E6328" i="31"/>
  <c r="E6327" i="31"/>
  <c r="E6326" i="31"/>
  <c r="E6325" i="31"/>
  <c r="E6324" i="31"/>
  <c r="E6323" i="31"/>
  <c r="E6322" i="31"/>
  <c r="E6321" i="31"/>
  <c r="E6320" i="31"/>
  <c r="E6319" i="31"/>
  <c r="E6318" i="31"/>
  <c r="E6317" i="31"/>
  <c r="E6316" i="31"/>
  <c r="E6315" i="31"/>
  <c r="E6314" i="31"/>
  <c r="E6313" i="31"/>
  <c r="E6312" i="31"/>
  <c r="E6311" i="31"/>
  <c r="E6310" i="31"/>
  <c r="E6309" i="31"/>
  <c r="E6308" i="31"/>
  <c r="E6307" i="31"/>
  <c r="E6306" i="31"/>
  <c r="E6305" i="31"/>
  <c r="E6304" i="31"/>
  <c r="E6303" i="31"/>
  <c r="E6302" i="31"/>
  <c r="E6301" i="31"/>
  <c r="E6300" i="31"/>
  <c r="E6299" i="31"/>
  <c r="E6298" i="31"/>
  <c r="E6297" i="31"/>
  <c r="E6296" i="31"/>
  <c r="E6295" i="31"/>
  <c r="E6294" i="31"/>
  <c r="E6293" i="31"/>
  <c r="E6292" i="31"/>
  <c r="E6291" i="31"/>
  <c r="E6290" i="31"/>
  <c r="E6289" i="31"/>
  <c r="E6288" i="31"/>
  <c r="E6287" i="31"/>
  <c r="E6286" i="31"/>
  <c r="E6285" i="31"/>
  <c r="E6284" i="31"/>
  <c r="E6283" i="31"/>
  <c r="E6282" i="31"/>
  <c r="E6281" i="31"/>
  <c r="E6280" i="31"/>
  <c r="E6279" i="31"/>
  <c r="E6278" i="31"/>
  <c r="E6277" i="31"/>
  <c r="E6276" i="31"/>
  <c r="E6275" i="31"/>
  <c r="E6274" i="31"/>
  <c r="E6273" i="31"/>
  <c r="E6272" i="31"/>
  <c r="E6271" i="31"/>
  <c r="E6270" i="31"/>
  <c r="E6269" i="31"/>
  <c r="E6268" i="31"/>
  <c r="E6267" i="31"/>
  <c r="E6266" i="31"/>
  <c r="E6265" i="31"/>
  <c r="E6264" i="31"/>
  <c r="E6263" i="31"/>
  <c r="E6262" i="31"/>
  <c r="E6261" i="31"/>
  <c r="E6260" i="31"/>
  <c r="E6259" i="31"/>
  <c r="E6258" i="31"/>
  <c r="E6257" i="31"/>
  <c r="E6256" i="31"/>
  <c r="E6255" i="31"/>
  <c r="E6254" i="31"/>
  <c r="E6253" i="31"/>
  <c r="E6252" i="31"/>
  <c r="E6251" i="31"/>
  <c r="E6250" i="31"/>
  <c r="E6249" i="31"/>
  <c r="E6248" i="31"/>
  <c r="E6247" i="31"/>
  <c r="E6246" i="31"/>
  <c r="E6245" i="31"/>
  <c r="E6244" i="31"/>
  <c r="E6243" i="31"/>
  <c r="E6242" i="31"/>
  <c r="E6241" i="31"/>
  <c r="E6240" i="31"/>
  <c r="E6239" i="31"/>
  <c r="E6238" i="31"/>
  <c r="E6237" i="31"/>
  <c r="E6236" i="31"/>
  <c r="E6235" i="31"/>
  <c r="E6234" i="31"/>
  <c r="E6233" i="31"/>
  <c r="E6232" i="31"/>
  <c r="E6231" i="31"/>
  <c r="E6230" i="31"/>
  <c r="E6229" i="31"/>
  <c r="E6228" i="31"/>
  <c r="E6227" i="31"/>
  <c r="E6226" i="31"/>
  <c r="E6225" i="31"/>
  <c r="E6224" i="31"/>
  <c r="E6223" i="31"/>
  <c r="E6222" i="31"/>
  <c r="E6221" i="31"/>
  <c r="E6220" i="31"/>
  <c r="E6219" i="31"/>
  <c r="E6218" i="31"/>
  <c r="E6217" i="31"/>
  <c r="E6216" i="31"/>
  <c r="E6215" i="31"/>
  <c r="E6214" i="31"/>
  <c r="E6213" i="31"/>
  <c r="E6212" i="31"/>
  <c r="E6211" i="31"/>
  <c r="E6210" i="31"/>
  <c r="E6209" i="31"/>
  <c r="E6208" i="31"/>
  <c r="E6207" i="31"/>
  <c r="E6206" i="31"/>
  <c r="E6205" i="31"/>
  <c r="E6204" i="31"/>
  <c r="E6203" i="31"/>
  <c r="E6202" i="31"/>
  <c r="E6201" i="31"/>
  <c r="E6200" i="31"/>
  <c r="E6199" i="31"/>
  <c r="E6198" i="31"/>
  <c r="E6197" i="31"/>
  <c r="E6196" i="31"/>
  <c r="E6195" i="31"/>
  <c r="E6194" i="31"/>
  <c r="E6193" i="31"/>
  <c r="E6192" i="31"/>
  <c r="E6191" i="31"/>
  <c r="E6190" i="31"/>
  <c r="E6189" i="31"/>
  <c r="E6188" i="31"/>
  <c r="E6187" i="31"/>
  <c r="E6186" i="31"/>
  <c r="E6185" i="31"/>
  <c r="E6184" i="31"/>
  <c r="E6183" i="31"/>
  <c r="E6182" i="31"/>
  <c r="E6181" i="31"/>
  <c r="E6180" i="31"/>
  <c r="E6179" i="31"/>
  <c r="E6178" i="31"/>
  <c r="E6177" i="31"/>
  <c r="E6176" i="31"/>
  <c r="E6175" i="31"/>
  <c r="E6174" i="31"/>
  <c r="E6173" i="31"/>
  <c r="E6172" i="31"/>
  <c r="E6171" i="31"/>
  <c r="E6170" i="31"/>
  <c r="E6169" i="31"/>
  <c r="E6168" i="31"/>
  <c r="E6167" i="31"/>
  <c r="E6166" i="31"/>
  <c r="E6165" i="31"/>
  <c r="E6164" i="31"/>
  <c r="E6163" i="31"/>
  <c r="E6162" i="31"/>
  <c r="E6161" i="31"/>
  <c r="E6160" i="31"/>
  <c r="E6159" i="31"/>
  <c r="E6158" i="31"/>
  <c r="E6157" i="31"/>
  <c r="E6156" i="31"/>
  <c r="E6155" i="31"/>
  <c r="E6154" i="31"/>
  <c r="E6153" i="31"/>
  <c r="E6152" i="31"/>
  <c r="E6151" i="31"/>
  <c r="E6150" i="31"/>
  <c r="E6149" i="31"/>
  <c r="E6148" i="31"/>
  <c r="E6147" i="31"/>
  <c r="E6146" i="31"/>
  <c r="E6145" i="31"/>
  <c r="E6144" i="31"/>
  <c r="E6143" i="31"/>
  <c r="E6142" i="31"/>
  <c r="E6141" i="31"/>
  <c r="E6140" i="31"/>
  <c r="E6139" i="31"/>
  <c r="E6138" i="31"/>
  <c r="E6137" i="31"/>
  <c r="E6136" i="31"/>
  <c r="E6135" i="31"/>
  <c r="E6134" i="31"/>
  <c r="E6133" i="31"/>
  <c r="E6132" i="31"/>
  <c r="E6131" i="31"/>
  <c r="E6130" i="31"/>
  <c r="E6129" i="31"/>
  <c r="E6128" i="31"/>
  <c r="E6127" i="31"/>
  <c r="E6126" i="31"/>
  <c r="E6125" i="31"/>
  <c r="E6124" i="31"/>
  <c r="E6123" i="31"/>
  <c r="E6122" i="31"/>
  <c r="E6121" i="31"/>
  <c r="E6120" i="31"/>
  <c r="E6119" i="31"/>
  <c r="E6118" i="31"/>
  <c r="E6117" i="31"/>
  <c r="E6116" i="31"/>
  <c r="E6115" i="31"/>
  <c r="E6114" i="31"/>
  <c r="E6113" i="31"/>
  <c r="E6112" i="31"/>
  <c r="E6111" i="31"/>
  <c r="E6110" i="31"/>
  <c r="E6109" i="31"/>
  <c r="E6108" i="31"/>
  <c r="E6107" i="31"/>
  <c r="E6106" i="31"/>
  <c r="E6105" i="31"/>
  <c r="E6104" i="31"/>
  <c r="E6103" i="31"/>
  <c r="E6102" i="31"/>
  <c r="E6101" i="31"/>
  <c r="E6100" i="31"/>
  <c r="E6099" i="31"/>
  <c r="E6098" i="31"/>
  <c r="E6097" i="31"/>
  <c r="E6096" i="31"/>
  <c r="E6095" i="31"/>
  <c r="E6094" i="31"/>
  <c r="E6093" i="31"/>
  <c r="E6092" i="31"/>
  <c r="E6091" i="31"/>
  <c r="E6090" i="31"/>
  <c r="E6089" i="31"/>
  <c r="E6088" i="31"/>
  <c r="E6087" i="31"/>
  <c r="E6086" i="31"/>
  <c r="E6085" i="31"/>
  <c r="E6084" i="31"/>
  <c r="E6083" i="31"/>
  <c r="E6082" i="31"/>
  <c r="E6081" i="31"/>
  <c r="E6080" i="31"/>
  <c r="E6079" i="31"/>
  <c r="E6078" i="31"/>
  <c r="E6077" i="31"/>
  <c r="E6076" i="31"/>
  <c r="E6075" i="31"/>
  <c r="E6074" i="31"/>
  <c r="E6073" i="31"/>
  <c r="E6072" i="31"/>
  <c r="E6071" i="31"/>
  <c r="E6070" i="31"/>
  <c r="E6069" i="31"/>
  <c r="E6068" i="31"/>
  <c r="E6067" i="31"/>
  <c r="E6066" i="31"/>
  <c r="E6065" i="31"/>
  <c r="E6064" i="31"/>
  <c r="E6063" i="31"/>
  <c r="E6062" i="31"/>
  <c r="E6061" i="31"/>
  <c r="E6060" i="31"/>
  <c r="E6059" i="31"/>
  <c r="E6058" i="31"/>
  <c r="E6057" i="31"/>
  <c r="E6056" i="31"/>
  <c r="E6055" i="31"/>
  <c r="E6054" i="31"/>
  <c r="E6053" i="31"/>
  <c r="E6052" i="31"/>
  <c r="E6051" i="31"/>
  <c r="E6050" i="31"/>
  <c r="E6049" i="31"/>
  <c r="E6048" i="31"/>
  <c r="E6047" i="31"/>
  <c r="E6046" i="31"/>
  <c r="E6045" i="31"/>
  <c r="E6044" i="31"/>
  <c r="E6043" i="31"/>
  <c r="E6042" i="31"/>
  <c r="E6041" i="31"/>
  <c r="E6040" i="31"/>
  <c r="E6039" i="31"/>
  <c r="E6038" i="31"/>
  <c r="E6037" i="31"/>
  <c r="E6036" i="31"/>
  <c r="E6035" i="31"/>
  <c r="E6034" i="31"/>
  <c r="E6033" i="31"/>
  <c r="E6032" i="31"/>
  <c r="E6031" i="31"/>
  <c r="E6030" i="31"/>
  <c r="E6029" i="31"/>
  <c r="E6028" i="31"/>
  <c r="E6027" i="31"/>
  <c r="E6026" i="31"/>
  <c r="E6025" i="31"/>
  <c r="E6024" i="31"/>
  <c r="E6023" i="31"/>
  <c r="E6022" i="31"/>
  <c r="E6021" i="31"/>
  <c r="E6020" i="31"/>
  <c r="E6019" i="31"/>
  <c r="E6018" i="31"/>
  <c r="E6017" i="31"/>
  <c r="E6016" i="31"/>
  <c r="E6015" i="31"/>
  <c r="E6014" i="31"/>
  <c r="E6013" i="31"/>
  <c r="E6012" i="31"/>
  <c r="E6011" i="31"/>
  <c r="E6010" i="31"/>
  <c r="E6009" i="31"/>
  <c r="E6008" i="31"/>
  <c r="E6007" i="31"/>
  <c r="E6006" i="31"/>
  <c r="E6005" i="31"/>
  <c r="E6004" i="31"/>
  <c r="E6003" i="31"/>
  <c r="E6002" i="31"/>
  <c r="E6001" i="31"/>
  <c r="E6000" i="31"/>
  <c r="E5999" i="31"/>
  <c r="E5998" i="31"/>
  <c r="E5997" i="31"/>
  <c r="E5996" i="31"/>
  <c r="E5995" i="31"/>
  <c r="E5994" i="31"/>
  <c r="E5993" i="31"/>
  <c r="E5992" i="31"/>
  <c r="E5991" i="31"/>
  <c r="E5990" i="31"/>
  <c r="E5989" i="31"/>
  <c r="E5988" i="31"/>
  <c r="E5987" i="31"/>
  <c r="E5986" i="31"/>
  <c r="E5985" i="31"/>
  <c r="E5984" i="31"/>
  <c r="E5983" i="31"/>
  <c r="E5982" i="31"/>
  <c r="E5981" i="31"/>
  <c r="E5980" i="31"/>
  <c r="E5979" i="31"/>
  <c r="E5978" i="31"/>
  <c r="E5977" i="31"/>
  <c r="E5976" i="31"/>
  <c r="E5975" i="31"/>
  <c r="E5974" i="31"/>
  <c r="E5973" i="31"/>
  <c r="E5972" i="31"/>
  <c r="E5971" i="31"/>
  <c r="E5970" i="31"/>
  <c r="E5969" i="31"/>
  <c r="E5968" i="31"/>
  <c r="E5967" i="31"/>
  <c r="E5966" i="31"/>
  <c r="E5965" i="31"/>
  <c r="E5964" i="31"/>
  <c r="E5963" i="31"/>
  <c r="E5962" i="31"/>
  <c r="E5961" i="31"/>
  <c r="E5960" i="31"/>
  <c r="E5959" i="31"/>
  <c r="E5958" i="31"/>
  <c r="E5957" i="31"/>
  <c r="E5956" i="31"/>
  <c r="E5955" i="31"/>
  <c r="E5954" i="31"/>
  <c r="E5953" i="31"/>
  <c r="E5952" i="31"/>
  <c r="E5951" i="31"/>
  <c r="E5950" i="31"/>
  <c r="E5949" i="31"/>
  <c r="E5948" i="31"/>
  <c r="E5947" i="31"/>
  <c r="E5946" i="31"/>
  <c r="E5945" i="31"/>
  <c r="E5944" i="31"/>
  <c r="E5943" i="31"/>
  <c r="E5942" i="31"/>
  <c r="E5941" i="31"/>
  <c r="E5940" i="31"/>
  <c r="E5939" i="31"/>
  <c r="E5938" i="31"/>
  <c r="E5937" i="31"/>
  <c r="E5936" i="31"/>
  <c r="E5935" i="31"/>
  <c r="E5934" i="31"/>
  <c r="E5933" i="31"/>
  <c r="E5932" i="31"/>
  <c r="E5931" i="31"/>
  <c r="E5930" i="31"/>
  <c r="E5929" i="31"/>
  <c r="E5928" i="31"/>
  <c r="E5927" i="31"/>
  <c r="E5926" i="31"/>
  <c r="E5925" i="31"/>
  <c r="E5924" i="31"/>
  <c r="E5923" i="31"/>
  <c r="E5922" i="31"/>
  <c r="E5921" i="31"/>
  <c r="E5920" i="31"/>
  <c r="E5919" i="31"/>
  <c r="E5918" i="31"/>
  <c r="E5917" i="31"/>
  <c r="E5916" i="31"/>
  <c r="E5915" i="31"/>
  <c r="E5914" i="31"/>
  <c r="E5913" i="31"/>
  <c r="E5912" i="31"/>
  <c r="E5911" i="31"/>
  <c r="E5910" i="31"/>
  <c r="E5909" i="31"/>
  <c r="E5908" i="31"/>
  <c r="E5907" i="31"/>
  <c r="E5906" i="31"/>
  <c r="E5905" i="31"/>
  <c r="E5904" i="31"/>
  <c r="E5903" i="31"/>
  <c r="E5902" i="31"/>
  <c r="E5901" i="31"/>
  <c r="E5900" i="31"/>
  <c r="E5899" i="31"/>
  <c r="E5898" i="31"/>
  <c r="E5897" i="31"/>
  <c r="E5896" i="31"/>
  <c r="E5895" i="31"/>
  <c r="E5894" i="31"/>
  <c r="E5893" i="31"/>
  <c r="E5892" i="31"/>
  <c r="E5891" i="31"/>
  <c r="E5890" i="31"/>
  <c r="E5889" i="31"/>
  <c r="E5888" i="31"/>
  <c r="E5887" i="31"/>
  <c r="E5886" i="31"/>
  <c r="E5885" i="31"/>
  <c r="E5884" i="31"/>
  <c r="E5883" i="31"/>
  <c r="E5882" i="31"/>
  <c r="E5881" i="31"/>
  <c r="E5880" i="31"/>
  <c r="E5879" i="31"/>
  <c r="E5878" i="31"/>
  <c r="E5877" i="31"/>
  <c r="E5876" i="31"/>
  <c r="E5875" i="31"/>
  <c r="E5874" i="31"/>
  <c r="E5873" i="31"/>
  <c r="E5872" i="31"/>
  <c r="E5871" i="31"/>
  <c r="E5870" i="31"/>
  <c r="E5869" i="31"/>
  <c r="E5868" i="31"/>
  <c r="E5867" i="31"/>
  <c r="E5866" i="31"/>
  <c r="E5865" i="31"/>
  <c r="E5864" i="31"/>
  <c r="E5863" i="31"/>
  <c r="E5862" i="31"/>
  <c r="E5861" i="31"/>
  <c r="E5860" i="31"/>
  <c r="E5859" i="31"/>
  <c r="E5858" i="31"/>
  <c r="E5857" i="31"/>
  <c r="E5856" i="31"/>
  <c r="E5855" i="31"/>
  <c r="E5854" i="31"/>
  <c r="E5853" i="31"/>
  <c r="E5852" i="31"/>
  <c r="E5851" i="31"/>
  <c r="E5850" i="31"/>
  <c r="E5849" i="31"/>
  <c r="E5848" i="31"/>
  <c r="E5847" i="31"/>
  <c r="E5846" i="31"/>
  <c r="E5845" i="31"/>
  <c r="E5844" i="31"/>
  <c r="E5843" i="31"/>
  <c r="E5842" i="31"/>
  <c r="E5841" i="31"/>
  <c r="E5840" i="31"/>
  <c r="E5839" i="31"/>
  <c r="E5838" i="31"/>
  <c r="E5837" i="31"/>
  <c r="E5836" i="31"/>
  <c r="E5835" i="31"/>
  <c r="E5834" i="31"/>
  <c r="E5833" i="31"/>
  <c r="E5832" i="31"/>
  <c r="E5831" i="31"/>
  <c r="E5830" i="31"/>
  <c r="E5829" i="31"/>
  <c r="E5828" i="31"/>
  <c r="E5827" i="31"/>
  <c r="E5826" i="31"/>
  <c r="E5825" i="31"/>
  <c r="E5824" i="31"/>
  <c r="E5823" i="31"/>
  <c r="E5822" i="31"/>
  <c r="E5821" i="31"/>
  <c r="E5820" i="31"/>
  <c r="E5819" i="31"/>
  <c r="E5818" i="31"/>
  <c r="E5817" i="31"/>
  <c r="E5816" i="31"/>
  <c r="E5815" i="31"/>
  <c r="E5814" i="31"/>
  <c r="E5813" i="31"/>
  <c r="E5812" i="31"/>
  <c r="E5811" i="31"/>
  <c r="E5810" i="31"/>
  <c r="E5809" i="31"/>
  <c r="E5808" i="31"/>
  <c r="E5807" i="31"/>
  <c r="E5806" i="31"/>
  <c r="E5805" i="31"/>
  <c r="E5804" i="31"/>
  <c r="E5803" i="31"/>
  <c r="E5802" i="31"/>
  <c r="E5801" i="31"/>
  <c r="E5800" i="31"/>
  <c r="E5799" i="31"/>
  <c r="E5798" i="31"/>
  <c r="E5797" i="31"/>
  <c r="E5796" i="31"/>
  <c r="E5795" i="31"/>
  <c r="E5794" i="31"/>
  <c r="E5793" i="31"/>
  <c r="E5792" i="31"/>
  <c r="E5791" i="31"/>
  <c r="E5790" i="31"/>
  <c r="E5789" i="31"/>
  <c r="E5788" i="31"/>
  <c r="E5787" i="31"/>
  <c r="E5786" i="31"/>
  <c r="E5785" i="31"/>
  <c r="E5784" i="31"/>
  <c r="E5783" i="31"/>
  <c r="E5782" i="31"/>
  <c r="E5781" i="31"/>
  <c r="E5780" i="31"/>
  <c r="E5779" i="31"/>
  <c r="E5778" i="31"/>
  <c r="E5777" i="31"/>
  <c r="E5776" i="31"/>
  <c r="E5775" i="31"/>
  <c r="E5774" i="31"/>
  <c r="E5773" i="31"/>
  <c r="E5772" i="31"/>
  <c r="E5771" i="31"/>
  <c r="E5770" i="31"/>
  <c r="E5769" i="31"/>
  <c r="E5768" i="31"/>
  <c r="E5767" i="31"/>
  <c r="E5766" i="31"/>
  <c r="E5765" i="31"/>
  <c r="E5764" i="31"/>
  <c r="E5763" i="31"/>
  <c r="E5762" i="31"/>
  <c r="E5761" i="31"/>
  <c r="E5760" i="31"/>
  <c r="E5759" i="31"/>
  <c r="E5758" i="31"/>
  <c r="E5757" i="31"/>
  <c r="E5756" i="31"/>
  <c r="E5755" i="31"/>
  <c r="E5754" i="31"/>
  <c r="E5753" i="31"/>
  <c r="E5752" i="31"/>
  <c r="E5751" i="31"/>
  <c r="E5750" i="31"/>
  <c r="E5749" i="31"/>
  <c r="E5748" i="31"/>
  <c r="E5747" i="31"/>
  <c r="E5746" i="31"/>
  <c r="E5745" i="31"/>
  <c r="E5744" i="31"/>
  <c r="E5743" i="31"/>
  <c r="E5742" i="31"/>
  <c r="E5741" i="31"/>
  <c r="E5740" i="31"/>
  <c r="E5739" i="31"/>
  <c r="E5738" i="31"/>
  <c r="E5737" i="31"/>
  <c r="E5736" i="31"/>
  <c r="E5735" i="31"/>
  <c r="E5734" i="31"/>
  <c r="E5733" i="31"/>
  <c r="E5732" i="31"/>
  <c r="E5731" i="31"/>
  <c r="E5730" i="31"/>
  <c r="E5729" i="31"/>
  <c r="E5728" i="31"/>
  <c r="E5727" i="31"/>
  <c r="E5726" i="31"/>
  <c r="E5725" i="31"/>
  <c r="E5724" i="31"/>
  <c r="E5723" i="31"/>
  <c r="E5722" i="31"/>
  <c r="E5721" i="31"/>
  <c r="E5720" i="31"/>
  <c r="E5719" i="31"/>
  <c r="E5718" i="31"/>
  <c r="E5717" i="31"/>
  <c r="E5716" i="31"/>
  <c r="E5715" i="31"/>
  <c r="E5714" i="31"/>
  <c r="E5713" i="31"/>
  <c r="E5712" i="31"/>
  <c r="E5711" i="31"/>
  <c r="E5710" i="31"/>
  <c r="E5709" i="31"/>
  <c r="E5708" i="31"/>
  <c r="E5707" i="31"/>
  <c r="E5706" i="31"/>
  <c r="E5705" i="31"/>
  <c r="E5704" i="31"/>
  <c r="E5703" i="31"/>
  <c r="E5702" i="31"/>
  <c r="E5701" i="31"/>
  <c r="E5700" i="31"/>
  <c r="E5699" i="31"/>
  <c r="E5698" i="31"/>
  <c r="E5697" i="31"/>
  <c r="E5696" i="31"/>
  <c r="E5695" i="31"/>
  <c r="E5694" i="31"/>
  <c r="E5693" i="31"/>
  <c r="E5692" i="31"/>
  <c r="E5691" i="31"/>
  <c r="E5690" i="31"/>
  <c r="E5689" i="31"/>
  <c r="E5688" i="31"/>
  <c r="E5687" i="31"/>
  <c r="E5686" i="31"/>
  <c r="E5685" i="31"/>
  <c r="E5684" i="31"/>
  <c r="E5683" i="31"/>
  <c r="E5682" i="31"/>
  <c r="E5681" i="31"/>
  <c r="E5680" i="31"/>
  <c r="E5679" i="31"/>
  <c r="E5678" i="31"/>
  <c r="E5677" i="31"/>
  <c r="E5676" i="31"/>
  <c r="E5675" i="31"/>
  <c r="E5674" i="31"/>
  <c r="E5673" i="31"/>
  <c r="E5672" i="31"/>
  <c r="E5671" i="31"/>
  <c r="E5670" i="31"/>
  <c r="E5669" i="31"/>
  <c r="E5668" i="31"/>
  <c r="E5667" i="31"/>
  <c r="E5666" i="31"/>
  <c r="E5665" i="31"/>
  <c r="E5664" i="31"/>
  <c r="E5663" i="31"/>
  <c r="E5662" i="31"/>
  <c r="E5661" i="31"/>
  <c r="E5660" i="31"/>
  <c r="E5659" i="31"/>
  <c r="E5658" i="31"/>
  <c r="E5657" i="31"/>
  <c r="E5656" i="31"/>
  <c r="E5655" i="31"/>
  <c r="E5654" i="31"/>
  <c r="E5653" i="31"/>
  <c r="E5652" i="31"/>
  <c r="E5651" i="31"/>
  <c r="E5650" i="31"/>
  <c r="E5649" i="31"/>
  <c r="E5648" i="31"/>
  <c r="E5647" i="31"/>
  <c r="E5646" i="31"/>
  <c r="E5645" i="31"/>
  <c r="E5644" i="31"/>
  <c r="E5643" i="31"/>
  <c r="E5642" i="31"/>
  <c r="E5641" i="31"/>
  <c r="E5640" i="31"/>
  <c r="E5639" i="31"/>
  <c r="E5638" i="31"/>
  <c r="E5637" i="31"/>
  <c r="E5636" i="31"/>
  <c r="E5635" i="31"/>
  <c r="E5634" i="31"/>
  <c r="E5633" i="31"/>
  <c r="E5632" i="31"/>
  <c r="E5631" i="31"/>
  <c r="E5630" i="31"/>
  <c r="E5629" i="31"/>
  <c r="E5628" i="31"/>
  <c r="E5627" i="31"/>
  <c r="E5626" i="31"/>
  <c r="E5625" i="31"/>
  <c r="E5624" i="31"/>
  <c r="E5623" i="31"/>
  <c r="E5622" i="31"/>
  <c r="E5621" i="31"/>
  <c r="E5620" i="31"/>
  <c r="E5619" i="31"/>
  <c r="E5618" i="31"/>
  <c r="E5617" i="31"/>
  <c r="E5616" i="31"/>
  <c r="E5615" i="31"/>
  <c r="E5614" i="31"/>
  <c r="E5613" i="31"/>
  <c r="E5612" i="31"/>
  <c r="E5611" i="31"/>
  <c r="E5610" i="31"/>
  <c r="E5609" i="31"/>
  <c r="E5608" i="31"/>
  <c r="E5607" i="31"/>
  <c r="E5606" i="31"/>
  <c r="E5605" i="31"/>
  <c r="E5604" i="31"/>
  <c r="E5603" i="31"/>
  <c r="E5602" i="31"/>
  <c r="E5601" i="31"/>
  <c r="E5600" i="31"/>
  <c r="E5599" i="31"/>
  <c r="E5598" i="31"/>
  <c r="E5597" i="31"/>
  <c r="E5596" i="31"/>
  <c r="E5595" i="31"/>
  <c r="E5594" i="31"/>
  <c r="E5593" i="31"/>
  <c r="E5592" i="31"/>
  <c r="E5591" i="31"/>
  <c r="E5590" i="31"/>
  <c r="E5589" i="31"/>
  <c r="E5588" i="31"/>
  <c r="E5587" i="31"/>
  <c r="E5586" i="31"/>
  <c r="E5585" i="31"/>
  <c r="E5584" i="31"/>
  <c r="E5583" i="31"/>
  <c r="E5582" i="31"/>
  <c r="E5581" i="31"/>
  <c r="E5580" i="31"/>
  <c r="E5579" i="31"/>
  <c r="E5578" i="31"/>
  <c r="E5577" i="31"/>
  <c r="E5576" i="31"/>
  <c r="E5575" i="31"/>
  <c r="E5574" i="31"/>
  <c r="E5573" i="31"/>
  <c r="E5572" i="31"/>
  <c r="E5571" i="31"/>
  <c r="E5570" i="31"/>
  <c r="E5569" i="31"/>
  <c r="E5568" i="31"/>
  <c r="E5567" i="31"/>
  <c r="E5566" i="31"/>
  <c r="E5565" i="31"/>
  <c r="E5564" i="31"/>
  <c r="E5563" i="31"/>
  <c r="E5562" i="31"/>
  <c r="E5561" i="31"/>
  <c r="E5560" i="31"/>
  <c r="E5559" i="31"/>
  <c r="E5558" i="31"/>
  <c r="E5557" i="31"/>
  <c r="E5556" i="31"/>
  <c r="E5555" i="31"/>
  <c r="E5554" i="31"/>
  <c r="E5553" i="31"/>
  <c r="E5552" i="31"/>
  <c r="E5551" i="31"/>
  <c r="E5550" i="31"/>
  <c r="E5549" i="31"/>
  <c r="E5548" i="31"/>
  <c r="E5547" i="31"/>
  <c r="E5546" i="31"/>
  <c r="E5545" i="31"/>
  <c r="E5544" i="31"/>
  <c r="E5543" i="31"/>
  <c r="E5542" i="31"/>
  <c r="E5541" i="31"/>
  <c r="E5540" i="31"/>
  <c r="E5539" i="31"/>
  <c r="E5538" i="31"/>
  <c r="E5537" i="31"/>
  <c r="E5536" i="31"/>
  <c r="E5535" i="31"/>
  <c r="E5534" i="31"/>
  <c r="E5533" i="31"/>
  <c r="E5532" i="31"/>
  <c r="E5531" i="31"/>
  <c r="E5530" i="31"/>
  <c r="E5529" i="31"/>
  <c r="E5528" i="31"/>
  <c r="E5527" i="31"/>
  <c r="E5526" i="31"/>
  <c r="E5525" i="31"/>
  <c r="E5524" i="31"/>
  <c r="E5523" i="31"/>
  <c r="E5522" i="31"/>
  <c r="E5521" i="31"/>
  <c r="E5520" i="31"/>
  <c r="E5519" i="31"/>
  <c r="E5518" i="31"/>
  <c r="E5517" i="31"/>
  <c r="E5516" i="31"/>
  <c r="E5515" i="31"/>
  <c r="E5514" i="31"/>
  <c r="E5513" i="31"/>
  <c r="E5512" i="31"/>
  <c r="E5511" i="31"/>
  <c r="E5510" i="31"/>
  <c r="E5509" i="31"/>
  <c r="E5508" i="31"/>
  <c r="E5507" i="31"/>
  <c r="E5506" i="31"/>
  <c r="E5505" i="31"/>
  <c r="E5504" i="31"/>
  <c r="E5503" i="31"/>
  <c r="E5502" i="31"/>
  <c r="E5501" i="31"/>
  <c r="E5500" i="31"/>
  <c r="E5499" i="31"/>
  <c r="E5498" i="31"/>
  <c r="E5497" i="31"/>
  <c r="E5496" i="31"/>
  <c r="E5495" i="31"/>
  <c r="E5494" i="31"/>
  <c r="E5493" i="31"/>
  <c r="E5492" i="31"/>
  <c r="E5491" i="31"/>
  <c r="E5490" i="31"/>
  <c r="E5489" i="31"/>
  <c r="E5488" i="31"/>
  <c r="E5487" i="31"/>
  <c r="E5486" i="31"/>
  <c r="E5485" i="31"/>
  <c r="E5484" i="31"/>
  <c r="E5483" i="31"/>
  <c r="E5482" i="31"/>
  <c r="E5481" i="31"/>
  <c r="E5480" i="31"/>
  <c r="E5479" i="31"/>
  <c r="E5478" i="31"/>
  <c r="E5477" i="31"/>
  <c r="E5476" i="31"/>
  <c r="E5475" i="31"/>
  <c r="E5474" i="31"/>
  <c r="E5473" i="31"/>
  <c r="E5472" i="31"/>
  <c r="E5471" i="31"/>
  <c r="E5470" i="31"/>
  <c r="E5469" i="31"/>
  <c r="E5468" i="31"/>
  <c r="E5467" i="31"/>
  <c r="E5466" i="31"/>
  <c r="E5465" i="31"/>
  <c r="E5464" i="31"/>
  <c r="E5463" i="31"/>
  <c r="E5462" i="31"/>
  <c r="E5461" i="31"/>
  <c r="E5460" i="31"/>
  <c r="E5459" i="31"/>
  <c r="E5458" i="31"/>
  <c r="E5457" i="31"/>
  <c r="E5456" i="31"/>
  <c r="E5455" i="31"/>
  <c r="E5454" i="31"/>
  <c r="E5453" i="31"/>
  <c r="E5452" i="31"/>
  <c r="E5451" i="31"/>
  <c r="E5450" i="31"/>
  <c r="E5449" i="31"/>
  <c r="E5448" i="31"/>
  <c r="E5447" i="31"/>
  <c r="E5446" i="31"/>
  <c r="E5445" i="31"/>
  <c r="E5444" i="31"/>
  <c r="E5443" i="31"/>
  <c r="E5442" i="31"/>
  <c r="E5441" i="31"/>
  <c r="E5440" i="31"/>
  <c r="E5439" i="31"/>
  <c r="E5438" i="31"/>
  <c r="E5437" i="31"/>
  <c r="E5436" i="31"/>
  <c r="E5435" i="31"/>
  <c r="E5434" i="31"/>
  <c r="E5433" i="31"/>
  <c r="E5432" i="31"/>
  <c r="E5431" i="31"/>
  <c r="E5430" i="31"/>
  <c r="E5429" i="31"/>
  <c r="E5428" i="31"/>
  <c r="E5427" i="31"/>
  <c r="E5426" i="31"/>
  <c r="E5425" i="31"/>
  <c r="E5424" i="31"/>
  <c r="E5423" i="31"/>
  <c r="E5422" i="31"/>
  <c r="E5421" i="31"/>
  <c r="E5420" i="31"/>
  <c r="E5419" i="31"/>
  <c r="E5418" i="31"/>
  <c r="E5417" i="31"/>
  <c r="E5416" i="31"/>
  <c r="E5415" i="31"/>
  <c r="E5414" i="31"/>
  <c r="E5413" i="31"/>
  <c r="E5412" i="31"/>
  <c r="E5411" i="31"/>
  <c r="E5410" i="31"/>
  <c r="E5409" i="31"/>
  <c r="E5408" i="31"/>
  <c r="E5407" i="31"/>
  <c r="E5406" i="31"/>
  <c r="E5405" i="31"/>
  <c r="E5404" i="31"/>
  <c r="E5403" i="31"/>
  <c r="E5402" i="31"/>
  <c r="E5401" i="31"/>
  <c r="E5400" i="31"/>
  <c r="E5399" i="31"/>
  <c r="E5398" i="31"/>
  <c r="E5397" i="31"/>
  <c r="E5396" i="31"/>
  <c r="E5395" i="31"/>
  <c r="E5394" i="31"/>
  <c r="E5393" i="31"/>
  <c r="E5392" i="31"/>
  <c r="E5391" i="31"/>
  <c r="E5390" i="31"/>
  <c r="E5389" i="31"/>
  <c r="E5388" i="31"/>
  <c r="E5387" i="31"/>
  <c r="E5386" i="31"/>
  <c r="E5385" i="31"/>
  <c r="E5384" i="31"/>
  <c r="E5383" i="31"/>
  <c r="E5382" i="31"/>
  <c r="E5381" i="31"/>
  <c r="E5380" i="31"/>
  <c r="E5379" i="31"/>
  <c r="E5378" i="31"/>
  <c r="E5377" i="31"/>
  <c r="E5376" i="31"/>
  <c r="E5375" i="31"/>
  <c r="E5374" i="31"/>
  <c r="E5373" i="31"/>
  <c r="E5372" i="31"/>
  <c r="E5371" i="31"/>
  <c r="E5370" i="31"/>
  <c r="E5369" i="31"/>
  <c r="E5368" i="31"/>
  <c r="E5367" i="31"/>
  <c r="E5366" i="31"/>
  <c r="E5365" i="31"/>
  <c r="E5364" i="31"/>
  <c r="E5363" i="31"/>
  <c r="E5362" i="31"/>
  <c r="E5361" i="31"/>
  <c r="E5360" i="31"/>
  <c r="E5359" i="31"/>
  <c r="E5358" i="31"/>
  <c r="E5357" i="31"/>
  <c r="E5356" i="31"/>
  <c r="E5355" i="31"/>
  <c r="E5354" i="31"/>
  <c r="E5353" i="31"/>
  <c r="E5352" i="31"/>
  <c r="E5351" i="31"/>
  <c r="E5350" i="31"/>
  <c r="E5349" i="31"/>
  <c r="E5348" i="31"/>
  <c r="E5347" i="31"/>
  <c r="E5346" i="31"/>
  <c r="E5345" i="31"/>
  <c r="E5344" i="31"/>
  <c r="E5343" i="31"/>
  <c r="E5342" i="31"/>
  <c r="E5341" i="31"/>
  <c r="E5340" i="31"/>
  <c r="E5339" i="31"/>
  <c r="E5338" i="31"/>
  <c r="E5337" i="31"/>
  <c r="E5336" i="31"/>
  <c r="E5335" i="31"/>
  <c r="E5334" i="31"/>
  <c r="E5333" i="31"/>
  <c r="E5332" i="31"/>
  <c r="E5331" i="31"/>
  <c r="E5330" i="31"/>
  <c r="E5329" i="31"/>
  <c r="E5328" i="31"/>
  <c r="E5327" i="31"/>
  <c r="E5326" i="31"/>
  <c r="E5325" i="31"/>
  <c r="E5324" i="31"/>
  <c r="E5323" i="31"/>
  <c r="E5322" i="31"/>
  <c r="E5321" i="31"/>
  <c r="E5320" i="31"/>
  <c r="E5319" i="31"/>
  <c r="E5318" i="31"/>
  <c r="E5317" i="31"/>
  <c r="E5316" i="31"/>
  <c r="E5315" i="31"/>
  <c r="E5314" i="31"/>
  <c r="E5313" i="31"/>
  <c r="E5312" i="31"/>
  <c r="E5311" i="31"/>
  <c r="E5310" i="31"/>
  <c r="E5309" i="31"/>
  <c r="E5308" i="31"/>
  <c r="E5307" i="31"/>
  <c r="E5306" i="31"/>
  <c r="E5305" i="31"/>
  <c r="E5304" i="31"/>
  <c r="E5303" i="31"/>
  <c r="E5302" i="31"/>
  <c r="E5301" i="31"/>
  <c r="E5300" i="31"/>
  <c r="E5299" i="31"/>
  <c r="E5298" i="31"/>
  <c r="E5297" i="31"/>
  <c r="E5296" i="31"/>
  <c r="E5295" i="31"/>
  <c r="E5294" i="31"/>
  <c r="E5293" i="31"/>
  <c r="E5292" i="31"/>
  <c r="E5291" i="31"/>
  <c r="E5290" i="31"/>
  <c r="E5289" i="31"/>
  <c r="E5288" i="31"/>
  <c r="E5287" i="31"/>
  <c r="E5286" i="31"/>
  <c r="E5285" i="31"/>
  <c r="E5284" i="31"/>
  <c r="E5283" i="31"/>
  <c r="E5282" i="31"/>
  <c r="E5281" i="31"/>
  <c r="E5280" i="31"/>
  <c r="E5279" i="31"/>
  <c r="E5278" i="31"/>
  <c r="E5277" i="31"/>
  <c r="E5276" i="31"/>
  <c r="E5275" i="31"/>
  <c r="E5274" i="31"/>
  <c r="E5273" i="31"/>
  <c r="E5272" i="31"/>
  <c r="E5271" i="31"/>
  <c r="E5270" i="31"/>
  <c r="E5269" i="31"/>
  <c r="E5268" i="31"/>
  <c r="E5267" i="31"/>
  <c r="E5266" i="31"/>
  <c r="E5265" i="31"/>
  <c r="E5264" i="31"/>
  <c r="E5263" i="31"/>
  <c r="E5262" i="31"/>
  <c r="E5261" i="31"/>
  <c r="E5260" i="31"/>
  <c r="E5259" i="31"/>
  <c r="E5258" i="31"/>
  <c r="E5257" i="31"/>
  <c r="E5256" i="31"/>
  <c r="E5255" i="31"/>
  <c r="E5254" i="31"/>
  <c r="E5253" i="31"/>
  <c r="E5252" i="31"/>
  <c r="E5251" i="31"/>
  <c r="E5250" i="31"/>
  <c r="E5249" i="31"/>
  <c r="E5248" i="31"/>
  <c r="E5247" i="31"/>
  <c r="E5246" i="31"/>
  <c r="E5245" i="31"/>
  <c r="E5244" i="31"/>
  <c r="E5243" i="31"/>
  <c r="E5242" i="31"/>
  <c r="E5241" i="31"/>
  <c r="E5240" i="31"/>
  <c r="E5239" i="31"/>
  <c r="E5238" i="31"/>
  <c r="E5237" i="31"/>
  <c r="E5236" i="31"/>
  <c r="E5235" i="31"/>
  <c r="E5234" i="31"/>
  <c r="E5233" i="31"/>
  <c r="E5232" i="31"/>
  <c r="E5231" i="31"/>
  <c r="E5230" i="31"/>
  <c r="E5229" i="31"/>
  <c r="E5228" i="31"/>
  <c r="E5227" i="31"/>
  <c r="E5226" i="31"/>
  <c r="E5225" i="31"/>
  <c r="E5224" i="31"/>
  <c r="E5223" i="31"/>
  <c r="E5222" i="31"/>
  <c r="E5221" i="31"/>
  <c r="E5220" i="31"/>
  <c r="E5219" i="31"/>
  <c r="E5218" i="31"/>
  <c r="E5217" i="31"/>
  <c r="E5216" i="31"/>
  <c r="E5215" i="31"/>
  <c r="E5214" i="31"/>
  <c r="E5213" i="31"/>
  <c r="E5212" i="31"/>
  <c r="E5211" i="31"/>
  <c r="E5210" i="31"/>
  <c r="E5209" i="31"/>
  <c r="E5208" i="31"/>
  <c r="E5207" i="31"/>
  <c r="E5206" i="31"/>
  <c r="E5205" i="31"/>
  <c r="E5204" i="31"/>
  <c r="E5203" i="31"/>
  <c r="E5202" i="31"/>
  <c r="E5201" i="31"/>
  <c r="E5200" i="31"/>
  <c r="E5199" i="31"/>
  <c r="E5198" i="31"/>
  <c r="E5197" i="31"/>
  <c r="E5196" i="31"/>
  <c r="E5195" i="31"/>
  <c r="E5194" i="31"/>
  <c r="E5193" i="31"/>
  <c r="E5192" i="31"/>
  <c r="E5191" i="31"/>
  <c r="E5190" i="31"/>
  <c r="E5189" i="31"/>
  <c r="E5188" i="31"/>
  <c r="E5187" i="31"/>
  <c r="E5186" i="31"/>
  <c r="E5185" i="31"/>
  <c r="E5184" i="31"/>
  <c r="E5183" i="31"/>
  <c r="E5182" i="31"/>
  <c r="E5181" i="31"/>
  <c r="E5180" i="31"/>
  <c r="E5179" i="31"/>
  <c r="E5178" i="31"/>
  <c r="E5177" i="31"/>
  <c r="E5176" i="31"/>
  <c r="E5175" i="31"/>
  <c r="E5174" i="31"/>
  <c r="E5173" i="31"/>
  <c r="E5172" i="31"/>
  <c r="E5171" i="31"/>
  <c r="E5170" i="31"/>
  <c r="E5169" i="31"/>
  <c r="E5168" i="31"/>
  <c r="E5167" i="31"/>
  <c r="E5166" i="31"/>
  <c r="E5165" i="31"/>
  <c r="E5164" i="31"/>
  <c r="E5163" i="31"/>
  <c r="E5162" i="31"/>
  <c r="E5161" i="31"/>
  <c r="E5160" i="31"/>
  <c r="E5159" i="31"/>
  <c r="E5158" i="31"/>
  <c r="E5157" i="31"/>
  <c r="E5156" i="31"/>
  <c r="E5155" i="31"/>
  <c r="E5154" i="31"/>
  <c r="E5153" i="31"/>
  <c r="E5152" i="31"/>
  <c r="E5151" i="31"/>
  <c r="E5150" i="31"/>
  <c r="E5149" i="31"/>
  <c r="E5148" i="31"/>
  <c r="E5147" i="31"/>
  <c r="E5146" i="31"/>
  <c r="E5145" i="31"/>
  <c r="E5144" i="31"/>
  <c r="E5143" i="31"/>
  <c r="E5142" i="31"/>
  <c r="E5141" i="31"/>
  <c r="E5140" i="31"/>
  <c r="E5139" i="31"/>
  <c r="E5138" i="31"/>
  <c r="E5137" i="31"/>
  <c r="E5136" i="31"/>
  <c r="E5135" i="31"/>
  <c r="E5134" i="31"/>
  <c r="E5133" i="31"/>
  <c r="E5132" i="31"/>
  <c r="E5131" i="31"/>
  <c r="E5130" i="31"/>
  <c r="E5129" i="31"/>
  <c r="E5128" i="31"/>
  <c r="E5127" i="31"/>
  <c r="E5050" i="31"/>
  <c r="E5049" i="31"/>
  <c r="E5048" i="31"/>
  <c r="E5047" i="31"/>
  <c r="E5046" i="31"/>
  <c r="E5045" i="31"/>
  <c r="E5044" i="31"/>
  <c r="E5043" i="31"/>
  <c r="E5042" i="31"/>
  <c r="E5041" i="31"/>
  <c r="E5040" i="31"/>
  <c r="E5039" i="31"/>
  <c r="E5038" i="31"/>
  <c r="E5037" i="31"/>
  <c r="E5036" i="31"/>
  <c r="E5035" i="31"/>
  <c r="E5034" i="31"/>
  <c r="E5033" i="31"/>
  <c r="E5032" i="31"/>
  <c r="E5031" i="31"/>
  <c r="E5030" i="31"/>
  <c r="E5029" i="31"/>
  <c r="E5028" i="31"/>
  <c r="E5027" i="31"/>
  <c r="E5026" i="31"/>
  <c r="E5025" i="31"/>
  <c r="E5024" i="31"/>
  <c r="E5023" i="31"/>
  <c r="E5022" i="31"/>
  <c r="E5021" i="31"/>
  <c r="E5020" i="31"/>
  <c r="E5019" i="31"/>
  <c r="E5018" i="31"/>
  <c r="E5017" i="31"/>
  <c r="E5016" i="31"/>
  <c r="E5015" i="31"/>
  <c r="E5014" i="31"/>
  <c r="E5013" i="31"/>
  <c r="E5012" i="31"/>
  <c r="E5011" i="31"/>
  <c r="E5010" i="31"/>
  <c r="E5009" i="31"/>
  <c r="E5008" i="31"/>
  <c r="E5007" i="31"/>
  <c r="E5006" i="31"/>
  <c r="E5005" i="31"/>
  <c r="E5004" i="31"/>
  <c r="E5003" i="31"/>
  <c r="E5002" i="31"/>
  <c r="E5001" i="31"/>
  <c r="E5000" i="31"/>
  <c r="E4999" i="31"/>
  <c r="E4998" i="31"/>
  <c r="E4997" i="31"/>
  <c r="E4996" i="31"/>
  <c r="E4995" i="31"/>
  <c r="E4994" i="31"/>
  <c r="E4993" i="31"/>
  <c r="E4992" i="31"/>
  <c r="E4991" i="31"/>
  <c r="E4990" i="31"/>
  <c r="E4989" i="31"/>
  <c r="E4988" i="31"/>
  <c r="E4987" i="31"/>
  <c r="E4986" i="31"/>
  <c r="E4985" i="31"/>
  <c r="E4984" i="31"/>
  <c r="E4983" i="31"/>
  <c r="E4982" i="31"/>
  <c r="E4981" i="31"/>
  <c r="E4980" i="31"/>
  <c r="E4979" i="31"/>
  <c r="E4978" i="31"/>
  <c r="E4977" i="31"/>
  <c r="E4976" i="31"/>
  <c r="E4975" i="31"/>
  <c r="E4974" i="31"/>
  <c r="E4973" i="31"/>
  <c r="E4972" i="31"/>
  <c r="E4971" i="31"/>
  <c r="E4970" i="31"/>
  <c r="E4969" i="31"/>
  <c r="E4968" i="31"/>
  <c r="E4967" i="31"/>
  <c r="E4966" i="31"/>
  <c r="E4965" i="31"/>
  <c r="E4964" i="31"/>
  <c r="E4963" i="31"/>
  <c r="E4962" i="31"/>
  <c r="E4961" i="31"/>
  <c r="E4960" i="31"/>
  <c r="E4959" i="31"/>
  <c r="E4958" i="31"/>
  <c r="E4957" i="31"/>
  <c r="E4956" i="31"/>
  <c r="E4955" i="31"/>
  <c r="E4954" i="31"/>
  <c r="E4953" i="31"/>
  <c r="E4952" i="31"/>
  <c r="E4951" i="31"/>
  <c r="E4950" i="31"/>
  <c r="E4949" i="31"/>
  <c r="E4948" i="31"/>
  <c r="E4947" i="31"/>
  <c r="E4946" i="31"/>
  <c r="E4945" i="31"/>
  <c r="E4944" i="31"/>
  <c r="E4943" i="31"/>
  <c r="E4942" i="31"/>
  <c r="E4941" i="31"/>
  <c r="E4940" i="31"/>
  <c r="E4939" i="31"/>
  <c r="E4938" i="31"/>
  <c r="E4937" i="31"/>
  <c r="E4936" i="31"/>
  <c r="E4935" i="31"/>
  <c r="E4934" i="31"/>
  <c r="E4933" i="31"/>
  <c r="E4932" i="31"/>
  <c r="E4931" i="31"/>
  <c r="E4930" i="31"/>
  <c r="E4929" i="31"/>
  <c r="E4928" i="31"/>
  <c r="E4927" i="31"/>
  <c r="E4926" i="31"/>
  <c r="E4925" i="31"/>
  <c r="E4924" i="31"/>
  <c r="E4923" i="31"/>
  <c r="E4922" i="31"/>
  <c r="E4921" i="31"/>
  <c r="E4920" i="31"/>
  <c r="E4919" i="31"/>
  <c r="E4918" i="31"/>
  <c r="E4917" i="31"/>
  <c r="E4916" i="31"/>
  <c r="E4915" i="31"/>
  <c r="E4914" i="31"/>
  <c r="E4913" i="31"/>
  <c r="E4912" i="31"/>
  <c r="E4911" i="31"/>
  <c r="E4910" i="31"/>
  <c r="E4909" i="31"/>
  <c r="E4908" i="31"/>
  <c r="E4907" i="31"/>
  <c r="E4906" i="31"/>
  <c r="E4905" i="31"/>
  <c r="E4904" i="31"/>
  <c r="E4903" i="31"/>
  <c r="E4902" i="31"/>
  <c r="E4901" i="31"/>
  <c r="E4900" i="31"/>
  <c r="E4899" i="31"/>
  <c r="E4898" i="31"/>
  <c r="E4897" i="31"/>
  <c r="E4896" i="31"/>
  <c r="E4895" i="31"/>
  <c r="E4894" i="31"/>
  <c r="E4893" i="31"/>
  <c r="E4892" i="31"/>
  <c r="E4891" i="31"/>
  <c r="E4890" i="31"/>
  <c r="E4889" i="31"/>
  <c r="E4888" i="31"/>
  <c r="E4887" i="31"/>
  <c r="E4886" i="31"/>
  <c r="E4885" i="31"/>
  <c r="E4884" i="31"/>
  <c r="E4883" i="31"/>
  <c r="E4882" i="31"/>
  <c r="E4881" i="31"/>
  <c r="E4880" i="31"/>
  <c r="E4879" i="31"/>
  <c r="E4878" i="31"/>
  <c r="E4877" i="31"/>
  <c r="E4876" i="31"/>
  <c r="E4875" i="31"/>
  <c r="E4874" i="31"/>
  <c r="E4873" i="31"/>
  <c r="E4872" i="31"/>
  <c r="E4871" i="31"/>
  <c r="E4870" i="31"/>
  <c r="E4869" i="31"/>
  <c r="E4868" i="31"/>
  <c r="E4867" i="31"/>
  <c r="E4866" i="31"/>
  <c r="E4865" i="31"/>
  <c r="E4864" i="31"/>
  <c r="E4863" i="31"/>
  <c r="E4862" i="31"/>
  <c r="E4861" i="31"/>
  <c r="E4860" i="31"/>
  <c r="E4859" i="31"/>
  <c r="E4858" i="31"/>
  <c r="E4857" i="31"/>
  <c r="E4856" i="31"/>
  <c r="E4855" i="31"/>
  <c r="E4854" i="31"/>
  <c r="E4853" i="31"/>
  <c r="E4852" i="31"/>
  <c r="E4851" i="31"/>
  <c r="E4850" i="31"/>
  <c r="E4849" i="31"/>
  <c r="E4848" i="31"/>
  <c r="E4847" i="31"/>
  <c r="E4846" i="31"/>
  <c r="E4845" i="31"/>
  <c r="E4844" i="31"/>
  <c r="E4843" i="31"/>
  <c r="E4842" i="31"/>
  <c r="E4841" i="31"/>
  <c r="E4840" i="31"/>
  <c r="E4839" i="31"/>
  <c r="E4838" i="31"/>
  <c r="E4837" i="31"/>
  <c r="E4836" i="31"/>
  <c r="E4835" i="31"/>
  <c r="E4834" i="31"/>
  <c r="E4833" i="31"/>
  <c r="E4832" i="31"/>
  <c r="E4831" i="31"/>
  <c r="E4830" i="31"/>
  <c r="E4829" i="31"/>
  <c r="E4828" i="31"/>
  <c r="E4827" i="31"/>
  <c r="E4826" i="31"/>
  <c r="E4825" i="31"/>
  <c r="E4824" i="31"/>
  <c r="E4823" i="31"/>
  <c r="E4822" i="31"/>
  <c r="E4821" i="31"/>
  <c r="E4820" i="31"/>
  <c r="E4819" i="31"/>
  <c r="E4818" i="31"/>
  <c r="E4817" i="31"/>
  <c r="E4816" i="31"/>
  <c r="E4815" i="31"/>
  <c r="E4814" i="31"/>
  <c r="E4813" i="31"/>
  <c r="E4812" i="31"/>
  <c r="E4811" i="31"/>
  <c r="E4810" i="31"/>
  <c r="E4809" i="31"/>
  <c r="E4808" i="31"/>
  <c r="E4807" i="31"/>
  <c r="E4806" i="31"/>
  <c r="E4805" i="31"/>
  <c r="E4804" i="31"/>
  <c r="E4803" i="31"/>
  <c r="E4802" i="31"/>
  <c r="E4801" i="31"/>
  <c r="E4800" i="31"/>
  <c r="E4799" i="31"/>
  <c r="E4798" i="31"/>
  <c r="E4797" i="31"/>
  <c r="E4796" i="31"/>
  <c r="E4795" i="31"/>
  <c r="E4794" i="31"/>
  <c r="E4793" i="31"/>
  <c r="E4792" i="31"/>
  <c r="E4791" i="31"/>
  <c r="E4790" i="31"/>
  <c r="E4789" i="31"/>
  <c r="E4788" i="31"/>
  <c r="E4787" i="31"/>
  <c r="E4786" i="31"/>
  <c r="E4785" i="31"/>
  <c r="E4784" i="31"/>
  <c r="E4783" i="31"/>
  <c r="E4782" i="31"/>
  <c r="E4781" i="31"/>
  <c r="E4780" i="31"/>
  <c r="E4779" i="31"/>
  <c r="E4778" i="31"/>
  <c r="E4777" i="31"/>
  <c r="E4776" i="31"/>
  <c r="E4775" i="31"/>
  <c r="E4774" i="31"/>
  <c r="E4773" i="31"/>
  <c r="E4772" i="31"/>
  <c r="E4771" i="31"/>
  <c r="E4770" i="31"/>
  <c r="E4769" i="31"/>
  <c r="E4768" i="31"/>
  <c r="E4767" i="31"/>
  <c r="E4766" i="31"/>
  <c r="E4765" i="31"/>
  <c r="E4764" i="31"/>
  <c r="E4763" i="31"/>
  <c r="E4762" i="31"/>
  <c r="E4761" i="31"/>
  <c r="E4760" i="31"/>
  <c r="E4759" i="31"/>
  <c r="E4758" i="31"/>
  <c r="E4757" i="31"/>
  <c r="E4756" i="31"/>
  <c r="E4755" i="31"/>
  <c r="E4754" i="31"/>
  <c r="E4753" i="31"/>
  <c r="E4752" i="31"/>
  <c r="E4751" i="31"/>
  <c r="E4750" i="31"/>
  <c r="E4749" i="31"/>
  <c r="E4748" i="31"/>
  <c r="E4747" i="31"/>
  <c r="E4746" i="31"/>
  <c r="E4745" i="31"/>
  <c r="E4744" i="31"/>
  <c r="E4743" i="31"/>
  <c r="E4742" i="31"/>
  <c r="E4741" i="31"/>
  <c r="E4740" i="31"/>
  <c r="E4739" i="31"/>
  <c r="E4738" i="31"/>
  <c r="E4737" i="31"/>
  <c r="E4736" i="31"/>
  <c r="E4735" i="31"/>
  <c r="E4734" i="31"/>
  <c r="E4733" i="31"/>
  <c r="E4732" i="31"/>
  <c r="E4731" i="31"/>
  <c r="E4730" i="31"/>
  <c r="E4729" i="31"/>
  <c r="E4728" i="31"/>
  <c r="E4727" i="31"/>
  <c r="E4726" i="31"/>
  <c r="E4725" i="31"/>
  <c r="E4724" i="31"/>
  <c r="E4723" i="31"/>
  <c r="E4722" i="31"/>
  <c r="E4721" i="31"/>
  <c r="E4720" i="31"/>
  <c r="E4719" i="31"/>
  <c r="E4718" i="31"/>
  <c r="E4717" i="31"/>
  <c r="E4716" i="31"/>
  <c r="E4715" i="31"/>
  <c r="E4714" i="31"/>
  <c r="E4713" i="31"/>
  <c r="E4712" i="31"/>
  <c r="E4711" i="31"/>
  <c r="E4710" i="31"/>
  <c r="E4709" i="31"/>
  <c r="E4708" i="31"/>
  <c r="E4707" i="31"/>
  <c r="E4706" i="31"/>
  <c r="E4705" i="31"/>
  <c r="E4704" i="31"/>
  <c r="E4703" i="31"/>
  <c r="E4702" i="31"/>
  <c r="E4701" i="31"/>
  <c r="E4700" i="31"/>
  <c r="E4699" i="31"/>
  <c r="E4698" i="31"/>
  <c r="E4697" i="31"/>
  <c r="E4696" i="31"/>
  <c r="E4695" i="31"/>
  <c r="E4694" i="31"/>
  <c r="E4693" i="31"/>
  <c r="E4692" i="31"/>
  <c r="E4691" i="31"/>
  <c r="E4690" i="31"/>
  <c r="E4689" i="31"/>
  <c r="E4688" i="31"/>
  <c r="E4687" i="31"/>
  <c r="E4686" i="31"/>
  <c r="E4685" i="31"/>
  <c r="E4684" i="31"/>
  <c r="E4683" i="31"/>
  <c r="E4682" i="31"/>
  <c r="E4681" i="31"/>
  <c r="E4680" i="31"/>
  <c r="E4679" i="31"/>
  <c r="E4678" i="31"/>
  <c r="E4677" i="31"/>
  <c r="E4676" i="31"/>
  <c r="E4675" i="31"/>
  <c r="E4674" i="31"/>
  <c r="E4673" i="31"/>
  <c r="E4672" i="31"/>
  <c r="E4671" i="31"/>
  <c r="E4670" i="31"/>
  <c r="E4669" i="31"/>
  <c r="E4668" i="31"/>
  <c r="E4667" i="31"/>
  <c r="E4666" i="31"/>
  <c r="E4665" i="31"/>
  <c r="E4664" i="31"/>
  <c r="E4663" i="31"/>
  <c r="E4662" i="31"/>
  <c r="E4661" i="31"/>
  <c r="E4660" i="31"/>
  <c r="E4659" i="31"/>
  <c r="E4658" i="31"/>
  <c r="E4657" i="31"/>
  <c r="E4656" i="31"/>
  <c r="E4655" i="31"/>
  <c r="E4654" i="31"/>
  <c r="E4653" i="31"/>
  <c r="E4652" i="31"/>
  <c r="E4651" i="31"/>
  <c r="E4650" i="31"/>
  <c r="E4649" i="31"/>
  <c r="E4648" i="31"/>
  <c r="E4647" i="31"/>
  <c r="E4646" i="31"/>
  <c r="E4645" i="31"/>
  <c r="E4644" i="31"/>
  <c r="E4643" i="31"/>
  <c r="E4642" i="31"/>
  <c r="E4641" i="31"/>
  <c r="E4640" i="31"/>
  <c r="E4639" i="31"/>
  <c r="E4638" i="31"/>
  <c r="E4637" i="31"/>
  <c r="E4636" i="31"/>
  <c r="E4635" i="31"/>
  <c r="E4634" i="31"/>
  <c r="E4633" i="31"/>
  <c r="E4632" i="31"/>
  <c r="E4631" i="31"/>
  <c r="E4630" i="31"/>
  <c r="E4629" i="31"/>
  <c r="E4628" i="31"/>
  <c r="E4627" i="31"/>
  <c r="E4626" i="31"/>
  <c r="E4625" i="31"/>
  <c r="E4624" i="31"/>
  <c r="E4623" i="31"/>
  <c r="E4622" i="31"/>
  <c r="E4621" i="31"/>
  <c r="E4620" i="31"/>
  <c r="E4619" i="31"/>
  <c r="E4618" i="31"/>
  <c r="E4617" i="31"/>
  <c r="E4616" i="31"/>
  <c r="E4615" i="31"/>
  <c r="E4614" i="31"/>
  <c r="E4613" i="31"/>
  <c r="E4612" i="31"/>
  <c r="E4611" i="31"/>
  <c r="E4610" i="31"/>
  <c r="E4609" i="31"/>
  <c r="E4608" i="31"/>
  <c r="E4607" i="31"/>
  <c r="E4606" i="31"/>
  <c r="E4605" i="31"/>
  <c r="E4604" i="31"/>
  <c r="E4603" i="31"/>
  <c r="E4602" i="31"/>
  <c r="E4601" i="31"/>
  <c r="E4600" i="31"/>
  <c r="E4599" i="31"/>
  <c r="E4598" i="31"/>
  <c r="E4597" i="31"/>
  <c r="E4596" i="31"/>
  <c r="E4595" i="31"/>
  <c r="E4594" i="31"/>
  <c r="E4593" i="31"/>
  <c r="E4592" i="31"/>
  <c r="E4591" i="31"/>
  <c r="E4590" i="31"/>
  <c r="E4589" i="31"/>
  <c r="E4588" i="31"/>
  <c r="E4587" i="31"/>
  <c r="E4586" i="31"/>
  <c r="E4585" i="31"/>
  <c r="E4584" i="31"/>
  <c r="E4583" i="31"/>
  <c r="E4582" i="31"/>
  <c r="E4581" i="31"/>
  <c r="E4580" i="31"/>
  <c r="E4579" i="31"/>
  <c r="E4578" i="31"/>
  <c r="E4577" i="31"/>
  <c r="E4576" i="31"/>
  <c r="E4575" i="31"/>
  <c r="E4574" i="31"/>
  <c r="E4573" i="31"/>
  <c r="E4572" i="31"/>
  <c r="E4571" i="31"/>
  <c r="E4570" i="31"/>
  <c r="E4569" i="31"/>
  <c r="E4568" i="31"/>
  <c r="E4567" i="31"/>
  <c r="E4566" i="31"/>
  <c r="E4565" i="31"/>
  <c r="E4564" i="31"/>
  <c r="E4563" i="31"/>
  <c r="E4562" i="31"/>
  <c r="E4561" i="31"/>
  <c r="E4560" i="31"/>
  <c r="E4559" i="31"/>
  <c r="E4558" i="31"/>
  <c r="E4557" i="31"/>
  <c r="E4556" i="31"/>
  <c r="E4555" i="31"/>
  <c r="E4554" i="31"/>
  <c r="E4553" i="31"/>
  <c r="E4552" i="31"/>
  <c r="E4551" i="31"/>
  <c r="E4550" i="31"/>
  <c r="E4549" i="31"/>
  <c r="E4548" i="31"/>
  <c r="E4547" i="31"/>
  <c r="E4546" i="31"/>
  <c r="E4545" i="31"/>
  <c r="E4544" i="31"/>
  <c r="E4543" i="31"/>
  <c r="E4542" i="31"/>
  <c r="E4541" i="31"/>
  <c r="E4540" i="31"/>
  <c r="E4539" i="31"/>
  <c r="E4538" i="31"/>
  <c r="E4537" i="31"/>
  <c r="E4536" i="31"/>
  <c r="E4535" i="31"/>
  <c r="E4534" i="31"/>
  <c r="E4533" i="31"/>
  <c r="E4532" i="31"/>
  <c r="E4531" i="31"/>
  <c r="E4530" i="31"/>
  <c r="E4529" i="31"/>
  <c r="E4528" i="31"/>
  <c r="E4527" i="31"/>
  <c r="E4526" i="31"/>
  <c r="E4525" i="31"/>
  <c r="E4524" i="31"/>
  <c r="E4523" i="31"/>
  <c r="E4522" i="31"/>
  <c r="E4521" i="31"/>
  <c r="E4520" i="31"/>
  <c r="E4519" i="31"/>
  <c r="E4518" i="31"/>
  <c r="E4517" i="31"/>
  <c r="E4516" i="31"/>
  <c r="E4515" i="31"/>
  <c r="E4514" i="31"/>
  <c r="E4513" i="31"/>
  <c r="E4512" i="31"/>
  <c r="E4511" i="31"/>
  <c r="E4510" i="31"/>
  <c r="E4509" i="31"/>
  <c r="E4508" i="31"/>
  <c r="E4507" i="31"/>
  <c r="E4506" i="31"/>
  <c r="E4505" i="31"/>
  <c r="E4504" i="31"/>
  <c r="E4503" i="31"/>
  <c r="E4502" i="31"/>
  <c r="E4501" i="31"/>
  <c r="E4500" i="31"/>
  <c r="E4499" i="31"/>
  <c r="E4498" i="31"/>
  <c r="E4497" i="31"/>
  <c r="E4496" i="31"/>
  <c r="E4495" i="31"/>
  <c r="E4494" i="31"/>
  <c r="E4493" i="31"/>
  <c r="E4492" i="31"/>
  <c r="E4491" i="31"/>
  <c r="E4490" i="31"/>
  <c r="E4489" i="31"/>
  <c r="E4488" i="31"/>
  <c r="E4487" i="31"/>
  <c r="E4486" i="31"/>
  <c r="E4485" i="31"/>
  <c r="E4484" i="31"/>
  <c r="E4483" i="31"/>
  <c r="E4482" i="31"/>
  <c r="E4481" i="31"/>
  <c r="E4480" i="31"/>
  <c r="E4479" i="31"/>
  <c r="E4478" i="31"/>
  <c r="E4477" i="31"/>
  <c r="E4476" i="31"/>
  <c r="E4475" i="31"/>
  <c r="E4474" i="31"/>
  <c r="E4473" i="31"/>
  <c r="E4472" i="31"/>
  <c r="E4471" i="31"/>
  <c r="E4470" i="31"/>
  <c r="E4469" i="31"/>
  <c r="E4468" i="31"/>
  <c r="E4467" i="31"/>
  <c r="E4466" i="31"/>
  <c r="E4465" i="31"/>
  <c r="E4464" i="31"/>
  <c r="E4463" i="31"/>
  <c r="E4462" i="31"/>
  <c r="E4461" i="31"/>
  <c r="E4460" i="31"/>
  <c r="E4459" i="31"/>
  <c r="E4458" i="31"/>
  <c r="E4457" i="31"/>
  <c r="E4456" i="31"/>
  <c r="E4455" i="31"/>
  <c r="E4454" i="31"/>
  <c r="E4453" i="31"/>
  <c r="E4452" i="31"/>
  <c r="E4451" i="31"/>
  <c r="E4450" i="31"/>
  <c r="E4449" i="31"/>
  <c r="E4448" i="31"/>
  <c r="E4447" i="31"/>
  <c r="E4446" i="31"/>
  <c r="E4445" i="31"/>
  <c r="E4444" i="31"/>
  <c r="E4443" i="31"/>
  <c r="E4442" i="31"/>
  <c r="E4441" i="31"/>
  <c r="E4440" i="31"/>
  <c r="E4439" i="31"/>
  <c r="E4438" i="31"/>
  <c r="E4437" i="31"/>
  <c r="E4436" i="31"/>
  <c r="E4435" i="31"/>
  <c r="E4434" i="31"/>
  <c r="E4433" i="31"/>
  <c r="E4432" i="31"/>
  <c r="E4431" i="31"/>
  <c r="E4430" i="31"/>
  <c r="E4429" i="31"/>
  <c r="E4428" i="31"/>
  <c r="E4427" i="31"/>
  <c r="E4426" i="31"/>
  <c r="E4425" i="31"/>
  <c r="E4424" i="31"/>
  <c r="E4423" i="31"/>
  <c r="E4422" i="31"/>
  <c r="E4421" i="31"/>
  <c r="E4420" i="31"/>
  <c r="E4419" i="31"/>
  <c r="E4418" i="31"/>
  <c r="E4417" i="31"/>
  <c r="E4416" i="31"/>
  <c r="E4415" i="31"/>
  <c r="E4414" i="31"/>
  <c r="E4413" i="31"/>
  <c r="E4412" i="31"/>
  <c r="E4411" i="31"/>
  <c r="E4410" i="31"/>
  <c r="E4409" i="31"/>
  <c r="E4408" i="31"/>
  <c r="E4407" i="31"/>
  <c r="E4406" i="31"/>
  <c r="E4405" i="31"/>
  <c r="E4404" i="31"/>
  <c r="E4403" i="31"/>
  <c r="E4402" i="31"/>
  <c r="E4401" i="31"/>
  <c r="E4400" i="31"/>
  <c r="E4399" i="31"/>
  <c r="E4398" i="31"/>
  <c r="E4397" i="31"/>
  <c r="E4396" i="31"/>
  <c r="E4395" i="31"/>
  <c r="E4394" i="31"/>
  <c r="E4393" i="31"/>
  <c r="E4392" i="31"/>
  <c r="E4391" i="31"/>
  <c r="E4390" i="31"/>
  <c r="E4389" i="31"/>
  <c r="E4388" i="31"/>
  <c r="E4387" i="31"/>
  <c r="E4386" i="31"/>
  <c r="E4385" i="31"/>
  <c r="E4384" i="31"/>
  <c r="E4383" i="31"/>
  <c r="E4382" i="31"/>
  <c r="E4381" i="31"/>
  <c r="E4380" i="31"/>
  <c r="E4379" i="31"/>
  <c r="E4378" i="31"/>
  <c r="E4377" i="31"/>
  <c r="E4376" i="31"/>
  <c r="E4375" i="31"/>
  <c r="E4374" i="31"/>
  <c r="E4373" i="31"/>
  <c r="E4372" i="31"/>
  <c r="E4371" i="31"/>
  <c r="E4370" i="31"/>
  <c r="E4369" i="31"/>
  <c r="E4368" i="31"/>
  <c r="E4367" i="31"/>
  <c r="E4366" i="31"/>
  <c r="E4365" i="31"/>
  <c r="E4364" i="31"/>
  <c r="E4363" i="31"/>
  <c r="E4362" i="31"/>
  <c r="E4361" i="31"/>
  <c r="E4360" i="31"/>
  <c r="E4359" i="31"/>
  <c r="E4358" i="31"/>
  <c r="E4357" i="31"/>
  <c r="E4356" i="31"/>
  <c r="E4355" i="31"/>
  <c r="E4354" i="31"/>
  <c r="E4353" i="31"/>
  <c r="E4352" i="31"/>
  <c r="E4351" i="31"/>
  <c r="E4350" i="31"/>
  <c r="E4349" i="31"/>
  <c r="E4348" i="31"/>
  <c r="E4347" i="31"/>
  <c r="E4346" i="31"/>
  <c r="E4345" i="31"/>
  <c r="E4344" i="31"/>
  <c r="E4343" i="31"/>
  <c r="E4342" i="31"/>
  <c r="E4341" i="31"/>
  <c r="E4340" i="31"/>
  <c r="E4339" i="31"/>
  <c r="E4338" i="31"/>
  <c r="E4337" i="31"/>
  <c r="E4336" i="31"/>
  <c r="E4335" i="31"/>
  <c r="E4334" i="31"/>
  <c r="E4333" i="31"/>
  <c r="E4332" i="31"/>
  <c r="E4331" i="31"/>
  <c r="E4330" i="31"/>
  <c r="E4329" i="31"/>
  <c r="E4328" i="31"/>
  <c r="E4327" i="31"/>
  <c r="E4326" i="31"/>
  <c r="E4325" i="31"/>
  <c r="E4324" i="31"/>
  <c r="E4323" i="31"/>
  <c r="E4322" i="31"/>
  <c r="E4321" i="31"/>
  <c r="E4320" i="31"/>
  <c r="E4319" i="31"/>
  <c r="E4318" i="31"/>
  <c r="E4317" i="31"/>
  <c r="E4316" i="31"/>
  <c r="E4315" i="31"/>
  <c r="E4314" i="31"/>
  <c r="E4313" i="31"/>
  <c r="E4312" i="31"/>
  <c r="E4311" i="31"/>
  <c r="E4310" i="31"/>
  <c r="E4309" i="31"/>
  <c r="E4308" i="31"/>
  <c r="E4307" i="31"/>
  <c r="E4306" i="31"/>
  <c r="E4305" i="31"/>
  <c r="E4304" i="31"/>
  <c r="E4303" i="31"/>
  <c r="E4302" i="31"/>
  <c r="E4301" i="31"/>
  <c r="E4300" i="31"/>
  <c r="E4299" i="31"/>
  <c r="E4298" i="31"/>
  <c r="E4297" i="31"/>
  <c r="E4296" i="31"/>
  <c r="E4295" i="31"/>
  <c r="E4294" i="31"/>
  <c r="E4293" i="31"/>
  <c r="E4292" i="31"/>
  <c r="E4291" i="31"/>
  <c r="E4290" i="31"/>
  <c r="E4289" i="31"/>
  <c r="E4288" i="31"/>
  <c r="E4287" i="31"/>
  <c r="E4286" i="31"/>
  <c r="E4285" i="31"/>
  <c r="E4284" i="31"/>
  <c r="E4283" i="31"/>
  <c r="E4282" i="31"/>
  <c r="E4281" i="31"/>
  <c r="E4280" i="31"/>
  <c r="E4279" i="31"/>
  <c r="E4278" i="31"/>
  <c r="E4277" i="31"/>
  <c r="E4276" i="31"/>
  <c r="E4275" i="31"/>
  <c r="E4274" i="31"/>
  <c r="E4273" i="31"/>
  <c r="E4272" i="31"/>
  <c r="E4271" i="31"/>
  <c r="E4270" i="31"/>
  <c r="E4269" i="31"/>
  <c r="E4268" i="31"/>
  <c r="E4267" i="31"/>
  <c r="E4266" i="31"/>
  <c r="E4265" i="31"/>
  <c r="E4264" i="31"/>
  <c r="E4263" i="31"/>
  <c r="E4262" i="31"/>
  <c r="E4261" i="31"/>
  <c r="E4260" i="31"/>
  <c r="E4259" i="31"/>
  <c r="E4258" i="31"/>
  <c r="E4257" i="31"/>
  <c r="E4256" i="31"/>
  <c r="E4255" i="31"/>
  <c r="E4254" i="31"/>
  <c r="E4253" i="31"/>
  <c r="E4252" i="31"/>
  <c r="E4251" i="31"/>
  <c r="E4250" i="31"/>
  <c r="E4249" i="31"/>
  <c r="E4248" i="31"/>
  <c r="E4247" i="31"/>
  <c r="E4246" i="31"/>
  <c r="E4245" i="31"/>
  <c r="E4244" i="31"/>
  <c r="E4243" i="31"/>
  <c r="E4242" i="31"/>
  <c r="E4241" i="31"/>
  <c r="E4240" i="31"/>
  <c r="E4239" i="31"/>
  <c r="E4238" i="31"/>
  <c r="E4237" i="31"/>
  <c r="E4236" i="31"/>
  <c r="E4235" i="31"/>
  <c r="E4234" i="31"/>
  <c r="E4233" i="31"/>
  <c r="E4232" i="31"/>
  <c r="E4231" i="31"/>
  <c r="E4230" i="31"/>
  <c r="E4229" i="31"/>
  <c r="E4228" i="31"/>
  <c r="E4227" i="31"/>
  <c r="E4226" i="31"/>
  <c r="E4225" i="31"/>
  <c r="E4224" i="31"/>
  <c r="E4223" i="31"/>
  <c r="E4222" i="31"/>
  <c r="E4221" i="31"/>
  <c r="E4220" i="31"/>
  <c r="E4219" i="31"/>
  <c r="E4218" i="31"/>
  <c r="E4217" i="31"/>
  <c r="E4216" i="31"/>
  <c r="E4215" i="31"/>
  <c r="E4214" i="31"/>
  <c r="E4213" i="31"/>
  <c r="E4212" i="31"/>
  <c r="E4211" i="31"/>
  <c r="E4210" i="31"/>
  <c r="E4209" i="31"/>
  <c r="E4208" i="31"/>
  <c r="E4207" i="31"/>
  <c r="E4206" i="31"/>
  <c r="E4205" i="31"/>
  <c r="E4204" i="31"/>
  <c r="E4203" i="31"/>
  <c r="E4202" i="31"/>
  <c r="E4201" i="31"/>
  <c r="E4200" i="31"/>
  <c r="E4199" i="31"/>
  <c r="E4198" i="31"/>
  <c r="E4197" i="31"/>
  <c r="E4196" i="31"/>
  <c r="E4195" i="31"/>
  <c r="E4194" i="31"/>
  <c r="E4193" i="31"/>
  <c r="E4192" i="31"/>
  <c r="E4191" i="31"/>
  <c r="E4190" i="31"/>
  <c r="E4189" i="31"/>
  <c r="E4188" i="31"/>
  <c r="E4187" i="31"/>
  <c r="E4186" i="31"/>
  <c r="E4185" i="31"/>
  <c r="E4184" i="31"/>
  <c r="E4183" i="31"/>
  <c r="E4182" i="31"/>
  <c r="E4181" i="31"/>
  <c r="E4180" i="31"/>
  <c r="E4179" i="31"/>
  <c r="E4178" i="31"/>
  <c r="E4177" i="31"/>
  <c r="E4176" i="31"/>
  <c r="E4175" i="31"/>
  <c r="E4174" i="31"/>
  <c r="E4173" i="31"/>
  <c r="E4172" i="31"/>
  <c r="E4171" i="31"/>
  <c r="E4170" i="31"/>
  <c r="E4169" i="31"/>
  <c r="E4168" i="31"/>
  <c r="E4167" i="31"/>
  <c r="E4166" i="31"/>
  <c r="E4165" i="31"/>
  <c r="E4164" i="31"/>
  <c r="E4163" i="31"/>
  <c r="E4162" i="31"/>
  <c r="E4161" i="31"/>
  <c r="E4160" i="31"/>
  <c r="E4159" i="31"/>
  <c r="E4158" i="31"/>
  <c r="E4157" i="31"/>
  <c r="E4156" i="31"/>
  <c r="E4155" i="31"/>
  <c r="E4154" i="31"/>
  <c r="E4153" i="31"/>
  <c r="E4152" i="31"/>
  <c r="E4151" i="31"/>
  <c r="E4150" i="31"/>
  <c r="E4149" i="31"/>
  <c r="E4148" i="31"/>
  <c r="E4147" i="31"/>
  <c r="E4146" i="31"/>
  <c r="E4145" i="31"/>
  <c r="E4144" i="31"/>
  <c r="E4143" i="31"/>
  <c r="E4142" i="31"/>
  <c r="E4141" i="31"/>
  <c r="E4140" i="31"/>
  <c r="E4139" i="31"/>
  <c r="E4138" i="31"/>
  <c r="E4137" i="31"/>
  <c r="E4136" i="31"/>
  <c r="E4135" i="31"/>
  <c r="E4134" i="31"/>
  <c r="E4133" i="31"/>
  <c r="E4132" i="31"/>
  <c r="E4131" i="31"/>
  <c r="E4130" i="31"/>
  <c r="E4129" i="31"/>
  <c r="E4128" i="31"/>
  <c r="E4127" i="31"/>
  <c r="E4126" i="31"/>
  <c r="E4125" i="31"/>
  <c r="E4124" i="31"/>
  <c r="E4123" i="31"/>
  <c r="E4122" i="31"/>
  <c r="E4121" i="31"/>
  <c r="E4120" i="31"/>
  <c r="E4119" i="31"/>
  <c r="E4118" i="31"/>
  <c r="E4117" i="31"/>
  <c r="E4116" i="31"/>
  <c r="E4115" i="31"/>
  <c r="E4114" i="31"/>
  <c r="E4113" i="31"/>
  <c r="E4112" i="31"/>
  <c r="E4111" i="31"/>
  <c r="E4110" i="31"/>
  <c r="E4109" i="31"/>
  <c r="E4108" i="31"/>
  <c r="E4107" i="31"/>
  <c r="E4106" i="31"/>
  <c r="E4105" i="31"/>
  <c r="E4104" i="31"/>
  <c r="E4103" i="31"/>
  <c r="E4102" i="31"/>
  <c r="E4101" i="31"/>
  <c r="E4100" i="31"/>
  <c r="E4099" i="31"/>
  <c r="E4098" i="31"/>
  <c r="E4097" i="31"/>
  <c r="E4096" i="31"/>
  <c r="E4095" i="31"/>
  <c r="E4094" i="31"/>
  <c r="E4093" i="31"/>
  <c r="E4092" i="31"/>
  <c r="E4091" i="31"/>
  <c r="E4090" i="31"/>
  <c r="E4089" i="31"/>
  <c r="E4088" i="31"/>
  <c r="E4087" i="31"/>
  <c r="E4086" i="31"/>
  <c r="E4085" i="31"/>
  <c r="E4084" i="31"/>
  <c r="E4083" i="31"/>
  <c r="E4082" i="31"/>
  <c r="E4081" i="31"/>
  <c r="E4080" i="31"/>
  <c r="E4079" i="31"/>
  <c r="E4078" i="31"/>
  <c r="E4077" i="31"/>
  <c r="E4076" i="31"/>
  <c r="E4075" i="31"/>
  <c r="E4074" i="31"/>
  <c r="E4073" i="31"/>
  <c r="E4072" i="31"/>
  <c r="E4071" i="31"/>
  <c r="E4070" i="31"/>
  <c r="E4069" i="31"/>
  <c r="E4068" i="31"/>
  <c r="E4067" i="31"/>
  <c r="E4066" i="31"/>
  <c r="E4065" i="31"/>
  <c r="E4064" i="31"/>
  <c r="E4063" i="31"/>
  <c r="E4062" i="31"/>
  <c r="E4061" i="31"/>
  <c r="E4060" i="31"/>
  <c r="E4059" i="31"/>
  <c r="E4058" i="31"/>
  <c r="E4057" i="31"/>
  <c r="E4056" i="31"/>
  <c r="E4055" i="31"/>
  <c r="E4054" i="31"/>
  <c r="E4053" i="31"/>
  <c r="E4052" i="31"/>
  <c r="E4051" i="31"/>
  <c r="E4050" i="31"/>
  <c r="E4049" i="31"/>
  <c r="E4048" i="31"/>
  <c r="E4047" i="31"/>
  <c r="E4046" i="31"/>
  <c r="E4045" i="31"/>
  <c r="E4044" i="31"/>
  <c r="E4043" i="31"/>
  <c r="E4042" i="31"/>
  <c r="E4041" i="31"/>
  <c r="E4040" i="31"/>
  <c r="E4039" i="31"/>
  <c r="E4038" i="31"/>
  <c r="E4037" i="31"/>
  <c r="E4036" i="31"/>
  <c r="E4035" i="31"/>
  <c r="E4034" i="31"/>
  <c r="E4033" i="31"/>
  <c r="E4032" i="31"/>
  <c r="E4031" i="31"/>
  <c r="E4030" i="31"/>
  <c r="E4029" i="31"/>
  <c r="E4028" i="31"/>
  <c r="E4027" i="31"/>
  <c r="E4026" i="31"/>
  <c r="E4025" i="31"/>
  <c r="E4024" i="31"/>
  <c r="E4023" i="31"/>
  <c r="E4022" i="31"/>
  <c r="E4021" i="31"/>
  <c r="E4020" i="31"/>
  <c r="E4019" i="31"/>
  <c r="E4018" i="31"/>
  <c r="E4017" i="31"/>
  <c r="E4016" i="31"/>
  <c r="E4015" i="31"/>
  <c r="E4014" i="31"/>
  <c r="E4013" i="31"/>
  <c r="E4012" i="31"/>
  <c r="E4011" i="31"/>
  <c r="E4010" i="31"/>
  <c r="E4009" i="31"/>
  <c r="E4008" i="31"/>
  <c r="E4007" i="31"/>
  <c r="E4006" i="31"/>
  <c r="E4005" i="31"/>
  <c r="E4004" i="31"/>
  <c r="E4003" i="31"/>
  <c r="E4002" i="31"/>
  <c r="E4001" i="31"/>
  <c r="E4000" i="31"/>
  <c r="E3999" i="31"/>
  <c r="E3998" i="31"/>
  <c r="E3997" i="31"/>
  <c r="E3996" i="31"/>
  <c r="E3995" i="31"/>
  <c r="E3994" i="31"/>
  <c r="E3993" i="31"/>
  <c r="E3992" i="31"/>
  <c r="E3991" i="31"/>
  <c r="E3990" i="31"/>
  <c r="E3989" i="31"/>
  <c r="E3988" i="31"/>
  <c r="E3987" i="31"/>
  <c r="E3986" i="31"/>
  <c r="E3985" i="31"/>
  <c r="E3984" i="31"/>
  <c r="E3983" i="31"/>
  <c r="E3982" i="31"/>
  <c r="E3981" i="31"/>
  <c r="E3980" i="31"/>
  <c r="E3979" i="31"/>
  <c r="E3978" i="31"/>
  <c r="E3977" i="31"/>
  <c r="E3976" i="31"/>
  <c r="E3975" i="31"/>
  <c r="E3974" i="31"/>
  <c r="E3973" i="31"/>
  <c r="E3972" i="31"/>
  <c r="E3971" i="31"/>
  <c r="E3970" i="31"/>
  <c r="E3969" i="31"/>
  <c r="E3968" i="31"/>
  <c r="E3967" i="31"/>
  <c r="E3966" i="31"/>
  <c r="E3965" i="31"/>
  <c r="E3964" i="31"/>
  <c r="E3963" i="31"/>
  <c r="E3962" i="31"/>
  <c r="E3961" i="31"/>
  <c r="E3960" i="31"/>
  <c r="E3959" i="31"/>
  <c r="E3958" i="31"/>
  <c r="E3957" i="31"/>
  <c r="E3956" i="31"/>
  <c r="E3955" i="31"/>
  <c r="E3954" i="31"/>
  <c r="E3953" i="31"/>
  <c r="E3952" i="31"/>
  <c r="E3951" i="31"/>
  <c r="E3950" i="31"/>
  <c r="E3949" i="31"/>
  <c r="E3948" i="31"/>
  <c r="E3947" i="31"/>
  <c r="E3946" i="31"/>
  <c r="E3945" i="31"/>
  <c r="E3944" i="31"/>
  <c r="E3943" i="31"/>
  <c r="E3942" i="31"/>
  <c r="E3941" i="31"/>
  <c r="E3940" i="31"/>
  <c r="E3939" i="31"/>
  <c r="E3938" i="31"/>
  <c r="E3937" i="31"/>
  <c r="E3936" i="31"/>
  <c r="E3935" i="31"/>
  <c r="E3934" i="31"/>
  <c r="E3933" i="31"/>
  <c r="E3932" i="31"/>
  <c r="E3931" i="31"/>
  <c r="E3930" i="31"/>
  <c r="E3929" i="31"/>
  <c r="E3928" i="31"/>
  <c r="E3927" i="31"/>
  <c r="E3926" i="31"/>
  <c r="E3925" i="31"/>
  <c r="E3924" i="31"/>
  <c r="E3923" i="31"/>
  <c r="E3922" i="31"/>
  <c r="E3921" i="31"/>
  <c r="E3920" i="31"/>
  <c r="E3919" i="31"/>
  <c r="E3918" i="31"/>
  <c r="E3917" i="31"/>
  <c r="E3916" i="31"/>
  <c r="E3915" i="31"/>
  <c r="E3914" i="31"/>
  <c r="E3913" i="31"/>
  <c r="E3912" i="31"/>
  <c r="E3911" i="31"/>
  <c r="E3910" i="31"/>
  <c r="E3909" i="31"/>
  <c r="E3908" i="31"/>
  <c r="E3907" i="31"/>
  <c r="E3906" i="31"/>
  <c r="E3905" i="31"/>
  <c r="E3904" i="31"/>
  <c r="E3903" i="31"/>
  <c r="E3902" i="31"/>
  <c r="E3901" i="31"/>
  <c r="E3900" i="31"/>
  <c r="E3899" i="31"/>
  <c r="E3898" i="31"/>
  <c r="E3897" i="31"/>
  <c r="E3896" i="31"/>
  <c r="E3895" i="31"/>
  <c r="E3894" i="31"/>
  <c r="E3893" i="31"/>
  <c r="E3892" i="31"/>
  <c r="E3891" i="31"/>
  <c r="E3890" i="31"/>
  <c r="E3889" i="31"/>
  <c r="E3888" i="31"/>
  <c r="E3887" i="31"/>
  <c r="E3886" i="31"/>
  <c r="E3885" i="31"/>
  <c r="E3884" i="31"/>
  <c r="E3883" i="31"/>
  <c r="E3882" i="31"/>
  <c r="E3881" i="31"/>
  <c r="E3880" i="31"/>
  <c r="E3879" i="31"/>
  <c r="E3878" i="31"/>
  <c r="E3877" i="31"/>
  <c r="E3876" i="31"/>
  <c r="E3875" i="31"/>
  <c r="E3874" i="31"/>
  <c r="E3873" i="31"/>
  <c r="E3872" i="31"/>
  <c r="E3871" i="31"/>
  <c r="E3870" i="31"/>
  <c r="E3869" i="31"/>
  <c r="E3868" i="31"/>
  <c r="E3867" i="31"/>
  <c r="E3866" i="31"/>
  <c r="E3865" i="31"/>
  <c r="E3864" i="31"/>
  <c r="E3863" i="31"/>
  <c r="E3862" i="31"/>
  <c r="E3861" i="31"/>
  <c r="E3860" i="31"/>
  <c r="E3859" i="31"/>
  <c r="E3858" i="31"/>
  <c r="E3857" i="31"/>
  <c r="E3856" i="31"/>
  <c r="E3855" i="31"/>
  <c r="E3854" i="31"/>
  <c r="E3853" i="31"/>
  <c r="E3852" i="31"/>
  <c r="E3851" i="31"/>
  <c r="E3850" i="31"/>
  <c r="E3849" i="31"/>
  <c r="E3848" i="31"/>
  <c r="E3847" i="31"/>
  <c r="E3846" i="31"/>
  <c r="E3845" i="31"/>
  <c r="E3844" i="31"/>
  <c r="E3843" i="31"/>
  <c r="E3842" i="31"/>
  <c r="E3841" i="31"/>
  <c r="E3840" i="31"/>
  <c r="E3839" i="31"/>
  <c r="E3838" i="31"/>
  <c r="E3837" i="31"/>
  <c r="E3836" i="31"/>
  <c r="E3835" i="31"/>
  <c r="E3834" i="31"/>
  <c r="E3833" i="31"/>
  <c r="E3832" i="31"/>
  <c r="E3831" i="31"/>
  <c r="E3830" i="31"/>
  <c r="E3829" i="31"/>
  <c r="E3828" i="31"/>
  <c r="E3827" i="31"/>
  <c r="E3826" i="31"/>
  <c r="E3825" i="31"/>
  <c r="E3824" i="31"/>
  <c r="E3823" i="31"/>
  <c r="E3822" i="31"/>
  <c r="E3821" i="31"/>
  <c r="E3820" i="31"/>
  <c r="E3819" i="31"/>
  <c r="E3818" i="31"/>
  <c r="E3817" i="31"/>
  <c r="E3816" i="31"/>
  <c r="E3815" i="31"/>
  <c r="E3814" i="31"/>
  <c r="E3813" i="31"/>
  <c r="E3812" i="31"/>
  <c r="E3811" i="31"/>
  <c r="E3810" i="31"/>
  <c r="E3809" i="31"/>
  <c r="E3808" i="31"/>
  <c r="E3807" i="31"/>
  <c r="E3806" i="31"/>
  <c r="E3805" i="31"/>
  <c r="E3804" i="31"/>
  <c r="E3803" i="31"/>
  <c r="E3802" i="31"/>
  <c r="E3801" i="31"/>
  <c r="E3800" i="31"/>
  <c r="E3799" i="31"/>
  <c r="E3798" i="31"/>
  <c r="E3797" i="31"/>
  <c r="E3796" i="31"/>
  <c r="E3795" i="31"/>
  <c r="E3794" i="31"/>
  <c r="E3793" i="31"/>
  <c r="E3792" i="31"/>
  <c r="E3791" i="31"/>
  <c r="E3790" i="31"/>
  <c r="E3789" i="31"/>
  <c r="E3788" i="31"/>
  <c r="E3787" i="31"/>
  <c r="E3786" i="31"/>
  <c r="E3785" i="31"/>
  <c r="E3784" i="31"/>
  <c r="E3783" i="31"/>
  <c r="E3782" i="31"/>
  <c r="E3781" i="31"/>
  <c r="E3780" i="31"/>
  <c r="E3779" i="31"/>
  <c r="E3778" i="31"/>
  <c r="E3777" i="31"/>
  <c r="E3776" i="31"/>
  <c r="E3775" i="31"/>
  <c r="E3774" i="31"/>
  <c r="E3773" i="31"/>
  <c r="E3772" i="31"/>
  <c r="E3771" i="31"/>
  <c r="E3770" i="31"/>
  <c r="E3769" i="31"/>
  <c r="E3768" i="31"/>
  <c r="E3767" i="31"/>
  <c r="E3766" i="31"/>
  <c r="E3765" i="31"/>
  <c r="E3764" i="31"/>
  <c r="E3763" i="31"/>
  <c r="E3762" i="31"/>
  <c r="E3761" i="31"/>
  <c r="E3760" i="31"/>
  <c r="E3759" i="31"/>
  <c r="E3758" i="31"/>
  <c r="E3757" i="31"/>
  <c r="E3756" i="31"/>
  <c r="E3755" i="31"/>
  <c r="E3754" i="31"/>
  <c r="E3753" i="31"/>
  <c r="E3752" i="31"/>
  <c r="E3751" i="31"/>
  <c r="E3750" i="31"/>
  <c r="E3749" i="31"/>
  <c r="E3748" i="31"/>
  <c r="E3747" i="31"/>
  <c r="E3746" i="31"/>
  <c r="E3745" i="31"/>
  <c r="E3744" i="31"/>
  <c r="E3743" i="31"/>
  <c r="E3742" i="31"/>
  <c r="E3741" i="31"/>
  <c r="E3740" i="31"/>
  <c r="E3739" i="31"/>
  <c r="E3738" i="31"/>
  <c r="E3737" i="31"/>
  <c r="E3736" i="31"/>
  <c r="E3735" i="31"/>
  <c r="E3734" i="31"/>
  <c r="E3733" i="31"/>
  <c r="E3732" i="31"/>
  <c r="E3731" i="31"/>
  <c r="E3730" i="31"/>
  <c r="E3729" i="31"/>
  <c r="E3728" i="31"/>
  <c r="E3727" i="31"/>
  <c r="E3726" i="31"/>
  <c r="E3725" i="31"/>
  <c r="E3724" i="31"/>
  <c r="E3723" i="31"/>
  <c r="E3722" i="31"/>
  <c r="E3721" i="31"/>
  <c r="E3720" i="31"/>
  <c r="E3719" i="31"/>
  <c r="E3718" i="31"/>
  <c r="E3717" i="31"/>
  <c r="E3716" i="31"/>
  <c r="E3715" i="31"/>
  <c r="E3714" i="31"/>
  <c r="E3713" i="31"/>
  <c r="E3712" i="31"/>
  <c r="E3711" i="31"/>
  <c r="E3710" i="31"/>
  <c r="E3709" i="31"/>
  <c r="E3708" i="31"/>
  <c r="E3707" i="31"/>
  <c r="E3706" i="31"/>
  <c r="E3705" i="31"/>
  <c r="E3704" i="31"/>
  <c r="E3703" i="31"/>
  <c r="E3702" i="31"/>
  <c r="E3701" i="31"/>
  <c r="E3700" i="31"/>
  <c r="E3699" i="31"/>
  <c r="E3698" i="31"/>
  <c r="E3697" i="31"/>
  <c r="E3696" i="31"/>
  <c r="E3695" i="31"/>
  <c r="E3694" i="31"/>
  <c r="E3693" i="31"/>
  <c r="E3692" i="31"/>
  <c r="E3691" i="31"/>
  <c r="E3690" i="31"/>
  <c r="E3689" i="31"/>
  <c r="E3688" i="31"/>
  <c r="E3687" i="31"/>
  <c r="E3686" i="31"/>
  <c r="E3685" i="31"/>
  <c r="E3684" i="31"/>
  <c r="E3683" i="31"/>
  <c r="E3682" i="31"/>
  <c r="E3681" i="31"/>
  <c r="E3680" i="31"/>
  <c r="E3679" i="31"/>
  <c r="E3678" i="31"/>
  <c r="E3677" i="31"/>
  <c r="E3676" i="31"/>
  <c r="E3675" i="31"/>
  <c r="E3674" i="31"/>
  <c r="E3673" i="31"/>
  <c r="E3672" i="31"/>
  <c r="E3671" i="31"/>
  <c r="E3670" i="31"/>
  <c r="E3669" i="31"/>
  <c r="E3668" i="31"/>
  <c r="E3667" i="31"/>
  <c r="E3666" i="31"/>
  <c r="E3665" i="31"/>
  <c r="E3664" i="31"/>
  <c r="E3663" i="31"/>
  <c r="E3662" i="31"/>
  <c r="E3661" i="31"/>
  <c r="E3660" i="31"/>
  <c r="E3659" i="31"/>
  <c r="E3658" i="31"/>
  <c r="E3657" i="31"/>
  <c r="E3656" i="31"/>
  <c r="E3655" i="31"/>
  <c r="E3654" i="31"/>
  <c r="E3653" i="31"/>
  <c r="E3652" i="31"/>
  <c r="E3651" i="31"/>
  <c r="E3650" i="31"/>
  <c r="E3649" i="31"/>
  <c r="E3648" i="31"/>
  <c r="E3647" i="31"/>
  <c r="E3646" i="31"/>
  <c r="E3645" i="31"/>
  <c r="E3644" i="31"/>
  <c r="E3643" i="31"/>
  <c r="E3642" i="31"/>
  <c r="E3641" i="31"/>
  <c r="E3640" i="31"/>
  <c r="E3639" i="31"/>
  <c r="E3638" i="31"/>
  <c r="E3637" i="31"/>
  <c r="E3636" i="31"/>
  <c r="E3635" i="31"/>
  <c r="E3634" i="31"/>
  <c r="E3633" i="31"/>
  <c r="E3632" i="31"/>
  <c r="E3631" i="31"/>
  <c r="E3630" i="31"/>
  <c r="E3629" i="31"/>
  <c r="E3628" i="31"/>
  <c r="E3627" i="31"/>
  <c r="E3626" i="31"/>
  <c r="E3625" i="31"/>
  <c r="E3624" i="31"/>
  <c r="E3623" i="31"/>
  <c r="E3622" i="31"/>
  <c r="E3621" i="31"/>
  <c r="E3620" i="31"/>
  <c r="E3619" i="31"/>
  <c r="E3618" i="31"/>
  <c r="E3617" i="31"/>
  <c r="E3616" i="31"/>
  <c r="E3615" i="31"/>
  <c r="E3614" i="31"/>
  <c r="E3613" i="31"/>
  <c r="E3612" i="31"/>
  <c r="E3611" i="31"/>
  <c r="E3610" i="31"/>
  <c r="E3609" i="31"/>
  <c r="E3608" i="31"/>
  <c r="E3607" i="31"/>
  <c r="E3606" i="31"/>
  <c r="E3605" i="31"/>
  <c r="E3604" i="31"/>
  <c r="E3603" i="31"/>
  <c r="E3602" i="31"/>
  <c r="E3601" i="31"/>
  <c r="E3600" i="31"/>
  <c r="E3599" i="31"/>
  <c r="E3598" i="31"/>
  <c r="E3597" i="31"/>
  <c r="E3596" i="31"/>
  <c r="E3595" i="31"/>
  <c r="E3594" i="31"/>
  <c r="E3593" i="31"/>
  <c r="E3592" i="31"/>
  <c r="E3591" i="31"/>
  <c r="E3590" i="31"/>
  <c r="E3589" i="31"/>
  <c r="E3588" i="31"/>
  <c r="E3587" i="31"/>
  <c r="E3586" i="31"/>
  <c r="E3585" i="31"/>
  <c r="E3584" i="31"/>
  <c r="E3583" i="31"/>
  <c r="E3582" i="31"/>
  <c r="E3581" i="31"/>
  <c r="E3580" i="31"/>
  <c r="E3579" i="31"/>
  <c r="E3578" i="31"/>
  <c r="E3577" i="31"/>
  <c r="E3576" i="31"/>
  <c r="E3575" i="31"/>
  <c r="E3574" i="31"/>
  <c r="E3573" i="31"/>
  <c r="E3572" i="31"/>
  <c r="E3571" i="31"/>
  <c r="E3570" i="31"/>
  <c r="E3569" i="31"/>
  <c r="E3568" i="31"/>
  <c r="E3567" i="31"/>
  <c r="E3566" i="31"/>
  <c r="E3565" i="31"/>
  <c r="E3564" i="31"/>
  <c r="E3563" i="31"/>
  <c r="E3562" i="31"/>
  <c r="E3561" i="31"/>
  <c r="E3560" i="31"/>
  <c r="E3559" i="31"/>
  <c r="E3558" i="31"/>
  <c r="E3557" i="31"/>
  <c r="E3556" i="31"/>
  <c r="E3555" i="31"/>
  <c r="E3554" i="31"/>
  <c r="E3553" i="31"/>
  <c r="E3552" i="31"/>
  <c r="E3551" i="31"/>
  <c r="E3550" i="31"/>
  <c r="E3549" i="31"/>
  <c r="E3548" i="31"/>
  <c r="E3547" i="31"/>
  <c r="E3546" i="31"/>
  <c r="E3545" i="31"/>
  <c r="E3544" i="31"/>
  <c r="E3543" i="31"/>
  <c r="E3542" i="31"/>
  <c r="E3541" i="31"/>
  <c r="E3540" i="31"/>
  <c r="E3539" i="31"/>
  <c r="E3538" i="31"/>
  <c r="E3537" i="31"/>
  <c r="E3536" i="31"/>
  <c r="E3535" i="31"/>
  <c r="E3534" i="31"/>
  <c r="E3533" i="31"/>
  <c r="E3532" i="31"/>
  <c r="E3531" i="31"/>
  <c r="E3530" i="31"/>
  <c r="E3529" i="31"/>
  <c r="E3528" i="31"/>
  <c r="E3527" i="31"/>
  <c r="E3526" i="31"/>
  <c r="E3525" i="31"/>
  <c r="E3524" i="31"/>
  <c r="E3523" i="31"/>
  <c r="E3522" i="31"/>
  <c r="E3521" i="31"/>
  <c r="E3520" i="31"/>
  <c r="E3519" i="31"/>
  <c r="E3518" i="31"/>
  <c r="E3517" i="31"/>
  <c r="E3516" i="31"/>
  <c r="E3515" i="31"/>
  <c r="E3514" i="31"/>
  <c r="E3513" i="31"/>
  <c r="E3512" i="31"/>
  <c r="E3511" i="31"/>
  <c r="E3510" i="31"/>
  <c r="E3509" i="31"/>
  <c r="E3508" i="31"/>
  <c r="E3507" i="31"/>
  <c r="E3506" i="31"/>
  <c r="E3505" i="31"/>
  <c r="E3504" i="31"/>
  <c r="E3503" i="31"/>
  <c r="E3502" i="31"/>
  <c r="E3501" i="31"/>
  <c r="E3500" i="31"/>
  <c r="E3499" i="31"/>
  <c r="E3498" i="31"/>
  <c r="E3497" i="31"/>
  <c r="E3496" i="31"/>
  <c r="E3495" i="31"/>
  <c r="E3494" i="31"/>
  <c r="E3493" i="31"/>
  <c r="E3492" i="31"/>
  <c r="E3491" i="31"/>
  <c r="E3490" i="31"/>
  <c r="E3489" i="31"/>
  <c r="E3488" i="31"/>
  <c r="E3487" i="31"/>
  <c r="E3486" i="31"/>
  <c r="E3485" i="31"/>
  <c r="E3484" i="31"/>
  <c r="E3483" i="31"/>
  <c r="E3482" i="31"/>
  <c r="E3481" i="31"/>
  <c r="E3480" i="31"/>
  <c r="E3479" i="31"/>
  <c r="E3478" i="31"/>
  <c r="E3477" i="31"/>
  <c r="E3476" i="31"/>
  <c r="E3475" i="31"/>
  <c r="E3474" i="31"/>
  <c r="E3473" i="31"/>
  <c r="E3472" i="31"/>
  <c r="E3471" i="31"/>
  <c r="E3470" i="31"/>
  <c r="E3469" i="31"/>
  <c r="E3468" i="31"/>
  <c r="E3467" i="31"/>
  <c r="E3466" i="31"/>
  <c r="E3465" i="31"/>
  <c r="E3464" i="31"/>
  <c r="E3463" i="31"/>
  <c r="E3462" i="31"/>
  <c r="E3461" i="31"/>
  <c r="E3460" i="31"/>
  <c r="E3459" i="31"/>
  <c r="E3458" i="31"/>
  <c r="E3457" i="31"/>
  <c r="E3456" i="31"/>
  <c r="E3455" i="31"/>
  <c r="E3454" i="31"/>
  <c r="E3453" i="31"/>
  <c r="E3452" i="31"/>
  <c r="E3451" i="31"/>
  <c r="E3450" i="31"/>
  <c r="E3449" i="31"/>
  <c r="E3448" i="31"/>
  <c r="E3447" i="31"/>
  <c r="E3446" i="31"/>
  <c r="E3445" i="31"/>
  <c r="E3444" i="31"/>
  <c r="E3443" i="31"/>
  <c r="E3442" i="31"/>
  <c r="E3441" i="31"/>
  <c r="E3440" i="31"/>
  <c r="E3439" i="31"/>
  <c r="E3438" i="31"/>
  <c r="E3437" i="31"/>
  <c r="E3436" i="31"/>
  <c r="E3435" i="31"/>
  <c r="E3434" i="31"/>
  <c r="E3433" i="31"/>
  <c r="E3432" i="31"/>
  <c r="E3431" i="31"/>
  <c r="E3430" i="31"/>
  <c r="E3429" i="31"/>
  <c r="E3428" i="31"/>
  <c r="E3427" i="31"/>
  <c r="E3426" i="31"/>
  <c r="E3425" i="31"/>
  <c r="E3424" i="31"/>
  <c r="E3423" i="31"/>
  <c r="E3422" i="31"/>
  <c r="E3421" i="31"/>
  <c r="E3420" i="31"/>
  <c r="E3419" i="31"/>
  <c r="E3418" i="31"/>
  <c r="E3417" i="31"/>
  <c r="E3416" i="31"/>
  <c r="E3415" i="31"/>
  <c r="E3414" i="31"/>
  <c r="E3413" i="31"/>
  <c r="E3412" i="31"/>
  <c r="E3411" i="31"/>
  <c r="E3410" i="31"/>
  <c r="E3409" i="31"/>
  <c r="E3408" i="31"/>
  <c r="E3407" i="31"/>
  <c r="E3406" i="31"/>
  <c r="E3405" i="31"/>
  <c r="E3404" i="31"/>
  <c r="E3403" i="31"/>
  <c r="E3402" i="31"/>
  <c r="E3401" i="31"/>
  <c r="E3400" i="31"/>
  <c r="E3399" i="31"/>
  <c r="E3398" i="31"/>
  <c r="E3397" i="31"/>
  <c r="E3396" i="31"/>
  <c r="E3395" i="31"/>
  <c r="E3394" i="31"/>
  <c r="E3393" i="31"/>
  <c r="E3392" i="31"/>
  <c r="E3391" i="31"/>
  <c r="E3390" i="31"/>
  <c r="E3389" i="31"/>
  <c r="E3388" i="31"/>
  <c r="E3387" i="31"/>
  <c r="E3386" i="31"/>
  <c r="E3385" i="31"/>
  <c r="E3384" i="31"/>
  <c r="E3383" i="31"/>
  <c r="E3382" i="31"/>
  <c r="E3381" i="31"/>
  <c r="E3380" i="31"/>
  <c r="E3379" i="31"/>
  <c r="E3378" i="31"/>
  <c r="E3377" i="31"/>
  <c r="E3376" i="31"/>
  <c r="E3375" i="31"/>
  <c r="E3374" i="31"/>
  <c r="E3373" i="31"/>
  <c r="E3372" i="31"/>
  <c r="E3371" i="31"/>
  <c r="E3370" i="31"/>
  <c r="E3369" i="31"/>
  <c r="E3368" i="31"/>
  <c r="E3367" i="31"/>
  <c r="E3366" i="31"/>
  <c r="E3365" i="31"/>
  <c r="E3364" i="31"/>
  <c r="E3363" i="31"/>
  <c r="E3362" i="31"/>
  <c r="E3361" i="31"/>
  <c r="E3360" i="31"/>
  <c r="E3359" i="31"/>
  <c r="E3358" i="31"/>
  <c r="E3357" i="31"/>
  <c r="E3356" i="31"/>
  <c r="E3355" i="31"/>
  <c r="E3354" i="31"/>
  <c r="E3353" i="31"/>
  <c r="E3352" i="31"/>
  <c r="E3351" i="31"/>
  <c r="E3350" i="31"/>
  <c r="E3349" i="31"/>
  <c r="E3348" i="31"/>
  <c r="E3347" i="31"/>
  <c r="E3346" i="31"/>
  <c r="E3345" i="31"/>
  <c r="E3344" i="31"/>
  <c r="E3343" i="31"/>
  <c r="E3342" i="31"/>
  <c r="E3341" i="31"/>
  <c r="E3340" i="31"/>
  <c r="E3339" i="31"/>
  <c r="E3338" i="31"/>
  <c r="E3337" i="31"/>
  <c r="E3336" i="31"/>
  <c r="E3335" i="31"/>
  <c r="E3334" i="31"/>
  <c r="E3333" i="31"/>
  <c r="E3332" i="31"/>
  <c r="E3331" i="31"/>
  <c r="E3330" i="31"/>
  <c r="E3329" i="31"/>
  <c r="E3328" i="31"/>
  <c r="E3327" i="31"/>
  <c r="E3326" i="31"/>
  <c r="E3325" i="31"/>
  <c r="E3324" i="31"/>
  <c r="E3323" i="31"/>
  <c r="E3322" i="31"/>
  <c r="E3321" i="31"/>
  <c r="E3320" i="31"/>
  <c r="E3319" i="31"/>
  <c r="E3318" i="31"/>
  <c r="E3317" i="31"/>
  <c r="E3316" i="31"/>
  <c r="E3315" i="31"/>
  <c r="E3314" i="31"/>
  <c r="E3313" i="31"/>
  <c r="E3312" i="31"/>
  <c r="E3311" i="31"/>
  <c r="E3310" i="31"/>
  <c r="E3309" i="31"/>
  <c r="E3308" i="31"/>
  <c r="E3307" i="31"/>
  <c r="E3306" i="31"/>
  <c r="E3305" i="31"/>
  <c r="E3304" i="31"/>
  <c r="E3303" i="31"/>
  <c r="E3302" i="31"/>
  <c r="E3301" i="31"/>
  <c r="E3300" i="31"/>
  <c r="E3299" i="31"/>
  <c r="E3298" i="31"/>
  <c r="E3297" i="31"/>
  <c r="E3296" i="31"/>
  <c r="E3295" i="31"/>
  <c r="E3294" i="31"/>
  <c r="E3293" i="31"/>
  <c r="E3292" i="31"/>
  <c r="E3291" i="31"/>
  <c r="E3290" i="31"/>
  <c r="E3289" i="31"/>
  <c r="E3288" i="31"/>
  <c r="E3287" i="31"/>
  <c r="E3286" i="31"/>
  <c r="E3285" i="31"/>
  <c r="E3284" i="31"/>
  <c r="E3283" i="31"/>
  <c r="E3282" i="31"/>
  <c r="E3281" i="31"/>
  <c r="E3280" i="31"/>
  <c r="E3279" i="31"/>
  <c r="E3278" i="31"/>
  <c r="E3277" i="31"/>
  <c r="E3276" i="31"/>
  <c r="E3275" i="31"/>
  <c r="E3274" i="31"/>
  <c r="E3273" i="31"/>
  <c r="E3272" i="31"/>
  <c r="E3271" i="31"/>
  <c r="E3270" i="31"/>
  <c r="E3269" i="31"/>
  <c r="E3268" i="31"/>
  <c r="E3267" i="31"/>
  <c r="E3266" i="31"/>
  <c r="E3265" i="31"/>
  <c r="E3264" i="31"/>
  <c r="E3263" i="31"/>
  <c r="E3262" i="31"/>
  <c r="E3261" i="31"/>
  <c r="E3260" i="31"/>
  <c r="E3259" i="31"/>
  <c r="E3258" i="31"/>
  <c r="E3257" i="31"/>
  <c r="E3256" i="31"/>
  <c r="E3255" i="31"/>
  <c r="E3254" i="31"/>
  <c r="E3253" i="31"/>
  <c r="E3252" i="31"/>
  <c r="E3251" i="31"/>
  <c r="E3250" i="31"/>
  <c r="E3249" i="31"/>
  <c r="E3248" i="31"/>
  <c r="E3247" i="31"/>
  <c r="E3246" i="31"/>
  <c r="E3245" i="31"/>
  <c r="E3244" i="31"/>
  <c r="E3243" i="31"/>
  <c r="E3242" i="31"/>
  <c r="E3241" i="31"/>
  <c r="E3240" i="31"/>
  <c r="E3239" i="31"/>
  <c r="E3238" i="31"/>
  <c r="E3237" i="31"/>
  <c r="E3236" i="31"/>
  <c r="E3235" i="31"/>
  <c r="E3234" i="31"/>
  <c r="E3233" i="31"/>
  <c r="E3232" i="31"/>
  <c r="E3231" i="31"/>
  <c r="E3230" i="31"/>
  <c r="E3229" i="31"/>
  <c r="E3228" i="31"/>
  <c r="E3227" i="31"/>
  <c r="E3226" i="31"/>
  <c r="E3225" i="31"/>
  <c r="E3224" i="31"/>
  <c r="E3223" i="31"/>
  <c r="E3222" i="31"/>
  <c r="E3221" i="31"/>
  <c r="E3220" i="31"/>
  <c r="E3219" i="31"/>
  <c r="E3218" i="31"/>
  <c r="E3217" i="31"/>
  <c r="E3216" i="31"/>
  <c r="E3215" i="31"/>
  <c r="E3214" i="31"/>
  <c r="E3213" i="31"/>
  <c r="E3212" i="31"/>
  <c r="E3211" i="31"/>
  <c r="E3210" i="31"/>
  <c r="E3209" i="31"/>
  <c r="E3208" i="31"/>
  <c r="E3207" i="31"/>
  <c r="E3206" i="31"/>
  <c r="E3205" i="31"/>
  <c r="E3204" i="31"/>
  <c r="E3203" i="31"/>
  <c r="E3202" i="31"/>
  <c r="E3201" i="31"/>
  <c r="E3200" i="31"/>
  <c r="E3199" i="31"/>
  <c r="E3198" i="31"/>
  <c r="E3197" i="31"/>
  <c r="E3196" i="31"/>
  <c r="E3195" i="31"/>
  <c r="E3194" i="31"/>
  <c r="E3193" i="31"/>
  <c r="E3192" i="31"/>
  <c r="E3191" i="31"/>
  <c r="E3190" i="31"/>
  <c r="E3189" i="31"/>
  <c r="E3188" i="31"/>
  <c r="E3187" i="31"/>
  <c r="E3186" i="31"/>
  <c r="E3185" i="31"/>
  <c r="E3184" i="31"/>
  <c r="E3183" i="31"/>
  <c r="E3182" i="31"/>
  <c r="E3181" i="31"/>
  <c r="E3180" i="31"/>
  <c r="E3179" i="31"/>
  <c r="E3178" i="31"/>
  <c r="E3177" i="31"/>
  <c r="E3176" i="31"/>
  <c r="E3175" i="31"/>
  <c r="E3174" i="31"/>
  <c r="E3173" i="31"/>
  <c r="E3172" i="31"/>
  <c r="E3171" i="31"/>
  <c r="E3170" i="31"/>
  <c r="E3169" i="31"/>
  <c r="E3168" i="31"/>
  <c r="E3167" i="31"/>
  <c r="E3166" i="31"/>
  <c r="E3165" i="31"/>
  <c r="E3164" i="31"/>
  <c r="E3163" i="31"/>
  <c r="E3162" i="31"/>
  <c r="E3161" i="31"/>
  <c r="E3160" i="31"/>
  <c r="E3159" i="31"/>
  <c r="E3158" i="31"/>
  <c r="E3157" i="31"/>
  <c r="E3156" i="31"/>
  <c r="E3155" i="31"/>
  <c r="E3154" i="31"/>
  <c r="E3153" i="31"/>
  <c r="E3152" i="31"/>
  <c r="E3151" i="31"/>
  <c r="E3150" i="31"/>
  <c r="E3149" i="31"/>
  <c r="E3148" i="31"/>
  <c r="E3147" i="31"/>
  <c r="E3146" i="31"/>
  <c r="E3145" i="31"/>
  <c r="E3144" i="31"/>
  <c r="E3143" i="31"/>
  <c r="E3142" i="31"/>
  <c r="E3141" i="31"/>
  <c r="E3140" i="31"/>
  <c r="E3139" i="31"/>
  <c r="E3138" i="31"/>
  <c r="E3137" i="31"/>
  <c r="E3136" i="31"/>
  <c r="E3135" i="31"/>
  <c r="E3134" i="31"/>
  <c r="E3133" i="31"/>
  <c r="E3132" i="31"/>
  <c r="E3131" i="31"/>
  <c r="E3130" i="31"/>
  <c r="E3129" i="31"/>
  <c r="E3128" i="31"/>
  <c r="E3127" i="31"/>
  <c r="E3126" i="31"/>
  <c r="E3125" i="31"/>
  <c r="E3124" i="31"/>
  <c r="E3123" i="31"/>
  <c r="E3122" i="31"/>
  <c r="E3121" i="31"/>
  <c r="E3120" i="31"/>
  <c r="E3119" i="31"/>
  <c r="E3118" i="31"/>
  <c r="E3117" i="31"/>
  <c r="E3116" i="31"/>
  <c r="E3115" i="31"/>
  <c r="E3114" i="31"/>
  <c r="E3113" i="31"/>
  <c r="E3112" i="31"/>
  <c r="E3111" i="31"/>
  <c r="E3110" i="31"/>
  <c r="E3109" i="31"/>
  <c r="E3108" i="31"/>
  <c r="E3107" i="31"/>
  <c r="E3106" i="31"/>
  <c r="E3105" i="31"/>
  <c r="E3104" i="31"/>
  <c r="E3103" i="31"/>
  <c r="E3102" i="31"/>
  <c r="E3101" i="31"/>
  <c r="E3100" i="31"/>
  <c r="E3099" i="31"/>
  <c r="E3098" i="31"/>
  <c r="E3097" i="31"/>
  <c r="E3096" i="31"/>
  <c r="E3095" i="31"/>
  <c r="E3094" i="31"/>
  <c r="E3093" i="31"/>
  <c r="E3092" i="31"/>
  <c r="E3091" i="31"/>
  <c r="E3090" i="31"/>
  <c r="E3089" i="31"/>
  <c r="E3088" i="31"/>
  <c r="E3087" i="31"/>
  <c r="E3086" i="31"/>
  <c r="E3085" i="31"/>
  <c r="E3084" i="31"/>
  <c r="E3083" i="31"/>
  <c r="E3082" i="31"/>
  <c r="E3081" i="31"/>
  <c r="E3080" i="31"/>
  <c r="E3079" i="31"/>
  <c r="E3078" i="31"/>
  <c r="E3077" i="31"/>
  <c r="E3076" i="31"/>
  <c r="E3075" i="31"/>
  <c r="E3074" i="31"/>
  <c r="E3073" i="31"/>
  <c r="E3072" i="31"/>
  <c r="E3071" i="31"/>
  <c r="E3070" i="31"/>
  <c r="E3069" i="31"/>
  <c r="E3068" i="31"/>
  <c r="E3067" i="31"/>
  <c r="E3066" i="31"/>
  <c r="E3065" i="31"/>
  <c r="E3064" i="31"/>
  <c r="E3063" i="31"/>
  <c r="E3062" i="31"/>
  <c r="E3061" i="31"/>
  <c r="E3060" i="31"/>
  <c r="E3059" i="31"/>
  <c r="E3058" i="31"/>
  <c r="E3057" i="31"/>
  <c r="E3056" i="31"/>
  <c r="E3055" i="31"/>
  <c r="E3054" i="31"/>
  <c r="E3053" i="31"/>
  <c r="E3052" i="31"/>
  <c r="E3051" i="31"/>
  <c r="E3050" i="31"/>
  <c r="E3049" i="31"/>
  <c r="E3048" i="31"/>
  <c r="E3047" i="31"/>
  <c r="E3046" i="31"/>
  <c r="E3045" i="31"/>
  <c r="E3044" i="31"/>
  <c r="E3043" i="31"/>
  <c r="E3042" i="31"/>
  <c r="E3041" i="31"/>
  <c r="E3040" i="31"/>
  <c r="E3039" i="31"/>
  <c r="E3038" i="31"/>
  <c r="E3037" i="31"/>
  <c r="E3036" i="31"/>
  <c r="E3035" i="31"/>
  <c r="E3034" i="31"/>
  <c r="E3033" i="31"/>
  <c r="E3032" i="31"/>
  <c r="E3031" i="31"/>
  <c r="E3030" i="31"/>
  <c r="E3029" i="31"/>
  <c r="E3028" i="31"/>
  <c r="E3027" i="31"/>
  <c r="E3026" i="31"/>
  <c r="E3025" i="31"/>
  <c r="E3024" i="31"/>
  <c r="E3023" i="31"/>
  <c r="E3022" i="31"/>
  <c r="E3021" i="31"/>
  <c r="E3020" i="31"/>
  <c r="E3019" i="31"/>
  <c r="E3018" i="31"/>
  <c r="E3017" i="31"/>
  <c r="E3016" i="31"/>
  <c r="E3015" i="31"/>
  <c r="E3014" i="31"/>
  <c r="E3013" i="31"/>
  <c r="E3012" i="31"/>
  <c r="E3011" i="31"/>
  <c r="E3010" i="31"/>
  <c r="E3009" i="31"/>
  <c r="E3008" i="31"/>
  <c r="E3007" i="31"/>
  <c r="E3006" i="31"/>
  <c r="E3005" i="31"/>
  <c r="E3004" i="31"/>
  <c r="E3003" i="31"/>
  <c r="E3002" i="31"/>
  <c r="E3001" i="31"/>
  <c r="E3000" i="31"/>
  <c r="E2999" i="31"/>
  <c r="E2998" i="31"/>
  <c r="E2997" i="31"/>
  <c r="E2996" i="31"/>
  <c r="E2995" i="31"/>
  <c r="E2994" i="31"/>
  <c r="E2993" i="31"/>
  <c r="E2992" i="31"/>
  <c r="E2991" i="31"/>
  <c r="E2990" i="31"/>
  <c r="E2989" i="31"/>
  <c r="E2988" i="31"/>
  <c r="E2987" i="31"/>
  <c r="E2986" i="31"/>
  <c r="E2985" i="31"/>
  <c r="E2984" i="31"/>
  <c r="E2983" i="31"/>
  <c r="E2982" i="31"/>
  <c r="E2981" i="31"/>
  <c r="E2980" i="31"/>
  <c r="E2979" i="31"/>
  <c r="E2978" i="31"/>
  <c r="E2977" i="31"/>
  <c r="E2976" i="31"/>
  <c r="E2975" i="31"/>
  <c r="E2974" i="31"/>
  <c r="E2973" i="31"/>
  <c r="E2972" i="31"/>
  <c r="E2971" i="31"/>
  <c r="E2970" i="31"/>
  <c r="E2969" i="31"/>
  <c r="E2968" i="31"/>
  <c r="E2967" i="31"/>
  <c r="E2966" i="31"/>
  <c r="E2965" i="31"/>
  <c r="E2964" i="31"/>
  <c r="E2963" i="31"/>
  <c r="E2962" i="31"/>
  <c r="E2961" i="31"/>
  <c r="E2960" i="31"/>
  <c r="E2959" i="31"/>
  <c r="E2958" i="31"/>
  <c r="E2957" i="31"/>
  <c r="E2956" i="31"/>
  <c r="E2955" i="31"/>
  <c r="E2954" i="31"/>
  <c r="E2953" i="31"/>
  <c r="E2952" i="31"/>
  <c r="E2951" i="31"/>
  <c r="E2950" i="31"/>
  <c r="E2949" i="31"/>
  <c r="E2948" i="31"/>
  <c r="E2947" i="31"/>
  <c r="E2946" i="31"/>
  <c r="E2945" i="31"/>
  <c r="E2944" i="31"/>
  <c r="E2943" i="31"/>
  <c r="E2942" i="31"/>
  <c r="E2941" i="31"/>
  <c r="E2940" i="31"/>
  <c r="E2939" i="31"/>
  <c r="E2938" i="31"/>
  <c r="E2937" i="31"/>
  <c r="E2936" i="31"/>
  <c r="E2935" i="31"/>
  <c r="E2934" i="31"/>
  <c r="E2933" i="31"/>
  <c r="E2932" i="31"/>
  <c r="E2931" i="31"/>
  <c r="E2930" i="31"/>
  <c r="E2929" i="31"/>
  <c r="E2928" i="31"/>
  <c r="E2927" i="31"/>
  <c r="E2926" i="31"/>
  <c r="E2925" i="31"/>
  <c r="E2924" i="31"/>
  <c r="E2923" i="31"/>
  <c r="E2922" i="31"/>
  <c r="E2921" i="31"/>
  <c r="E2920" i="31"/>
  <c r="E2919" i="31"/>
  <c r="E2918" i="31"/>
  <c r="E2917" i="31"/>
  <c r="E2916" i="31"/>
  <c r="E2915" i="31"/>
  <c r="E2914" i="31"/>
  <c r="E2913" i="31"/>
  <c r="E2912" i="31"/>
  <c r="E2911" i="31"/>
  <c r="E2910" i="31"/>
  <c r="E2909" i="31"/>
  <c r="E2908" i="31"/>
  <c r="E2907" i="31"/>
  <c r="E2906" i="31"/>
  <c r="E2905" i="31"/>
  <c r="E2904" i="31"/>
  <c r="E2903" i="31"/>
  <c r="E2902" i="31"/>
  <c r="E2901" i="31"/>
  <c r="E2900" i="31"/>
  <c r="E2899" i="31"/>
  <c r="E2898" i="31"/>
  <c r="E2897" i="31"/>
  <c r="E2896" i="31"/>
  <c r="E2895" i="31"/>
  <c r="E2894" i="31"/>
  <c r="E2893" i="31"/>
  <c r="E2892" i="31"/>
  <c r="E2891" i="31"/>
  <c r="E2890" i="31"/>
  <c r="E2889" i="31"/>
  <c r="E2888" i="31"/>
  <c r="E2887" i="31"/>
  <c r="E2886" i="31"/>
  <c r="E2885" i="31"/>
  <c r="E2884" i="31"/>
  <c r="E2883" i="31"/>
  <c r="E2882" i="31"/>
  <c r="E2881" i="31"/>
  <c r="E2880" i="31"/>
  <c r="E2879" i="31"/>
  <c r="E2878" i="31"/>
  <c r="E2877" i="31"/>
  <c r="E2876" i="31"/>
  <c r="E2875" i="31"/>
  <c r="E2874" i="31"/>
  <c r="E2873" i="31"/>
  <c r="E2872" i="31"/>
  <c r="E2871" i="31"/>
  <c r="E2870" i="31"/>
  <c r="E2869" i="31"/>
  <c r="E2868" i="31"/>
  <c r="E2867" i="31"/>
  <c r="E2866" i="31"/>
  <c r="E2865" i="31"/>
  <c r="E2864" i="31"/>
  <c r="E2863" i="31"/>
  <c r="E2862" i="31"/>
  <c r="E2861" i="31"/>
  <c r="E2860" i="31"/>
  <c r="E2859" i="31"/>
  <c r="E2858" i="31"/>
  <c r="E2857" i="31"/>
  <c r="E2856" i="31"/>
  <c r="E2855" i="31"/>
  <c r="E2854" i="31"/>
  <c r="E2853" i="31"/>
  <c r="E2852" i="31"/>
  <c r="E2851" i="31"/>
  <c r="E2850" i="31"/>
  <c r="E2849" i="31"/>
  <c r="E2848" i="31"/>
  <c r="E2847" i="31"/>
  <c r="E2846" i="31"/>
  <c r="E2845" i="31"/>
  <c r="E2844" i="31"/>
  <c r="E2843" i="31"/>
  <c r="E2842" i="31"/>
  <c r="E2841" i="31"/>
  <c r="E2840" i="31"/>
  <c r="E2839" i="31"/>
  <c r="E2838" i="31"/>
  <c r="E2837" i="31"/>
  <c r="E2836" i="31"/>
  <c r="E2835" i="31"/>
  <c r="E2834" i="31"/>
  <c r="E2833" i="31"/>
  <c r="E2832" i="31"/>
  <c r="E2831" i="31"/>
  <c r="E2830" i="31"/>
  <c r="E2829" i="31"/>
  <c r="E2828" i="31"/>
  <c r="E2827" i="31"/>
  <c r="E2826" i="31"/>
  <c r="E2825" i="31"/>
  <c r="E2824" i="31"/>
  <c r="E2823" i="31"/>
  <c r="E2822" i="31"/>
  <c r="E2821" i="31"/>
  <c r="E2820" i="31"/>
  <c r="E2819" i="31"/>
  <c r="E2818" i="31"/>
  <c r="E2817" i="31"/>
  <c r="E2816" i="31"/>
  <c r="E2815" i="31"/>
  <c r="E2814" i="31"/>
  <c r="E2813" i="31"/>
  <c r="E2812" i="31"/>
  <c r="E2811" i="31"/>
  <c r="E2810" i="31"/>
  <c r="E2809" i="31"/>
  <c r="E2808" i="31"/>
  <c r="E2807" i="31"/>
  <c r="E2806" i="31"/>
  <c r="E2805" i="31"/>
  <c r="E2804" i="31"/>
  <c r="E2803" i="31"/>
  <c r="E2802" i="31"/>
  <c r="E2801" i="31"/>
  <c r="E2800" i="31"/>
  <c r="E2799" i="31"/>
  <c r="E2798" i="31"/>
  <c r="E2797" i="31"/>
  <c r="E2796" i="31"/>
  <c r="E2795" i="31"/>
  <c r="E2794" i="31"/>
  <c r="E2793" i="31"/>
  <c r="E2792" i="31"/>
  <c r="E2791" i="31"/>
  <c r="E2790" i="31"/>
  <c r="E2789" i="31"/>
  <c r="E2788" i="31"/>
  <c r="E2787" i="31"/>
  <c r="E2786" i="31"/>
  <c r="E2785" i="31"/>
  <c r="E2784" i="31"/>
  <c r="E2783" i="31"/>
  <c r="E2782" i="31"/>
  <c r="E2781" i="31"/>
  <c r="E2780" i="31"/>
  <c r="E2779" i="31"/>
  <c r="E2778" i="31"/>
  <c r="E2777" i="31"/>
  <c r="E2776" i="31"/>
  <c r="E2775" i="31"/>
  <c r="E2774" i="31"/>
  <c r="E2773" i="31"/>
  <c r="E2772" i="31"/>
  <c r="E2771" i="31"/>
  <c r="E2770" i="31"/>
  <c r="E2769" i="31"/>
  <c r="E2768" i="31"/>
  <c r="E2767" i="31"/>
  <c r="E2766" i="31"/>
  <c r="E2765" i="31"/>
  <c r="E2764" i="31"/>
  <c r="E2763" i="31"/>
  <c r="E2762" i="31"/>
  <c r="E2761" i="31"/>
  <c r="E2760" i="31"/>
  <c r="E2759" i="31"/>
  <c r="E2758" i="31"/>
  <c r="E2757" i="31"/>
  <c r="E2756" i="31"/>
  <c r="E2755" i="31"/>
  <c r="E2754" i="31"/>
  <c r="E2753" i="31"/>
  <c r="E2752" i="31"/>
  <c r="E2751" i="31"/>
  <c r="E2750" i="31"/>
  <c r="E2749" i="31"/>
  <c r="E2748" i="31"/>
  <c r="E2747" i="31"/>
  <c r="E2746" i="31"/>
  <c r="E2745" i="31"/>
  <c r="E2744" i="31"/>
  <c r="E2743" i="31"/>
  <c r="E2742" i="31"/>
  <c r="E2741" i="31"/>
  <c r="E2740" i="31"/>
  <c r="E2739" i="31"/>
  <c r="E2738" i="31"/>
  <c r="E2737" i="31"/>
  <c r="E2736" i="31"/>
  <c r="E2735" i="31"/>
  <c r="E2734" i="31"/>
  <c r="E2733" i="31"/>
  <c r="E2732" i="31"/>
  <c r="E2731" i="31"/>
  <c r="E2730" i="31"/>
  <c r="E2729" i="31"/>
  <c r="E2728" i="31"/>
  <c r="E2727" i="31"/>
  <c r="E2726" i="31"/>
  <c r="E2725" i="31"/>
  <c r="E2724" i="31"/>
  <c r="E2723" i="31"/>
  <c r="E2722" i="31"/>
  <c r="E2721" i="31"/>
  <c r="E2720" i="31"/>
  <c r="E2719" i="31"/>
  <c r="E2718" i="31"/>
  <c r="E2717" i="31"/>
  <c r="E2716" i="31"/>
  <c r="E2715" i="31"/>
  <c r="E2714" i="31"/>
  <c r="E2713" i="31"/>
  <c r="E2712" i="31"/>
  <c r="E2711" i="31"/>
  <c r="E2710" i="31"/>
  <c r="E2709" i="31"/>
  <c r="E2708" i="31"/>
  <c r="E2707" i="31"/>
  <c r="E2706" i="31"/>
  <c r="E2705" i="31"/>
  <c r="E2704" i="31"/>
  <c r="E2703" i="31"/>
  <c r="E2702" i="31"/>
  <c r="E2701" i="31"/>
  <c r="E2700" i="31"/>
  <c r="E2699" i="31"/>
  <c r="E2698" i="31"/>
  <c r="E2697" i="31"/>
  <c r="E2696" i="31"/>
  <c r="E2695" i="31"/>
  <c r="E2694" i="31"/>
  <c r="E2693" i="31"/>
  <c r="E2692" i="31"/>
  <c r="E2691" i="31"/>
  <c r="E2690" i="31"/>
  <c r="E2689" i="31"/>
  <c r="E2688" i="31"/>
  <c r="E2687" i="31"/>
  <c r="E2686" i="31"/>
  <c r="E2685" i="31"/>
  <c r="E2684" i="31"/>
  <c r="E2683" i="31"/>
  <c r="E2682" i="31"/>
  <c r="E2681" i="31"/>
  <c r="E2680" i="31"/>
  <c r="E2679" i="31"/>
  <c r="E2678" i="31"/>
  <c r="E2677" i="31"/>
  <c r="E2676" i="31"/>
  <c r="E2675" i="31"/>
  <c r="E2674" i="31"/>
  <c r="E2673" i="31"/>
  <c r="E2672" i="31"/>
  <c r="E2671" i="31"/>
  <c r="E2670" i="31"/>
  <c r="E2669" i="31"/>
  <c r="E2668" i="31"/>
  <c r="E2667" i="31"/>
  <c r="E2666" i="31"/>
  <c r="E2665" i="31"/>
  <c r="E2664" i="31"/>
  <c r="E2663" i="31"/>
  <c r="E2662" i="31"/>
  <c r="E2661" i="31"/>
  <c r="E2660" i="31"/>
  <c r="E2659" i="31"/>
  <c r="E2658" i="31"/>
  <c r="E2657" i="31"/>
  <c r="E2656" i="31"/>
  <c r="E2655" i="31"/>
  <c r="E2654" i="31"/>
  <c r="E2653" i="31"/>
  <c r="E2652" i="31"/>
  <c r="E2651" i="31"/>
  <c r="E2650" i="31"/>
  <c r="E2649" i="31"/>
  <c r="E2648" i="31"/>
  <c r="E2647" i="31"/>
  <c r="E2646" i="31"/>
  <c r="E2645" i="31"/>
  <c r="E2644" i="31"/>
  <c r="E2643" i="31"/>
  <c r="E2642" i="31"/>
  <c r="E2641" i="31"/>
  <c r="E2640" i="31"/>
  <c r="E2639" i="31"/>
  <c r="E2638" i="31"/>
  <c r="E2637" i="31"/>
  <c r="E2636" i="31"/>
  <c r="E2635" i="31"/>
  <c r="E2634" i="31"/>
  <c r="E2633" i="31"/>
  <c r="E2632" i="31"/>
  <c r="E2631" i="31"/>
  <c r="E2630" i="31"/>
  <c r="E2629" i="31"/>
  <c r="E2628" i="31"/>
  <c r="E2627" i="31"/>
  <c r="E2626" i="31"/>
  <c r="E2625" i="31"/>
  <c r="E2624" i="31"/>
  <c r="E2623" i="31"/>
  <c r="E2622" i="31"/>
  <c r="E2621" i="31"/>
  <c r="E2620" i="31"/>
  <c r="E2619" i="31"/>
  <c r="E2618" i="31"/>
  <c r="E2617" i="31"/>
  <c r="E2616" i="31"/>
  <c r="E2615" i="31"/>
  <c r="E2614" i="31"/>
  <c r="E2613" i="31"/>
  <c r="E2612" i="31"/>
  <c r="E2611" i="31"/>
  <c r="E2610" i="31"/>
  <c r="E2609" i="31"/>
  <c r="E2608" i="31"/>
  <c r="E2607" i="31"/>
  <c r="E2606" i="31"/>
  <c r="E2605" i="31"/>
  <c r="E2604" i="31"/>
  <c r="E2603" i="31"/>
  <c r="E2602" i="31"/>
  <c r="E2601" i="31"/>
  <c r="E2600" i="31"/>
  <c r="E2599" i="31"/>
  <c r="E2598" i="31"/>
  <c r="E2597" i="31"/>
  <c r="E2596" i="31"/>
  <c r="E2595" i="31"/>
  <c r="E2594" i="31"/>
  <c r="E2593" i="31"/>
  <c r="E2592" i="31"/>
  <c r="E2591" i="31"/>
  <c r="E2590" i="31"/>
  <c r="E2589" i="31"/>
  <c r="E2588" i="31"/>
  <c r="E2587" i="31"/>
  <c r="E2586" i="31"/>
  <c r="E2585" i="31"/>
  <c r="E2584" i="31"/>
  <c r="E2583" i="31"/>
  <c r="E2582" i="31"/>
  <c r="E2581" i="31"/>
  <c r="E2580" i="31"/>
  <c r="E2579" i="31"/>
  <c r="E2578" i="31"/>
  <c r="E2577" i="31"/>
  <c r="E2576" i="31"/>
  <c r="E2575" i="31"/>
  <c r="E2574" i="31"/>
  <c r="E2573" i="31"/>
  <c r="E2572" i="31"/>
  <c r="E2571" i="31"/>
  <c r="E2570" i="31"/>
  <c r="E2569" i="31"/>
  <c r="E2568" i="31"/>
  <c r="E2567" i="31"/>
  <c r="E2566" i="31"/>
  <c r="E2565" i="31"/>
  <c r="E2564" i="31"/>
  <c r="E2563" i="31"/>
  <c r="E2562" i="31"/>
  <c r="E2561" i="31"/>
  <c r="E2560" i="31"/>
  <c r="E2559" i="31"/>
  <c r="E2558" i="31"/>
  <c r="E2557" i="31"/>
  <c r="E2556" i="31"/>
  <c r="E2555" i="31"/>
  <c r="E2554" i="31"/>
  <c r="E2553" i="31"/>
  <c r="E2552" i="31"/>
  <c r="E2551" i="31"/>
  <c r="E2550" i="31"/>
  <c r="E2549" i="31"/>
  <c r="E2548" i="31"/>
  <c r="E2547" i="31"/>
  <c r="E2546" i="31"/>
  <c r="E2545" i="31"/>
  <c r="E2544" i="31"/>
  <c r="E2543" i="31"/>
  <c r="E2542" i="31"/>
  <c r="E2541" i="31"/>
  <c r="E2540" i="31"/>
  <c r="E2539" i="31"/>
  <c r="E2538" i="31"/>
  <c r="E2537" i="31"/>
  <c r="E2536" i="31"/>
  <c r="E2535" i="31"/>
  <c r="E2534" i="31"/>
  <c r="E2533" i="31"/>
  <c r="E2532" i="31"/>
  <c r="E2531" i="31"/>
  <c r="E2530" i="31"/>
  <c r="E2529" i="31"/>
  <c r="E2528" i="31"/>
  <c r="E2527" i="31"/>
  <c r="E2526" i="31"/>
  <c r="E2525" i="31"/>
  <c r="E2524" i="31"/>
  <c r="E2523" i="31"/>
  <c r="E2522" i="31"/>
  <c r="E2521" i="31"/>
  <c r="E2520" i="31"/>
  <c r="E2519" i="31"/>
  <c r="E2518" i="31"/>
  <c r="E2517" i="31"/>
  <c r="E2516" i="31"/>
  <c r="E2515" i="31"/>
  <c r="E2514" i="31"/>
  <c r="E2513" i="31"/>
  <c r="E2512" i="31"/>
  <c r="E2511" i="31"/>
  <c r="E2510" i="31"/>
  <c r="E2509" i="31"/>
  <c r="E2508" i="31"/>
  <c r="E2507" i="31"/>
  <c r="E2506" i="31"/>
  <c r="E2505" i="31"/>
  <c r="E2504" i="31"/>
  <c r="E2503" i="31"/>
  <c r="E2502" i="31"/>
  <c r="E2501" i="31"/>
  <c r="E2500" i="31"/>
  <c r="E2499" i="31"/>
  <c r="E2498" i="31"/>
  <c r="E2497" i="31"/>
  <c r="E2496" i="31"/>
  <c r="E2495" i="31"/>
  <c r="E2494" i="31"/>
  <c r="E2493" i="31"/>
  <c r="E2492" i="31"/>
  <c r="E2491" i="31"/>
  <c r="E2490" i="31"/>
  <c r="E2489" i="31"/>
  <c r="E2488" i="31"/>
  <c r="E2487" i="31"/>
  <c r="E2486" i="31"/>
  <c r="E2485" i="31"/>
  <c r="E2484" i="31"/>
  <c r="E2483" i="31"/>
  <c r="E2482" i="31"/>
  <c r="E2481" i="31"/>
  <c r="E2480" i="31"/>
  <c r="E2479" i="31"/>
  <c r="E2478" i="31"/>
  <c r="E2477" i="31"/>
  <c r="E2476" i="31"/>
  <c r="E2475" i="31"/>
  <c r="E2474" i="31"/>
  <c r="E2473" i="31"/>
  <c r="E2472" i="31"/>
  <c r="E2471" i="31"/>
  <c r="E2470" i="31"/>
  <c r="E2469" i="31"/>
  <c r="E2468" i="31"/>
  <c r="E2467" i="31"/>
  <c r="E2466" i="31"/>
  <c r="E2465" i="31"/>
  <c r="E2464" i="31"/>
  <c r="E2463" i="31"/>
  <c r="E2462" i="31"/>
  <c r="E2461" i="31"/>
  <c r="E2460" i="31"/>
  <c r="E2459" i="31"/>
  <c r="E2458" i="31"/>
  <c r="E2457" i="31"/>
  <c r="E2456" i="31"/>
  <c r="E2455" i="31"/>
  <c r="E2454" i="31"/>
  <c r="E2453" i="31"/>
  <c r="E2452" i="31"/>
  <c r="E2451" i="31"/>
  <c r="E2450" i="31"/>
  <c r="E2449" i="31"/>
  <c r="E2448" i="31"/>
  <c r="E2447" i="31"/>
  <c r="E2446" i="31"/>
  <c r="E2445" i="31"/>
  <c r="E2444" i="31"/>
  <c r="E2443" i="31"/>
  <c r="E2442" i="31"/>
  <c r="E2441" i="31"/>
  <c r="E2440" i="31"/>
  <c r="E2439" i="31"/>
  <c r="E2438" i="31"/>
  <c r="E2437" i="31"/>
  <c r="E2436" i="31"/>
  <c r="E2435" i="31"/>
  <c r="E2434" i="31"/>
  <c r="E2433" i="31"/>
  <c r="E2432" i="31"/>
  <c r="E2431" i="31"/>
  <c r="E2430" i="31"/>
  <c r="E2429" i="31"/>
  <c r="E2428" i="31"/>
  <c r="E2427" i="31"/>
  <c r="E2426" i="31"/>
  <c r="E2425" i="31"/>
  <c r="E2424" i="31"/>
  <c r="E2423" i="31"/>
  <c r="E2422" i="31"/>
  <c r="E2421" i="31"/>
  <c r="E2420" i="31"/>
  <c r="E2419" i="31"/>
  <c r="E2418" i="31"/>
  <c r="E2417" i="31"/>
  <c r="E2416" i="31"/>
  <c r="E2415" i="31"/>
  <c r="E2414" i="31"/>
  <c r="E2413" i="31"/>
  <c r="E2412" i="31"/>
  <c r="E2411" i="31"/>
  <c r="E2410" i="31"/>
  <c r="E2409" i="31"/>
  <c r="E2408" i="31"/>
  <c r="E2407" i="31"/>
  <c r="E2406" i="31"/>
  <c r="E2405" i="31"/>
  <c r="E2404" i="31"/>
  <c r="E2403" i="31"/>
  <c r="E2402" i="31"/>
  <c r="E2401" i="31"/>
  <c r="E2400" i="31"/>
  <c r="E2399" i="31"/>
  <c r="E2398" i="31"/>
  <c r="E2397" i="31"/>
  <c r="E2396" i="31"/>
  <c r="E2395" i="31"/>
  <c r="E2394" i="31"/>
  <c r="E2393" i="31"/>
  <c r="E2392" i="31"/>
  <c r="E2391" i="31"/>
  <c r="E2390" i="31"/>
  <c r="E2389" i="31"/>
  <c r="E2388" i="31"/>
  <c r="E2387" i="31"/>
  <c r="E2386" i="31"/>
  <c r="E2385" i="31"/>
  <c r="E2384" i="31"/>
  <c r="E2383" i="31"/>
  <c r="E2382" i="31"/>
  <c r="E2381" i="31"/>
  <c r="E2380" i="31"/>
  <c r="E2379" i="31"/>
  <c r="E2378" i="31"/>
  <c r="E2377" i="31"/>
  <c r="E2376" i="31"/>
  <c r="E2375" i="31"/>
  <c r="E2374" i="31"/>
  <c r="E2373" i="31"/>
  <c r="E2372" i="31"/>
  <c r="E2371" i="31"/>
  <c r="E2370" i="31"/>
  <c r="E2369" i="31"/>
  <c r="E2368" i="31"/>
  <c r="E2367" i="31"/>
  <c r="E2366" i="31"/>
  <c r="E2365" i="31"/>
  <c r="E2364" i="31"/>
  <c r="E2363" i="31"/>
  <c r="E2362" i="31"/>
  <c r="E2361" i="31"/>
  <c r="E2360" i="31"/>
  <c r="E2359" i="31"/>
  <c r="E2358" i="31"/>
  <c r="E2357" i="31"/>
  <c r="E2356" i="31"/>
  <c r="E2355" i="31"/>
  <c r="E2354" i="31"/>
  <c r="E2353" i="31"/>
  <c r="E2352" i="31"/>
  <c r="E2351" i="31"/>
  <c r="E2350" i="31"/>
  <c r="E2349" i="31"/>
  <c r="E2348" i="31"/>
  <c r="E2347" i="31"/>
  <c r="E2346" i="31"/>
  <c r="E2345" i="31"/>
  <c r="E2344" i="31"/>
  <c r="E2343" i="31"/>
  <c r="E2342" i="31"/>
  <c r="E2341" i="31"/>
  <c r="E2340" i="31"/>
  <c r="E2339" i="31"/>
  <c r="E2338" i="31"/>
  <c r="E2337" i="31"/>
  <c r="E2336" i="31"/>
  <c r="E2335" i="31"/>
  <c r="E2334" i="31"/>
  <c r="E2333" i="31"/>
  <c r="E2332" i="31"/>
  <c r="E2331" i="31"/>
  <c r="E2330" i="31"/>
  <c r="E2329" i="31"/>
  <c r="E2328" i="31"/>
  <c r="E2327" i="31"/>
  <c r="E2326" i="31"/>
  <c r="E2325" i="31"/>
  <c r="E2324" i="31"/>
  <c r="E2323" i="31"/>
  <c r="E2322" i="31"/>
  <c r="E2321" i="31"/>
  <c r="E2320" i="31"/>
  <c r="E2319" i="31"/>
  <c r="E2318" i="31"/>
  <c r="E2317" i="31"/>
  <c r="E2316" i="31"/>
  <c r="E2315" i="31"/>
  <c r="E2314" i="31"/>
  <c r="E2313" i="31"/>
  <c r="E2312" i="31"/>
  <c r="E2311" i="31"/>
  <c r="E2310" i="31"/>
  <c r="E2309" i="31"/>
  <c r="E2308" i="31"/>
  <c r="E2307" i="31"/>
  <c r="E2306" i="31"/>
  <c r="E2305" i="31"/>
  <c r="E2304" i="31"/>
  <c r="E2303" i="31"/>
  <c r="E2302" i="31"/>
  <c r="E2301" i="31"/>
  <c r="E2300" i="31"/>
  <c r="E2299" i="31"/>
  <c r="E2298" i="31"/>
  <c r="E2297" i="31"/>
  <c r="E2296" i="31"/>
  <c r="E2295" i="31"/>
  <c r="E2294" i="31"/>
  <c r="E2293" i="31"/>
  <c r="E2292" i="31"/>
  <c r="E2291" i="31"/>
  <c r="E2290" i="31"/>
  <c r="E2289" i="31"/>
  <c r="E2288" i="31"/>
  <c r="E2287" i="31"/>
  <c r="E2286" i="31"/>
  <c r="E2285" i="31"/>
  <c r="E2284" i="31"/>
  <c r="E2283" i="31"/>
  <c r="E2282" i="31"/>
  <c r="E2281" i="31"/>
  <c r="E2280" i="31"/>
  <c r="E2279" i="31"/>
  <c r="E2278" i="31"/>
  <c r="E2277" i="31"/>
  <c r="E2276" i="31"/>
  <c r="E2275" i="31"/>
  <c r="E2274" i="31"/>
  <c r="E2273" i="31"/>
  <c r="E2272" i="31"/>
  <c r="E2271" i="31"/>
  <c r="E2270" i="31"/>
  <c r="E2269" i="31"/>
  <c r="E2268" i="31"/>
  <c r="E2267" i="31"/>
  <c r="E2266" i="31"/>
  <c r="E2265" i="31"/>
  <c r="E2264" i="31"/>
  <c r="E2263" i="31"/>
  <c r="E2262" i="31"/>
  <c r="E2261" i="31"/>
  <c r="E2260" i="31"/>
  <c r="E2259" i="31"/>
  <c r="E2258" i="31"/>
  <c r="E2257" i="31"/>
  <c r="E2256" i="31"/>
  <c r="E2255" i="31"/>
  <c r="E2254" i="31"/>
  <c r="E2253" i="31"/>
  <c r="E2252" i="31"/>
  <c r="E2251" i="31"/>
  <c r="E2250" i="31"/>
  <c r="E2249" i="31"/>
  <c r="E2248" i="31"/>
  <c r="E2247" i="31"/>
  <c r="E2246" i="31"/>
  <c r="E2245" i="31"/>
  <c r="E2244" i="31"/>
  <c r="E2243" i="31"/>
  <c r="E2242" i="31"/>
  <c r="E2241" i="31"/>
  <c r="E2240" i="31"/>
  <c r="E2239" i="31"/>
  <c r="E2238" i="31"/>
  <c r="E2237" i="31"/>
  <c r="E2236" i="31"/>
  <c r="E2235" i="31"/>
  <c r="E2234" i="31"/>
  <c r="E2233" i="31"/>
  <c r="E2232" i="31"/>
  <c r="E2231" i="31"/>
  <c r="E2230" i="31"/>
  <c r="E2229" i="31"/>
  <c r="E2228" i="31"/>
  <c r="E2227" i="31"/>
  <c r="E2226" i="31"/>
  <c r="E2225" i="31"/>
  <c r="E2224" i="31"/>
  <c r="E2223" i="31"/>
  <c r="E2222" i="31"/>
  <c r="E2221" i="31"/>
  <c r="E2220" i="31"/>
  <c r="E2219" i="31"/>
  <c r="E2218" i="31"/>
  <c r="E2217" i="31"/>
  <c r="E2216" i="31"/>
  <c r="E2215" i="31"/>
  <c r="E2214" i="31"/>
  <c r="E2213" i="31"/>
  <c r="E2212" i="31"/>
  <c r="E2211" i="31"/>
  <c r="E2210" i="31"/>
  <c r="E2209" i="31"/>
  <c r="E2208" i="31"/>
  <c r="E2207" i="31"/>
  <c r="E2206" i="31"/>
  <c r="E2205" i="31"/>
  <c r="E2204" i="31"/>
  <c r="E2203" i="31"/>
  <c r="E2202" i="31"/>
  <c r="E2201" i="31"/>
  <c r="E2200" i="31"/>
  <c r="E2199" i="31"/>
  <c r="E2198" i="31"/>
  <c r="E2197" i="31"/>
  <c r="E2196" i="31"/>
  <c r="E2195" i="31"/>
  <c r="E2194" i="31"/>
  <c r="E2193" i="31"/>
  <c r="E2192" i="31"/>
  <c r="E2191" i="31"/>
  <c r="E2190" i="31"/>
  <c r="E2189" i="31"/>
  <c r="E2188" i="31"/>
  <c r="E2187" i="31"/>
  <c r="E2186" i="31"/>
  <c r="E2185" i="31"/>
  <c r="E2184" i="31"/>
  <c r="E2183" i="31"/>
  <c r="E2182" i="31"/>
  <c r="E2181" i="31"/>
  <c r="E2180" i="31"/>
  <c r="E2179" i="31"/>
  <c r="E2178" i="31"/>
  <c r="E2177" i="31"/>
  <c r="E2176" i="31"/>
  <c r="E2175" i="31"/>
  <c r="E2174" i="31"/>
  <c r="E2173" i="31"/>
  <c r="E2172" i="31"/>
  <c r="E2171" i="31"/>
  <c r="E2170" i="31"/>
  <c r="E2169" i="31"/>
  <c r="E2168" i="31"/>
  <c r="E2167" i="31"/>
  <c r="E2166" i="31"/>
  <c r="E2165" i="31"/>
  <c r="E2164" i="31"/>
  <c r="E2163" i="31"/>
  <c r="E2162" i="31"/>
  <c r="E2161" i="31"/>
  <c r="E2160" i="31"/>
  <c r="E2159" i="31"/>
  <c r="E2158" i="31"/>
  <c r="E2157" i="31"/>
  <c r="E2156" i="31"/>
  <c r="E2155" i="31"/>
  <c r="E2154" i="31"/>
  <c r="E2153" i="31"/>
  <c r="E2152" i="31"/>
  <c r="E2151" i="31"/>
  <c r="E2150" i="31"/>
  <c r="E2149" i="31"/>
  <c r="E2148" i="31"/>
  <c r="E2147" i="31"/>
  <c r="E2146" i="31"/>
  <c r="E2145" i="31"/>
  <c r="E2144" i="31"/>
  <c r="E2143" i="31"/>
  <c r="E2142" i="31"/>
  <c r="E2141" i="31"/>
  <c r="E2140" i="31"/>
  <c r="E2139" i="31"/>
  <c r="E2138" i="31"/>
  <c r="E2137" i="31"/>
  <c r="E2136" i="31"/>
  <c r="E2135" i="31"/>
  <c r="E2134" i="31"/>
  <c r="E2133" i="31"/>
  <c r="E2132" i="31"/>
  <c r="E2131" i="31"/>
  <c r="E2130" i="31"/>
  <c r="E2129" i="31"/>
  <c r="E2128" i="31"/>
  <c r="E2127" i="31"/>
  <c r="E2126" i="31"/>
  <c r="E2125" i="31"/>
  <c r="E2124" i="31"/>
  <c r="E2123" i="31"/>
  <c r="E2122" i="31"/>
  <c r="E2121" i="31"/>
  <c r="E2120" i="31"/>
  <c r="E2119" i="31"/>
  <c r="E2118" i="31"/>
  <c r="E2117" i="31"/>
  <c r="E2116" i="31"/>
  <c r="E2115" i="31"/>
  <c r="E2114" i="31"/>
  <c r="E2113" i="31"/>
  <c r="E2112" i="31"/>
  <c r="E2111" i="31"/>
  <c r="E2110" i="31"/>
  <c r="E2109" i="31"/>
  <c r="E2108" i="31"/>
  <c r="E2107" i="31"/>
  <c r="E2106" i="31"/>
  <c r="E2105" i="31"/>
  <c r="E2104" i="31"/>
  <c r="E2103" i="31"/>
  <c r="E2102" i="31"/>
  <c r="E2101" i="31"/>
  <c r="E2100" i="31"/>
  <c r="E2099" i="31"/>
  <c r="E2098" i="31"/>
  <c r="E2097" i="31"/>
  <c r="E2096" i="31"/>
  <c r="E2095" i="31"/>
  <c r="E2094" i="31"/>
  <c r="E2093" i="31"/>
  <c r="E2092" i="31"/>
  <c r="E2091" i="31"/>
  <c r="E2090" i="31"/>
  <c r="E2089" i="31"/>
  <c r="E2088" i="31"/>
  <c r="E2087" i="31"/>
  <c r="E2086" i="31"/>
  <c r="E2085" i="31"/>
  <c r="E2084" i="31"/>
  <c r="E2083" i="31"/>
  <c r="E2082" i="31"/>
  <c r="E2081" i="31"/>
  <c r="E2080" i="31"/>
  <c r="E2079" i="31"/>
  <c r="E2078" i="31"/>
  <c r="E2077" i="31"/>
  <c r="E2076" i="31"/>
  <c r="E2075" i="31"/>
  <c r="E2074" i="31"/>
  <c r="E2073" i="31"/>
  <c r="E2072" i="31"/>
  <c r="E2071" i="31"/>
  <c r="E2070" i="31"/>
  <c r="E2069" i="31"/>
  <c r="E2068" i="31"/>
  <c r="E2067" i="31"/>
  <c r="E2066" i="31"/>
  <c r="E2065" i="31"/>
  <c r="E2064" i="31"/>
  <c r="E2063" i="31"/>
  <c r="E2062" i="31"/>
  <c r="E2061" i="31"/>
  <c r="E2060" i="31"/>
  <c r="E2059" i="31"/>
  <c r="E2058" i="31"/>
  <c r="E2057" i="31"/>
  <c r="E2056" i="31"/>
  <c r="E2055" i="31"/>
  <c r="E2054" i="31"/>
  <c r="E2053" i="31"/>
  <c r="E2052" i="31"/>
  <c r="E2051" i="31"/>
  <c r="E2050" i="31"/>
  <c r="E2049" i="31"/>
  <c r="E2048" i="31"/>
  <c r="E2047" i="31"/>
  <c r="E2046" i="31"/>
  <c r="E2045" i="31"/>
  <c r="E2044" i="31"/>
  <c r="E2043" i="31"/>
  <c r="E2042" i="31"/>
  <c r="E2041" i="31"/>
  <c r="E2040" i="31"/>
  <c r="E2039" i="31"/>
  <c r="E2038" i="31"/>
  <c r="E2037" i="31"/>
  <c r="E2036" i="31"/>
  <c r="E2035" i="31"/>
  <c r="E2034" i="31"/>
  <c r="E2033" i="31"/>
  <c r="E2032" i="31"/>
  <c r="E2031" i="31"/>
  <c r="E2030" i="31"/>
  <c r="E2029" i="31"/>
  <c r="E2028" i="31"/>
  <c r="E2027" i="31"/>
  <c r="E2026" i="31"/>
  <c r="E2025" i="31"/>
  <c r="E2024" i="31"/>
  <c r="E2023" i="31"/>
  <c r="E2022" i="31"/>
  <c r="E2021" i="31"/>
  <c r="E2020" i="31"/>
  <c r="E2019" i="31"/>
  <c r="E2018" i="31"/>
  <c r="E2017" i="31"/>
  <c r="E2016" i="31"/>
  <c r="E2015" i="31"/>
  <c r="E2014" i="31"/>
  <c r="E2013" i="31"/>
  <c r="E2012" i="31"/>
  <c r="E2011" i="31"/>
  <c r="E2010" i="31"/>
  <c r="E2009" i="31"/>
  <c r="E2008" i="31"/>
  <c r="E2007" i="31"/>
  <c r="E2006" i="31"/>
  <c r="E2005" i="31"/>
  <c r="E2004" i="31"/>
  <c r="E2003" i="31"/>
  <c r="E2002" i="31"/>
  <c r="E2001" i="31"/>
  <c r="E2000" i="31"/>
  <c r="E1999" i="31"/>
  <c r="E1998" i="31"/>
  <c r="E1997" i="31"/>
  <c r="E1996" i="31"/>
  <c r="E1995" i="31"/>
  <c r="E1994" i="31"/>
  <c r="E1993" i="31"/>
  <c r="E1992" i="31"/>
  <c r="E1991" i="31"/>
  <c r="E1990" i="31"/>
  <c r="E1989" i="31"/>
  <c r="E1988" i="31"/>
  <c r="E1987" i="31"/>
  <c r="E1986" i="31"/>
  <c r="E1985" i="31"/>
  <c r="E1984" i="31"/>
  <c r="E1983" i="31"/>
  <c r="E1982" i="31"/>
  <c r="E1981" i="31"/>
  <c r="E1980" i="31"/>
  <c r="E1979" i="31"/>
  <c r="E1978" i="31"/>
  <c r="E1977" i="31"/>
  <c r="E1976" i="31"/>
  <c r="E1975" i="31"/>
  <c r="E1974" i="31"/>
  <c r="E1973" i="31"/>
  <c r="E1972" i="31"/>
  <c r="E1971" i="31"/>
  <c r="E1970" i="31"/>
  <c r="E1969" i="31"/>
  <c r="E1968" i="31"/>
  <c r="E1967" i="31"/>
  <c r="E1966" i="31"/>
  <c r="E1965" i="31"/>
  <c r="E1964" i="31"/>
  <c r="E1963" i="31"/>
  <c r="E1962" i="31"/>
  <c r="E1961" i="31"/>
  <c r="E1960" i="31"/>
  <c r="E1959" i="31"/>
  <c r="E1958" i="31"/>
  <c r="E1957" i="31"/>
  <c r="E1956" i="31"/>
  <c r="E1955" i="31"/>
  <c r="E1954" i="31"/>
  <c r="E1953" i="31"/>
  <c r="E1952" i="31"/>
  <c r="E1951" i="31"/>
  <c r="E1950" i="31"/>
  <c r="E1949" i="31"/>
  <c r="E1948" i="31"/>
  <c r="E1947" i="31"/>
  <c r="E1946" i="31"/>
  <c r="E1945" i="31"/>
  <c r="E1944" i="31"/>
  <c r="E1943" i="31"/>
  <c r="E1942" i="31"/>
  <c r="E1941" i="31"/>
  <c r="E1940" i="31"/>
  <c r="E1939" i="31"/>
  <c r="E1938" i="31"/>
  <c r="E1937" i="31"/>
  <c r="E1936" i="31"/>
  <c r="E1935" i="31"/>
  <c r="E1934" i="31"/>
  <c r="E1933" i="31"/>
  <c r="E1932" i="31"/>
  <c r="E1931" i="31"/>
  <c r="E1930" i="31"/>
  <c r="E1929" i="31"/>
  <c r="E1928" i="31"/>
  <c r="E1927" i="31"/>
  <c r="E1926" i="31"/>
  <c r="E1925" i="31"/>
  <c r="E1924" i="31"/>
  <c r="E1923" i="31"/>
  <c r="E1922" i="31"/>
  <c r="E1921" i="31"/>
  <c r="E1920" i="31"/>
  <c r="E1919" i="31"/>
  <c r="E1918" i="31"/>
  <c r="E1917" i="31"/>
  <c r="E1916" i="31"/>
  <c r="E1915" i="31"/>
  <c r="E1914" i="31"/>
  <c r="E1913" i="31"/>
  <c r="E1912" i="31"/>
  <c r="E1911" i="31"/>
  <c r="E1910" i="31"/>
  <c r="E1909" i="31"/>
  <c r="E1908" i="31"/>
  <c r="E1907" i="31"/>
  <c r="E1906" i="31"/>
  <c r="E1905" i="31"/>
  <c r="E1904" i="31"/>
  <c r="E1903" i="31"/>
  <c r="E1902" i="31"/>
  <c r="E1901" i="31"/>
  <c r="E1900" i="31"/>
  <c r="E1899" i="31"/>
  <c r="E1898" i="31"/>
  <c r="E1897" i="31"/>
  <c r="E1896" i="31"/>
  <c r="E1895" i="31"/>
  <c r="E1894" i="31"/>
  <c r="E1893" i="31"/>
  <c r="E1892" i="31"/>
  <c r="E1891" i="31"/>
  <c r="E1890" i="31"/>
  <c r="E1889" i="31"/>
  <c r="E1888" i="31"/>
  <c r="E1887" i="31"/>
  <c r="E1886" i="31"/>
  <c r="E1885" i="31"/>
  <c r="E1884" i="31"/>
  <c r="E1883" i="31"/>
  <c r="E1882" i="31"/>
  <c r="E1881" i="31"/>
  <c r="E1880" i="31"/>
  <c r="E1879" i="31"/>
  <c r="E1878" i="31"/>
  <c r="E1877" i="31"/>
  <c r="E1876" i="31"/>
  <c r="E1875" i="31"/>
  <c r="E1874" i="31"/>
  <c r="E1873" i="31"/>
  <c r="E1872" i="31"/>
  <c r="E1871" i="31"/>
  <c r="E1870" i="31"/>
  <c r="E1869" i="31"/>
  <c r="E1868" i="31"/>
  <c r="E1867" i="31"/>
  <c r="E1866" i="31"/>
  <c r="E1865" i="31"/>
  <c r="E1864" i="31"/>
  <c r="E1863" i="31"/>
  <c r="E1862" i="31"/>
  <c r="E1861" i="31"/>
  <c r="E1860" i="31"/>
  <c r="E1859" i="31"/>
  <c r="E1858" i="31"/>
  <c r="E1857" i="31"/>
  <c r="E1856" i="31"/>
  <c r="E1855" i="31"/>
  <c r="E1854" i="31"/>
  <c r="E1853" i="31"/>
  <c r="E1852" i="31"/>
  <c r="E1851" i="31"/>
  <c r="E1850" i="31"/>
  <c r="E1849" i="31"/>
  <c r="E1848" i="31"/>
  <c r="E1847" i="31"/>
  <c r="E1846" i="31"/>
  <c r="E1845" i="31"/>
  <c r="E1844" i="31"/>
  <c r="E1843" i="31"/>
  <c r="E1842" i="31"/>
  <c r="E1841" i="31"/>
  <c r="E1840" i="31"/>
  <c r="E1839" i="31"/>
  <c r="E1838" i="31"/>
  <c r="E1837" i="31"/>
  <c r="E1836" i="31"/>
  <c r="E1835" i="31"/>
  <c r="E1834" i="31"/>
  <c r="E1833" i="31"/>
  <c r="E1832" i="31"/>
  <c r="E1831" i="31"/>
  <c r="E1830" i="31"/>
  <c r="E1829" i="31"/>
  <c r="E1828" i="31"/>
  <c r="E1827" i="31"/>
  <c r="E1826" i="31"/>
  <c r="E1825" i="31"/>
  <c r="E1824" i="31"/>
  <c r="E1823" i="31"/>
  <c r="E1822" i="31"/>
  <c r="E1821" i="31"/>
  <c r="E1820" i="31"/>
  <c r="E1819" i="31"/>
  <c r="E1818" i="31"/>
  <c r="E1817" i="31"/>
  <c r="E1816" i="31"/>
  <c r="E1815" i="31"/>
  <c r="E1814" i="31"/>
  <c r="E1813" i="31"/>
  <c r="E1812" i="31"/>
  <c r="E1811" i="31"/>
  <c r="E1810" i="31"/>
  <c r="E1809" i="31"/>
  <c r="E1808" i="31"/>
  <c r="E1807" i="31"/>
  <c r="E1806" i="31"/>
  <c r="E1805" i="31"/>
  <c r="E1804" i="31"/>
  <c r="E1803" i="31"/>
  <c r="E1802" i="31"/>
  <c r="E1801" i="31"/>
  <c r="E1800" i="31"/>
  <c r="E1799" i="31"/>
  <c r="E1798" i="31"/>
  <c r="E1797" i="31"/>
  <c r="E1796" i="31"/>
  <c r="E1795" i="31"/>
  <c r="E1794" i="31"/>
  <c r="E1793" i="31"/>
  <c r="E1792" i="31"/>
  <c r="E1791" i="31"/>
  <c r="E1790" i="31"/>
  <c r="E1789" i="31"/>
  <c r="E1788" i="31"/>
  <c r="E1787" i="31"/>
  <c r="E1786" i="31"/>
  <c r="E1785" i="31"/>
  <c r="E1784" i="31"/>
  <c r="E1783" i="31"/>
  <c r="E1782" i="31"/>
  <c r="E1781" i="31"/>
  <c r="E1780" i="31"/>
  <c r="E1779" i="31"/>
  <c r="E1778" i="31"/>
  <c r="E1777" i="31"/>
  <c r="E1776" i="31"/>
  <c r="E1775" i="31"/>
  <c r="E1774" i="31"/>
  <c r="E1773" i="31"/>
  <c r="E1772" i="31"/>
  <c r="E1771" i="31"/>
  <c r="E1770" i="31"/>
  <c r="E1769" i="31"/>
  <c r="E1768" i="31"/>
  <c r="E1767" i="31"/>
  <c r="E1766" i="31"/>
  <c r="E1765" i="31"/>
  <c r="E1764" i="31"/>
  <c r="E1763" i="31"/>
  <c r="E1762" i="31"/>
  <c r="E1761" i="31"/>
  <c r="E1760" i="31"/>
  <c r="E1759" i="31"/>
  <c r="E1758" i="31"/>
  <c r="E1757" i="31"/>
  <c r="E1756" i="31"/>
  <c r="E1755" i="31"/>
  <c r="E1754" i="31"/>
  <c r="E1753" i="31"/>
  <c r="E1752" i="31"/>
  <c r="E1751" i="31"/>
  <c r="E1750" i="31"/>
  <c r="E1749" i="31"/>
  <c r="E1748" i="31"/>
  <c r="E1747" i="31"/>
  <c r="E1746" i="31"/>
  <c r="E1745" i="31"/>
  <c r="E1744" i="31"/>
  <c r="E1743" i="31"/>
  <c r="E1742" i="31"/>
  <c r="E1741" i="31"/>
  <c r="E1740" i="31"/>
  <c r="E1739" i="31"/>
  <c r="E1738" i="31"/>
  <c r="E1737" i="31"/>
  <c r="E1736" i="31"/>
  <c r="E1735" i="31"/>
  <c r="E1734" i="31"/>
  <c r="E1733" i="31"/>
  <c r="E1732" i="31"/>
  <c r="E1731" i="31"/>
  <c r="E1730" i="31"/>
  <c r="E1729" i="31"/>
  <c r="E1728" i="31"/>
  <c r="E1727" i="31"/>
  <c r="E1726" i="31"/>
  <c r="E1725" i="31"/>
  <c r="E1724" i="31"/>
  <c r="E1723" i="31"/>
  <c r="E1722" i="31"/>
  <c r="E1721" i="31"/>
  <c r="E1720" i="31"/>
  <c r="E1719" i="31"/>
  <c r="E1718" i="31"/>
  <c r="E1717" i="31"/>
  <c r="E1716" i="31"/>
  <c r="E1715" i="31"/>
  <c r="E1714" i="31"/>
  <c r="E1713" i="31"/>
  <c r="E1712" i="31"/>
  <c r="E1711" i="31"/>
  <c r="E1710" i="31"/>
  <c r="E1709" i="31"/>
  <c r="E1708" i="31"/>
  <c r="E1707" i="31"/>
  <c r="E1706" i="31"/>
  <c r="E1705" i="31"/>
  <c r="E1704" i="31"/>
  <c r="E1703" i="31"/>
  <c r="E1702" i="31"/>
  <c r="E1701" i="31"/>
  <c r="E1700" i="31"/>
  <c r="E1699" i="31"/>
  <c r="E1698" i="31"/>
  <c r="E1697" i="31"/>
  <c r="E1696" i="31"/>
  <c r="E1695" i="31"/>
  <c r="E1694" i="31"/>
  <c r="E1693" i="31"/>
  <c r="E1692" i="31"/>
  <c r="E1691" i="31"/>
  <c r="E1690" i="31"/>
  <c r="E1689" i="31"/>
  <c r="E1688" i="31"/>
  <c r="E1687" i="31"/>
  <c r="E1686" i="31"/>
  <c r="E1685" i="31"/>
  <c r="E1684" i="31"/>
  <c r="E1683" i="31"/>
  <c r="E1682" i="31"/>
  <c r="E1681" i="31"/>
  <c r="E1680" i="31"/>
  <c r="E1679" i="31"/>
  <c r="E1678" i="31"/>
  <c r="E1677" i="31"/>
  <c r="E1676" i="31"/>
  <c r="E1675" i="31"/>
  <c r="E1674" i="31"/>
  <c r="E1673" i="31"/>
  <c r="E1672" i="31"/>
  <c r="E1671" i="31"/>
  <c r="E1670" i="31"/>
  <c r="E1669" i="31"/>
  <c r="E1668" i="31"/>
  <c r="E1667" i="31"/>
  <c r="E1666" i="31"/>
  <c r="E1665" i="31"/>
  <c r="E1664" i="31"/>
  <c r="E1663" i="31"/>
  <c r="E1662" i="31"/>
  <c r="E1661" i="31"/>
  <c r="E1660" i="31"/>
  <c r="E1659" i="31"/>
  <c r="E1658" i="31"/>
  <c r="E1657" i="31"/>
  <c r="E1656" i="31"/>
  <c r="E1655" i="31"/>
  <c r="E1654" i="31"/>
  <c r="E1653" i="31"/>
  <c r="E1652" i="31"/>
  <c r="E1651" i="31"/>
  <c r="E1650" i="31"/>
  <c r="E1649" i="31"/>
  <c r="E1648" i="31"/>
  <c r="E1647" i="31"/>
  <c r="E1646" i="31"/>
  <c r="E1645" i="31"/>
  <c r="E1644" i="31"/>
  <c r="E1643" i="31"/>
  <c r="E1642" i="31"/>
  <c r="E1641" i="31"/>
  <c r="E1640" i="31"/>
  <c r="E1639" i="31"/>
  <c r="E1638" i="31"/>
  <c r="E1637" i="31"/>
  <c r="E1636" i="31"/>
  <c r="E1635" i="31"/>
  <c r="E1634" i="31"/>
  <c r="E1633" i="31"/>
  <c r="E1632" i="31"/>
  <c r="E1631" i="31"/>
  <c r="E1630" i="31"/>
  <c r="E1629" i="31"/>
  <c r="E1628" i="31"/>
  <c r="E1627" i="31"/>
  <c r="E1626" i="31"/>
  <c r="E1625" i="31"/>
  <c r="E1624" i="31"/>
  <c r="E1623" i="31"/>
  <c r="E1622" i="31"/>
  <c r="E1621" i="31"/>
  <c r="E1620" i="31"/>
  <c r="E1619" i="31"/>
  <c r="E1618" i="31"/>
  <c r="E1617" i="31"/>
  <c r="E1616" i="31"/>
  <c r="E1615" i="31"/>
  <c r="E1614" i="31"/>
  <c r="E1613" i="31"/>
  <c r="E1612" i="31"/>
  <c r="E1611" i="31"/>
  <c r="E1610" i="31"/>
  <c r="E1609" i="31"/>
  <c r="E1608" i="31"/>
  <c r="E1607" i="31"/>
  <c r="E1606" i="31"/>
  <c r="E1605" i="31"/>
  <c r="E1604" i="31"/>
  <c r="E1603" i="31"/>
  <c r="E1602" i="31"/>
  <c r="E1601" i="31"/>
  <c r="E1600" i="31"/>
  <c r="E1599" i="31"/>
  <c r="E1598" i="31"/>
  <c r="E1597" i="31"/>
  <c r="E1596" i="31"/>
  <c r="E1595" i="31"/>
  <c r="E1594" i="31"/>
  <c r="E1593" i="31"/>
  <c r="E1592" i="31"/>
  <c r="E1591" i="31"/>
  <c r="E1590" i="31"/>
  <c r="E1589" i="31"/>
  <c r="E1588" i="31"/>
  <c r="E1587" i="31"/>
  <c r="E1586" i="31"/>
  <c r="E1585" i="31"/>
  <c r="E1584" i="31"/>
  <c r="E1583" i="31"/>
  <c r="E1582" i="31"/>
  <c r="E1581" i="31"/>
  <c r="E1580" i="31"/>
  <c r="E1579" i="31"/>
  <c r="E1578" i="31"/>
  <c r="E1577" i="31"/>
  <c r="E1576" i="31"/>
  <c r="E1575" i="31"/>
  <c r="E1574" i="31"/>
  <c r="E1573" i="31"/>
  <c r="E1572" i="31"/>
  <c r="E1571" i="31"/>
  <c r="E1570" i="31"/>
  <c r="E1569" i="31"/>
  <c r="E1568" i="31"/>
  <c r="E1567" i="31"/>
  <c r="E1566" i="31"/>
  <c r="E1565" i="31"/>
  <c r="E1564" i="31"/>
  <c r="E1563" i="31"/>
  <c r="E1562" i="31"/>
  <c r="E1561" i="31"/>
  <c r="E1560" i="31"/>
  <c r="E1559" i="31"/>
  <c r="E1558" i="31"/>
  <c r="E1557" i="31"/>
  <c r="E1556" i="31"/>
  <c r="E1555" i="31"/>
  <c r="E1554" i="31"/>
  <c r="E1553" i="31"/>
  <c r="E1552" i="31"/>
  <c r="E1551" i="31"/>
  <c r="E1550" i="31"/>
  <c r="E1549" i="31"/>
  <c r="E1548" i="31"/>
  <c r="E1547" i="31"/>
  <c r="E1546" i="31"/>
  <c r="E1545" i="31"/>
  <c r="E1544" i="31"/>
  <c r="E1543" i="31"/>
  <c r="E1542" i="31"/>
  <c r="E1541" i="31"/>
  <c r="E1540" i="31"/>
  <c r="E1539" i="31"/>
  <c r="E1538" i="31"/>
  <c r="E1537" i="31"/>
  <c r="E1536" i="31"/>
  <c r="E1535" i="31"/>
  <c r="E1534" i="31"/>
  <c r="E1533" i="31"/>
  <c r="E1532" i="31"/>
  <c r="E1531" i="31"/>
  <c r="E1530" i="31"/>
  <c r="E1529" i="31"/>
  <c r="E1528" i="31"/>
  <c r="E1527" i="31"/>
  <c r="E1526" i="31"/>
  <c r="E1525" i="31"/>
  <c r="E1524" i="31"/>
  <c r="E1523" i="31"/>
  <c r="E1522" i="31"/>
  <c r="E1521" i="31"/>
  <c r="E1520" i="31"/>
  <c r="E1519" i="31"/>
  <c r="E1518" i="31"/>
  <c r="E1517" i="31"/>
  <c r="E1516" i="31"/>
  <c r="E1515" i="31"/>
  <c r="E1514" i="31"/>
  <c r="E1513" i="31"/>
  <c r="E1512" i="31"/>
  <c r="E1511" i="31"/>
  <c r="E1510" i="31"/>
  <c r="E1509" i="31"/>
  <c r="E1508" i="31"/>
  <c r="E1507" i="31"/>
  <c r="E1506" i="31"/>
  <c r="E1505" i="31"/>
  <c r="E1504" i="31"/>
  <c r="E1503" i="31"/>
  <c r="E1502" i="31"/>
  <c r="E1501" i="31"/>
  <c r="E1500" i="31"/>
  <c r="E1499" i="31"/>
  <c r="E1498" i="31"/>
  <c r="E1497" i="31"/>
  <c r="E1496" i="31"/>
  <c r="E1495" i="31"/>
  <c r="E1494" i="31"/>
  <c r="E1493" i="31"/>
  <c r="E1492" i="31"/>
  <c r="E1491" i="31"/>
  <c r="E1490" i="31"/>
  <c r="E1489" i="31"/>
  <c r="E1488" i="31"/>
  <c r="E1487" i="31"/>
  <c r="E1486" i="31"/>
  <c r="E1485" i="31"/>
  <c r="E1484" i="31"/>
  <c r="E1483" i="31"/>
  <c r="E1482" i="31"/>
  <c r="E1481" i="31"/>
  <c r="E1480" i="31"/>
  <c r="E1479" i="31"/>
  <c r="E1478" i="31"/>
  <c r="E1477" i="31"/>
  <c r="E1476" i="31"/>
  <c r="E1475" i="31"/>
  <c r="E1474" i="31"/>
  <c r="E1473" i="31"/>
  <c r="E1472" i="31"/>
  <c r="E1471" i="31"/>
  <c r="E1470" i="31"/>
  <c r="E1469" i="31"/>
  <c r="E1468" i="31"/>
  <c r="E1467" i="31"/>
  <c r="E1466" i="31"/>
  <c r="E1465" i="31"/>
  <c r="E1464" i="31"/>
  <c r="E1463" i="31"/>
  <c r="E1462" i="31"/>
  <c r="E1461" i="31"/>
  <c r="E1460" i="31"/>
  <c r="E1459" i="31"/>
  <c r="E1458" i="31"/>
  <c r="E1457" i="31"/>
  <c r="E1456" i="31"/>
  <c r="E1455" i="31"/>
  <c r="E1454" i="31"/>
  <c r="E1453" i="31"/>
  <c r="E1452" i="31"/>
  <c r="E1451" i="31"/>
  <c r="E1450" i="31"/>
  <c r="E1449" i="31"/>
  <c r="E1448" i="31"/>
  <c r="E1447" i="31"/>
  <c r="E1446" i="31"/>
  <c r="E1445" i="31"/>
  <c r="E1444" i="31"/>
  <c r="E1443" i="31"/>
  <c r="E1442" i="31"/>
  <c r="E1441" i="31"/>
  <c r="E1440" i="31"/>
  <c r="E1439" i="31"/>
  <c r="E1438" i="31"/>
  <c r="E1437" i="31"/>
  <c r="E1436" i="31"/>
  <c r="E1435" i="31"/>
  <c r="E1434" i="31"/>
  <c r="E1433" i="31"/>
  <c r="E1432" i="31"/>
  <c r="E1431" i="31"/>
  <c r="E1430" i="31"/>
  <c r="E1429" i="31"/>
  <c r="E1428" i="31"/>
  <c r="E1427" i="31"/>
  <c r="E1426" i="31"/>
  <c r="E1425" i="31"/>
  <c r="E1424" i="31"/>
  <c r="E1423" i="31"/>
  <c r="E1422" i="31"/>
  <c r="E1421" i="31"/>
  <c r="E1420" i="31"/>
  <c r="E1419" i="31"/>
  <c r="E1418" i="31"/>
  <c r="E1417" i="31"/>
  <c r="E1416" i="31"/>
  <c r="E1415" i="31"/>
  <c r="E1414" i="31"/>
  <c r="E1413" i="31"/>
  <c r="E1412" i="31"/>
  <c r="E1411" i="31"/>
  <c r="E1410" i="31"/>
  <c r="E1409" i="31"/>
  <c r="E1408" i="31"/>
  <c r="E1407" i="31"/>
  <c r="E1406" i="31"/>
  <c r="E1405" i="31"/>
  <c r="E1404" i="31"/>
  <c r="E1403" i="31"/>
  <c r="E1402" i="31"/>
  <c r="E1401" i="31"/>
  <c r="E1400" i="31"/>
  <c r="E1399" i="31"/>
  <c r="E1398" i="31"/>
  <c r="E1397" i="31"/>
  <c r="E1396" i="31"/>
  <c r="E1395" i="31"/>
  <c r="E1394" i="31"/>
  <c r="E1393" i="31"/>
  <c r="E1392" i="31"/>
  <c r="E1391" i="31"/>
  <c r="E1390" i="31"/>
  <c r="E1389" i="31"/>
  <c r="E1388" i="31"/>
  <c r="E1387" i="31"/>
  <c r="E1386" i="31"/>
  <c r="E1385" i="31"/>
  <c r="E1384" i="31"/>
  <c r="E1383" i="31"/>
  <c r="E1382" i="31"/>
  <c r="E1381" i="31"/>
  <c r="E1380" i="31"/>
  <c r="E1379" i="31"/>
  <c r="E1378" i="31"/>
  <c r="E1377" i="31"/>
  <c r="E1376" i="31"/>
  <c r="E1375" i="31"/>
  <c r="E1374" i="31"/>
  <c r="E1373" i="31"/>
  <c r="E1372" i="31"/>
  <c r="E1371" i="31"/>
  <c r="E1370" i="31"/>
  <c r="E1369" i="31"/>
  <c r="E1368" i="31"/>
  <c r="E1367" i="31"/>
  <c r="E1366" i="31"/>
  <c r="E1365" i="31"/>
  <c r="E1364" i="31"/>
  <c r="E1363" i="31"/>
  <c r="E1362" i="31"/>
  <c r="E1361" i="31"/>
  <c r="E1360" i="31"/>
  <c r="E1359" i="31"/>
  <c r="E1358" i="31"/>
  <c r="E1357" i="31"/>
  <c r="E1356" i="31"/>
  <c r="E1355" i="31"/>
  <c r="E1354" i="31"/>
  <c r="E1353" i="31"/>
  <c r="E1352" i="31"/>
  <c r="E1351" i="31"/>
  <c r="E1350" i="31"/>
  <c r="E1349" i="31"/>
  <c r="E1348" i="31"/>
  <c r="E1347" i="31"/>
  <c r="E1346" i="31"/>
  <c r="E1345" i="31"/>
  <c r="E1344" i="31"/>
  <c r="E1343" i="31"/>
  <c r="E1342" i="31"/>
  <c r="E1341" i="31"/>
  <c r="E1289" i="31"/>
  <c r="E1288" i="31"/>
  <c r="E1287" i="31"/>
  <c r="E1286" i="31"/>
  <c r="E1285" i="31"/>
  <c r="E1284" i="31"/>
  <c r="E1283" i="31"/>
  <c r="E1282" i="31"/>
  <c r="E1281" i="31"/>
  <c r="E1280" i="31"/>
  <c r="E1279" i="31"/>
  <c r="E1278" i="31"/>
  <c r="E1277" i="31"/>
  <c r="E1276" i="31"/>
  <c r="E1275" i="31"/>
  <c r="E1274" i="31"/>
  <c r="E1273" i="31"/>
  <c r="E1272" i="31"/>
  <c r="E1271" i="31"/>
  <c r="E1270" i="31"/>
  <c r="E1269" i="31"/>
  <c r="E1268" i="31"/>
  <c r="E1267" i="31"/>
  <c r="E1266" i="31"/>
  <c r="E1265" i="31"/>
  <c r="E1264" i="31"/>
  <c r="E1263" i="31"/>
  <c r="E1262" i="31"/>
  <c r="E1261" i="31"/>
  <c r="E1260" i="31"/>
  <c r="E1259" i="31"/>
  <c r="E1258" i="31"/>
  <c r="E1257" i="31"/>
  <c r="E1256" i="31"/>
  <c r="E1255" i="31"/>
  <c r="E1254" i="31"/>
  <c r="E1253" i="31"/>
  <c r="E1252" i="31"/>
  <c r="E1251" i="31"/>
  <c r="E1250" i="31"/>
  <c r="E1249" i="31"/>
  <c r="E1248" i="31"/>
  <c r="E1247" i="31"/>
  <c r="E1246" i="31"/>
  <c r="E1245" i="31"/>
  <c r="E1244" i="31"/>
  <c r="E1243" i="31"/>
  <c r="E1242" i="31"/>
  <c r="E1241" i="31"/>
  <c r="E1240" i="31"/>
  <c r="E1239" i="31"/>
  <c r="E1238" i="31"/>
  <c r="E1237" i="31"/>
  <c r="E1236" i="31"/>
  <c r="E1235" i="31"/>
  <c r="E1234" i="31"/>
  <c r="E1233" i="31"/>
  <c r="E1232" i="31"/>
  <c r="E1231" i="31"/>
  <c r="E1230" i="31"/>
  <c r="E1229" i="31"/>
  <c r="E1228" i="31"/>
  <c r="E1227" i="31"/>
  <c r="E1226" i="31"/>
  <c r="E1225" i="31"/>
  <c r="E1224" i="31"/>
  <c r="E1223" i="31"/>
  <c r="E1222" i="31"/>
  <c r="E1221" i="31"/>
  <c r="E1220" i="31"/>
  <c r="E1219" i="31"/>
  <c r="E1218" i="31"/>
  <c r="E1217" i="31"/>
  <c r="E1216" i="31"/>
  <c r="E1215" i="31"/>
  <c r="E1214" i="31"/>
  <c r="E1213" i="31"/>
  <c r="E1212" i="31"/>
  <c r="E1211" i="31"/>
  <c r="E1210" i="31"/>
  <c r="E1209" i="31"/>
  <c r="E1208" i="31"/>
  <c r="E1207" i="31"/>
  <c r="E1206" i="31"/>
  <c r="E1205" i="31"/>
  <c r="E1204" i="31"/>
  <c r="E1203" i="31"/>
  <c r="E1202" i="31"/>
  <c r="E1201" i="31"/>
  <c r="E1200" i="31"/>
  <c r="E1199" i="31"/>
  <c r="E1198" i="31"/>
  <c r="E1197" i="31"/>
  <c r="E1196" i="31"/>
  <c r="E1195" i="31"/>
  <c r="E1194" i="31"/>
  <c r="E1193" i="31"/>
  <c r="E1192" i="31"/>
  <c r="E1191" i="31"/>
  <c r="E1190" i="31"/>
  <c r="E1189" i="31"/>
  <c r="E1188" i="31"/>
  <c r="E1187" i="31"/>
  <c r="E1186" i="31"/>
  <c r="E1185" i="31"/>
  <c r="E1184" i="31"/>
  <c r="E1183" i="31"/>
  <c r="E1182" i="31"/>
  <c r="E1181" i="31"/>
  <c r="E1180" i="31"/>
  <c r="E1179" i="31"/>
  <c r="E1178" i="31"/>
  <c r="E1177" i="31"/>
  <c r="E1176" i="31"/>
  <c r="E1175" i="31"/>
  <c r="E1174" i="31"/>
  <c r="E1173" i="31"/>
  <c r="E1172" i="31"/>
  <c r="E1171" i="31"/>
  <c r="E1170" i="31"/>
  <c r="E1169" i="31"/>
  <c r="E1168" i="31"/>
  <c r="E1167" i="31"/>
  <c r="E1166" i="31"/>
  <c r="E1165" i="31"/>
  <c r="E1164" i="31"/>
  <c r="E1163" i="31"/>
  <c r="E1162" i="31"/>
  <c r="E1161" i="31"/>
  <c r="E1160" i="31"/>
  <c r="E1159" i="31"/>
  <c r="E1158" i="31"/>
  <c r="E1157" i="31"/>
  <c r="E1156" i="31"/>
  <c r="E1155" i="31"/>
  <c r="E1154" i="31"/>
  <c r="E1153" i="31"/>
  <c r="E1152" i="31"/>
  <c r="E1151" i="31"/>
  <c r="E1150" i="31"/>
  <c r="E1149" i="31"/>
  <c r="E1148" i="31"/>
  <c r="E1147" i="31"/>
  <c r="E1146" i="31"/>
  <c r="E1145" i="31"/>
  <c r="E1144" i="31"/>
  <c r="E1143" i="31"/>
  <c r="E1142" i="31"/>
  <c r="E1141" i="31"/>
  <c r="E1140" i="31"/>
  <c r="E1139" i="31"/>
  <c r="E1138" i="31"/>
  <c r="E1137" i="31"/>
  <c r="E1136" i="31"/>
  <c r="E1135" i="31"/>
  <c r="E1134" i="31"/>
  <c r="E1133" i="31"/>
  <c r="E1132" i="31"/>
  <c r="E1131" i="31"/>
  <c r="E1130" i="31"/>
  <c r="E1129" i="31"/>
  <c r="E1128" i="31"/>
  <c r="E1127" i="31"/>
  <c r="E1126" i="31"/>
  <c r="E1125" i="31"/>
  <c r="E1124" i="31"/>
  <c r="E1123" i="31"/>
  <c r="E1122" i="31"/>
  <c r="E1121" i="31"/>
  <c r="E1120" i="31"/>
  <c r="E1119" i="31"/>
  <c r="E1118" i="31"/>
  <c r="E1117" i="31"/>
  <c r="E1116" i="31"/>
  <c r="E1115" i="31"/>
  <c r="E1114" i="31"/>
  <c r="E1113" i="31"/>
  <c r="E1112" i="31"/>
  <c r="E1111" i="31"/>
  <c r="E1110" i="31"/>
  <c r="E1109" i="31"/>
  <c r="E1108" i="31"/>
  <c r="E1107" i="31"/>
  <c r="E1106" i="31"/>
  <c r="E1105" i="31"/>
  <c r="E1104" i="31"/>
  <c r="E1103" i="31"/>
  <c r="E1102" i="31"/>
  <c r="E1101" i="31"/>
  <c r="E1100" i="31"/>
  <c r="E1099" i="31"/>
  <c r="E1098" i="31"/>
  <c r="E1097" i="31"/>
  <c r="E1096" i="31"/>
  <c r="E1095" i="31"/>
  <c r="E1094" i="31"/>
  <c r="E1093" i="31"/>
  <c r="E1092" i="31"/>
  <c r="E1091" i="31"/>
  <c r="E1090" i="31"/>
  <c r="E1089" i="31"/>
  <c r="E1088" i="31"/>
  <c r="E1087" i="31"/>
  <c r="E1086" i="31"/>
  <c r="E1085" i="31"/>
  <c r="E1084" i="31"/>
  <c r="E1083" i="31"/>
  <c r="E1082" i="31"/>
  <c r="E1081" i="31"/>
  <c r="E1080" i="31"/>
  <c r="E1079" i="31"/>
  <c r="E1078" i="31"/>
  <c r="E1077" i="31"/>
  <c r="E1076" i="31"/>
  <c r="E1075" i="31"/>
  <c r="E1074" i="31"/>
  <c r="E1073" i="31"/>
  <c r="E1072" i="31"/>
  <c r="E1071" i="31"/>
  <c r="E1070" i="31"/>
  <c r="E1069" i="31"/>
  <c r="E1068" i="31"/>
  <c r="E1067" i="31"/>
  <c r="E1066" i="31"/>
  <c r="E1065" i="31"/>
  <c r="E1064" i="31"/>
  <c r="E1063" i="31"/>
  <c r="E1062" i="31"/>
  <c r="E1061" i="31"/>
  <c r="E1060" i="31"/>
  <c r="E1059" i="31"/>
  <c r="E1058" i="31"/>
  <c r="E1057" i="31"/>
  <c r="E1056" i="31"/>
  <c r="E1055" i="31"/>
  <c r="E1054" i="31"/>
  <c r="E1053" i="31"/>
  <c r="E1052" i="31"/>
  <c r="E1051" i="31"/>
  <c r="E1050" i="31"/>
  <c r="E1049" i="31"/>
  <c r="E1048" i="31"/>
  <c r="E1047" i="31"/>
  <c r="E1046" i="31"/>
  <c r="E1045" i="31"/>
  <c r="E1044" i="31"/>
  <c r="E1043" i="31"/>
  <c r="E1042" i="31"/>
  <c r="E1041" i="31"/>
  <c r="E1040" i="31"/>
  <c r="E1039" i="31"/>
  <c r="E1038" i="31"/>
  <c r="E1037" i="31"/>
  <c r="E1036" i="31"/>
  <c r="E1035" i="31"/>
  <c r="E1034" i="31"/>
  <c r="E1033" i="31"/>
  <c r="E1032" i="31"/>
  <c r="E1031" i="31"/>
  <c r="E1030" i="31"/>
  <c r="E1029" i="31"/>
  <c r="E1028" i="31"/>
  <c r="E1027" i="31"/>
  <c r="E1026" i="31"/>
  <c r="E1025" i="31"/>
  <c r="E1024" i="31"/>
  <c r="E1023" i="31"/>
  <c r="E1022" i="31"/>
  <c r="E1021" i="31"/>
  <c r="E1020" i="31"/>
  <c r="E1019" i="31"/>
  <c r="E1018" i="31"/>
  <c r="E1017" i="31"/>
  <c r="E1016" i="31"/>
  <c r="E1015" i="31"/>
  <c r="E1014" i="31"/>
  <c r="E1013" i="31"/>
  <c r="E1012" i="31"/>
  <c r="E1011" i="31"/>
  <c r="E1010" i="31"/>
  <c r="E1009" i="31"/>
  <c r="E1008" i="31"/>
  <c r="E1007" i="31"/>
  <c r="E1006" i="31"/>
  <c r="E1005" i="31"/>
  <c r="E1004" i="31"/>
  <c r="E1003" i="31"/>
  <c r="E1002" i="31"/>
  <c r="E1001" i="31"/>
  <c r="E1000" i="31"/>
  <c r="E999" i="31"/>
  <c r="E998" i="31"/>
  <c r="E997" i="31"/>
  <c r="E996" i="31"/>
  <c r="E995" i="31"/>
  <c r="E994" i="31"/>
  <c r="E993" i="31"/>
  <c r="E992" i="31"/>
  <c r="E991" i="31"/>
  <c r="E990" i="31"/>
  <c r="E989" i="31"/>
  <c r="E988" i="31"/>
  <c r="E987" i="31"/>
  <c r="E986" i="31"/>
  <c r="E985" i="31"/>
  <c r="E984" i="31"/>
  <c r="E983" i="31"/>
  <c r="E982" i="31"/>
  <c r="E981" i="31"/>
  <c r="E980" i="31"/>
  <c r="E979" i="31"/>
  <c r="E978" i="31"/>
  <c r="E977" i="31"/>
  <c r="E976" i="31"/>
  <c r="E975" i="31"/>
  <c r="E974" i="31"/>
  <c r="E973" i="31"/>
  <c r="E972" i="31"/>
  <c r="E971" i="31"/>
  <c r="E970" i="31"/>
  <c r="E969" i="31"/>
  <c r="E968" i="31"/>
  <c r="E967" i="31"/>
  <c r="E966" i="31"/>
  <c r="E965" i="31"/>
  <c r="E964" i="31"/>
  <c r="E963" i="31"/>
  <c r="E962" i="31"/>
  <c r="E961" i="31"/>
  <c r="E960" i="31"/>
  <c r="E959" i="31"/>
  <c r="E958" i="31"/>
  <c r="E957" i="31"/>
  <c r="E956" i="31"/>
  <c r="E955" i="31"/>
  <c r="E954" i="31"/>
  <c r="E953" i="31"/>
  <c r="E952" i="31"/>
  <c r="E951" i="31"/>
  <c r="E950" i="31"/>
  <c r="E949" i="31"/>
  <c r="E948" i="31"/>
  <c r="E947" i="31"/>
  <c r="E946" i="31"/>
  <c r="E945" i="31"/>
  <c r="E944" i="31"/>
  <c r="E943" i="31"/>
  <c r="E942" i="31"/>
  <c r="E941" i="31"/>
  <c r="E940" i="31"/>
  <c r="E939" i="31"/>
  <c r="E938" i="31"/>
  <c r="E937" i="31"/>
  <c r="E936" i="31"/>
  <c r="E935" i="31"/>
  <c r="E934" i="31"/>
  <c r="E933" i="31"/>
  <c r="E932" i="31"/>
  <c r="E931" i="31"/>
  <c r="E930" i="31"/>
  <c r="E929" i="31"/>
  <c r="E928" i="31"/>
  <c r="E927" i="31"/>
  <c r="E926" i="31"/>
  <c r="E925" i="31"/>
  <c r="E924" i="31"/>
  <c r="E923" i="31"/>
  <c r="E922" i="31"/>
  <c r="E921" i="31"/>
  <c r="E920" i="31"/>
  <c r="E919" i="31"/>
  <c r="E918" i="31"/>
  <c r="E917" i="31"/>
  <c r="E916" i="31"/>
  <c r="E915" i="31"/>
  <c r="E914" i="31"/>
  <c r="E913" i="31"/>
  <c r="E912" i="31"/>
  <c r="E911" i="31"/>
  <c r="E910" i="31"/>
  <c r="E909" i="31"/>
  <c r="E908" i="31"/>
  <c r="E907" i="31"/>
  <c r="E906" i="31"/>
  <c r="E905" i="31"/>
  <c r="E904" i="31"/>
  <c r="E903" i="31"/>
  <c r="E902" i="31"/>
  <c r="E901" i="31"/>
  <c r="E900" i="31"/>
  <c r="E899" i="31"/>
  <c r="E898" i="31"/>
  <c r="E897" i="31"/>
  <c r="E896" i="31"/>
  <c r="E895" i="31"/>
  <c r="E894" i="31"/>
  <c r="E893" i="31"/>
  <c r="E892" i="31"/>
  <c r="E891" i="31"/>
  <c r="E890" i="31"/>
  <c r="E889" i="31"/>
  <c r="E888" i="31"/>
  <c r="E887" i="31"/>
  <c r="E886" i="31"/>
  <c r="E885" i="31"/>
  <c r="E884" i="31"/>
  <c r="E883" i="31"/>
  <c r="E882" i="31"/>
  <c r="E881" i="31"/>
  <c r="E880" i="31"/>
  <c r="E879" i="31"/>
  <c r="E878" i="31"/>
  <c r="E877" i="31"/>
  <c r="E876" i="31"/>
  <c r="E875" i="31"/>
  <c r="E874" i="31"/>
  <c r="E873" i="31"/>
  <c r="E872" i="31"/>
  <c r="E871" i="31"/>
  <c r="E870" i="31"/>
  <c r="E869" i="31"/>
  <c r="E868" i="31"/>
  <c r="E867" i="31"/>
  <c r="E866" i="31"/>
  <c r="E865" i="31"/>
  <c r="E864" i="31"/>
  <c r="E863" i="31"/>
  <c r="E862" i="31"/>
  <c r="E861" i="31"/>
  <c r="E860" i="31"/>
  <c r="E859" i="31"/>
  <c r="E858" i="31"/>
  <c r="E857" i="31"/>
  <c r="E856" i="31"/>
  <c r="E855" i="31"/>
  <c r="E854" i="31"/>
  <c r="E853" i="31"/>
  <c r="E852" i="31"/>
  <c r="E851" i="31"/>
  <c r="E850" i="31"/>
  <c r="E849" i="31"/>
  <c r="E848" i="31"/>
  <c r="E847" i="31"/>
  <c r="E846" i="31"/>
  <c r="E845" i="31"/>
  <c r="E844" i="31"/>
  <c r="E843" i="31"/>
  <c r="E842" i="31"/>
  <c r="E841" i="31"/>
  <c r="E840" i="31"/>
  <c r="E839" i="31"/>
  <c r="E838" i="31"/>
  <c r="E837" i="31"/>
  <c r="E836" i="31"/>
  <c r="E835" i="31"/>
  <c r="E834" i="31"/>
  <c r="E833" i="31"/>
  <c r="E832" i="31"/>
  <c r="E831" i="31"/>
  <c r="E830" i="31"/>
  <c r="E829" i="31"/>
  <c r="E828" i="31"/>
  <c r="E827" i="31"/>
  <c r="E826" i="31"/>
  <c r="E825" i="31"/>
  <c r="E824" i="31"/>
  <c r="E823" i="31"/>
  <c r="E822" i="31"/>
  <c r="E821" i="31"/>
  <c r="E820" i="31"/>
  <c r="E819" i="31"/>
  <c r="E818" i="31"/>
  <c r="E817" i="31"/>
  <c r="E816" i="31"/>
  <c r="E815" i="31"/>
  <c r="E814" i="31"/>
  <c r="E813" i="31"/>
  <c r="E812" i="31"/>
  <c r="E811" i="31"/>
  <c r="E810" i="31"/>
  <c r="E809" i="31"/>
  <c r="E808" i="31"/>
  <c r="E807" i="31"/>
  <c r="E806" i="31"/>
  <c r="E805" i="31"/>
  <c r="E804" i="31"/>
  <c r="E803" i="31"/>
  <c r="E802" i="31"/>
  <c r="E801" i="31"/>
  <c r="E800" i="31"/>
  <c r="E799" i="31"/>
  <c r="E798" i="31"/>
  <c r="E797" i="31"/>
  <c r="E796" i="31"/>
  <c r="E795" i="31"/>
  <c r="E794" i="31"/>
  <c r="E793" i="31"/>
  <c r="E792" i="31"/>
  <c r="E791" i="31"/>
  <c r="E790" i="31"/>
  <c r="E789" i="31"/>
  <c r="E788" i="31"/>
  <c r="E787" i="31"/>
  <c r="E786" i="31"/>
  <c r="E785" i="31"/>
  <c r="E784" i="31"/>
  <c r="E783" i="31"/>
  <c r="E782" i="31"/>
  <c r="E781" i="31"/>
  <c r="E780" i="31"/>
  <c r="E779" i="31"/>
  <c r="E778" i="31"/>
  <c r="E777" i="31"/>
  <c r="E776" i="31"/>
  <c r="E775" i="31"/>
  <c r="E774" i="31"/>
  <c r="E773" i="31"/>
  <c r="E772" i="31"/>
  <c r="E771" i="31"/>
  <c r="E770" i="31"/>
  <c r="E769" i="31"/>
  <c r="E768" i="31"/>
  <c r="E767" i="31"/>
  <c r="E766" i="31"/>
  <c r="E765" i="31"/>
  <c r="E764" i="31"/>
  <c r="E763" i="31"/>
  <c r="E762" i="31"/>
  <c r="E761" i="31"/>
  <c r="E760" i="31"/>
  <c r="E759" i="31"/>
  <c r="E758" i="31"/>
  <c r="E757" i="31"/>
  <c r="E756" i="31"/>
  <c r="E755" i="31"/>
  <c r="E754" i="31"/>
  <c r="E753" i="31"/>
  <c r="E752" i="31"/>
  <c r="E751" i="31"/>
  <c r="E750" i="31"/>
  <c r="E749" i="31"/>
  <c r="E748" i="31"/>
  <c r="E747" i="31"/>
  <c r="E746" i="31"/>
  <c r="E745" i="31"/>
  <c r="E744" i="31"/>
  <c r="E743" i="31"/>
  <c r="E742" i="31"/>
  <c r="E741" i="31"/>
  <c r="E740" i="31"/>
  <c r="E739" i="31"/>
  <c r="E738" i="31"/>
  <c r="E737" i="31"/>
  <c r="E736" i="31"/>
  <c r="E735" i="31"/>
  <c r="E734" i="31"/>
  <c r="E733" i="31"/>
  <c r="E732" i="31"/>
  <c r="E731" i="31"/>
  <c r="E730" i="31"/>
  <c r="E729" i="31"/>
  <c r="E728" i="31"/>
  <c r="E727" i="31"/>
  <c r="E726" i="31"/>
  <c r="E725" i="31"/>
  <c r="E724" i="31"/>
  <c r="E723" i="31"/>
  <c r="E722" i="31"/>
  <c r="E721" i="31"/>
  <c r="E720" i="31"/>
  <c r="E719" i="31"/>
  <c r="E718" i="31"/>
  <c r="E717" i="31"/>
  <c r="E716" i="31"/>
  <c r="E715" i="31"/>
  <c r="E714" i="31"/>
  <c r="E713" i="31"/>
  <c r="E712" i="31"/>
  <c r="E711" i="31"/>
  <c r="E710" i="31"/>
  <c r="E709" i="31"/>
  <c r="E708" i="31"/>
  <c r="E707" i="31"/>
  <c r="E706" i="31"/>
  <c r="E705" i="31"/>
  <c r="E704" i="31"/>
  <c r="E703" i="31"/>
  <c r="E702" i="31"/>
  <c r="E701" i="31"/>
  <c r="E700" i="31"/>
  <c r="E699" i="31"/>
  <c r="E698" i="31"/>
  <c r="E697" i="31"/>
  <c r="E696" i="31"/>
  <c r="E695" i="31"/>
  <c r="E694" i="31"/>
  <c r="E693" i="31"/>
  <c r="E692" i="31"/>
  <c r="E691" i="31"/>
  <c r="E690" i="31"/>
  <c r="E689" i="31"/>
  <c r="E688" i="31"/>
  <c r="E687" i="31"/>
  <c r="E686" i="31"/>
  <c r="E685" i="31"/>
  <c r="E684" i="31"/>
  <c r="E683" i="31"/>
  <c r="E682" i="31"/>
  <c r="E681" i="31"/>
  <c r="E680" i="31"/>
  <c r="E679" i="31"/>
  <c r="E678" i="31"/>
  <c r="E677" i="31"/>
  <c r="E676" i="31"/>
  <c r="E675" i="31"/>
  <c r="E674" i="31"/>
  <c r="E673" i="31"/>
  <c r="E672" i="31"/>
  <c r="E671" i="31"/>
  <c r="E670" i="31"/>
  <c r="E669" i="31"/>
  <c r="E668" i="31"/>
  <c r="E667" i="31"/>
  <c r="E666" i="31"/>
  <c r="E665" i="31"/>
  <c r="E664" i="31"/>
  <c r="E663" i="31"/>
  <c r="E662" i="31"/>
  <c r="E661" i="31"/>
  <c r="E660" i="31"/>
  <c r="E659" i="31"/>
  <c r="E658" i="31"/>
  <c r="E657" i="31"/>
  <c r="E656" i="31"/>
  <c r="E655" i="31"/>
  <c r="E654" i="31"/>
  <c r="E653" i="31"/>
  <c r="E652" i="31"/>
  <c r="E651" i="31"/>
  <c r="E650" i="31"/>
  <c r="E649" i="31"/>
  <c r="E648" i="31"/>
  <c r="E647" i="31"/>
  <c r="E646" i="31"/>
  <c r="E645" i="31"/>
  <c r="E644" i="31"/>
  <c r="E643" i="31"/>
  <c r="E642" i="31"/>
  <c r="E641" i="31"/>
  <c r="E640" i="31"/>
  <c r="E639" i="31"/>
  <c r="E638" i="31"/>
  <c r="E637" i="31"/>
  <c r="E636" i="31"/>
  <c r="E635" i="31"/>
  <c r="E634" i="31"/>
  <c r="E633" i="31"/>
  <c r="E632" i="31"/>
  <c r="E631" i="31"/>
  <c r="E630" i="31"/>
  <c r="E629" i="31"/>
  <c r="E628" i="31"/>
  <c r="E627" i="31"/>
  <c r="E626" i="31"/>
  <c r="E625" i="31"/>
  <c r="E624" i="31"/>
  <c r="E623" i="31"/>
  <c r="E622" i="31"/>
  <c r="E621" i="31"/>
  <c r="E620" i="31"/>
  <c r="E619" i="31"/>
  <c r="E618" i="31"/>
  <c r="E617" i="31"/>
  <c r="E616" i="31"/>
  <c r="E615" i="31"/>
  <c r="E614" i="31"/>
  <c r="E613" i="31"/>
  <c r="E612" i="31"/>
  <c r="E611" i="31"/>
  <c r="E610" i="31"/>
  <c r="E609" i="31"/>
  <c r="E608" i="31"/>
  <c r="E607" i="31"/>
  <c r="E606" i="31"/>
  <c r="E605" i="31"/>
  <c r="E604" i="31"/>
  <c r="E603" i="31"/>
  <c r="E602" i="31"/>
  <c r="E601" i="31"/>
  <c r="E600" i="31"/>
  <c r="E599" i="31"/>
  <c r="E598" i="31"/>
  <c r="E597" i="31"/>
  <c r="E596" i="31"/>
  <c r="E595" i="31"/>
  <c r="E594" i="31"/>
  <c r="E593" i="31"/>
  <c r="E592" i="31"/>
  <c r="E591" i="31"/>
  <c r="E590" i="31"/>
  <c r="E589" i="31"/>
  <c r="E588" i="31"/>
  <c r="E587" i="31"/>
  <c r="E586" i="31"/>
  <c r="E585" i="31"/>
  <c r="E584" i="31"/>
  <c r="E583" i="31"/>
  <c r="E582" i="31"/>
  <c r="E581" i="31"/>
  <c r="E580" i="31"/>
  <c r="E579" i="31"/>
  <c r="E578" i="31"/>
  <c r="E577" i="31"/>
  <c r="E576" i="31"/>
  <c r="E575" i="31"/>
  <c r="E574" i="31"/>
  <c r="E573" i="31"/>
  <c r="E572" i="31"/>
  <c r="E571" i="31"/>
  <c r="E570" i="31"/>
  <c r="E569" i="31"/>
  <c r="E568" i="31"/>
  <c r="E567" i="31"/>
  <c r="E566" i="31"/>
  <c r="E565" i="31"/>
  <c r="E564" i="31"/>
  <c r="E563" i="31"/>
  <c r="E562" i="31"/>
  <c r="E561" i="31"/>
  <c r="E560" i="31"/>
  <c r="E559" i="31"/>
  <c r="E558" i="31"/>
  <c r="E557" i="31"/>
  <c r="E556" i="31"/>
  <c r="E555" i="31"/>
  <c r="E554" i="31"/>
  <c r="E553" i="31"/>
  <c r="E552" i="31"/>
  <c r="E551" i="31"/>
  <c r="E550" i="31"/>
  <c r="E549" i="31"/>
  <c r="E548" i="31"/>
  <c r="E547" i="31"/>
  <c r="E546" i="31"/>
  <c r="E545" i="31"/>
  <c r="E544" i="31"/>
  <c r="E543" i="31"/>
  <c r="E542" i="31"/>
  <c r="E541" i="31"/>
  <c r="E540" i="31"/>
  <c r="E539" i="31"/>
  <c r="E538" i="31"/>
  <c r="E537" i="31"/>
  <c r="E536" i="31"/>
  <c r="E535" i="31"/>
  <c r="E534" i="31"/>
  <c r="E533" i="31"/>
  <c r="E532" i="31"/>
  <c r="E531" i="31"/>
  <c r="E530" i="31"/>
  <c r="E529" i="31"/>
  <c r="E528" i="31"/>
  <c r="E527" i="31"/>
  <c r="E526" i="31"/>
  <c r="E525" i="31"/>
  <c r="E524" i="31"/>
  <c r="E523" i="31"/>
  <c r="E522" i="31"/>
  <c r="E521" i="31"/>
  <c r="E520" i="31"/>
  <c r="E519" i="31"/>
  <c r="E518" i="31"/>
  <c r="E517" i="31"/>
  <c r="E516" i="31"/>
  <c r="E515" i="31"/>
  <c r="E514" i="31"/>
  <c r="E513" i="31"/>
  <c r="E512" i="31"/>
  <c r="E511" i="31"/>
  <c r="E510" i="31"/>
  <c r="E509" i="31"/>
  <c r="E508" i="31"/>
  <c r="E507" i="31"/>
  <c r="E506" i="31"/>
  <c r="E505" i="31"/>
  <c r="E504" i="31"/>
  <c r="E503" i="31"/>
  <c r="E502" i="31"/>
  <c r="E501" i="31"/>
  <c r="E500" i="31"/>
  <c r="E499" i="31"/>
  <c r="E498" i="31"/>
  <c r="E497" i="31"/>
  <c r="E496" i="31"/>
  <c r="E495" i="31"/>
  <c r="E494" i="31"/>
  <c r="E493" i="31"/>
  <c r="E492" i="31"/>
  <c r="E491" i="31"/>
  <c r="E490" i="31"/>
  <c r="E489" i="31"/>
  <c r="E488" i="31"/>
  <c r="E487" i="31"/>
  <c r="E486" i="31"/>
  <c r="E485" i="31"/>
  <c r="E484" i="31"/>
  <c r="E483" i="31"/>
  <c r="E482" i="31"/>
  <c r="E481" i="31"/>
  <c r="E480" i="31"/>
  <c r="E479" i="31"/>
  <c r="E478" i="31"/>
  <c r="E477" i="31"/>
  <c r="E476" i="31"/>
  <c r="E475" i="31"/>
  <c r="E474" i="31"/>
  <c r="E473" i="31"/>
  <c r="E472" i="31"/>
  <c r="E471" i="31"/>
  <c r="E470" i="31"/>
  <c r="E469" i="31"/>
  <c r="E468" i="31"/>
  <c r="E467" i="31"/>
  <c r="E466" i="31"/>
  <c r="E465" i="31"/>
  <c r="E464" i="31"/>
  <c r="E463" i="31"/>
  <c r="E462" i="31"/>
  <c r="E461" i="31"/>
  <c r="E460" i="31"/>
  <c r="E459" i="31"/>
  <c r="E458" i="31"/>
  <c r="E457" i="31"/>
  <c r="E456" i="31"/>
  <c r="E455" i="31"/>
  <c r="E454" i="31"/>
  <c r="E453" i="31"/>
  <c r="E452" i="31"/>
  <c r="E451" i="31"/>
  <c r="E450" i="31"/>
  <c r="E449" i="31"/>
  <c r="E448" i="31"/>
  <c r="E447" i="31"/>
  <c r="E446" i="31"/>
  <c r="E445" i="31"/>
  <c r="E444" i="31"/>
  <c r="E443" i="31"/>
  <c r="E442" i="31"/>
  <c r="E441" i="31"/>
  <c r="E440" i="31"/>
  <c r="E439" i="31"/>
  <c r="E438" i="31"/>
  <c r="E437" i="31"/>
  <c r="E436" i="31"/>
  <c r="E435" i="31"/>
  <c r="E434" i="31"/>
  <c r="E433" i="31"/>
  <c r="E432" i="31"/>
  <c r="E431" i="31"/>
  <c r="E430" i="31"/>
  <c r="E429" i="31"/>
  <c r="E428" i="31"/>
  <c r="E427" i="31"/>
  <c r="E426" i="31"/>
  <c r="E425" i="31"/>
  <c r="E424" i="31"/>
  <c r="E423" i="31"/>
  <c r="E422" i="31"/>
  <c r="E421" i="31"/>
  <c r="E420" i="31"/>
  <c r="E419" i="31"/>
  <c r="E418" i="31"/>
  <c r="E417" i="31"/>
  <c r="E416" i="31"/>
  <c r="E415" i="31"/>
  <c r="E414" i="31"/>
  <c r="E413" i="31"/>
  <c r="E412" i="31"/>
  <c r="E411" i="31"/>
  <c r="E410" i="31"/>
  <c r="E409" i="31"/>
  <c r="E408" i="31"/>
  <c r="E407" i="31"/>
  <c r="E406" i="31"/>
  <c r="E405" i="31"/>
  <c r="E404" i="31"/>
  <c r="E403" i="31"/>
  <c r="E402" i="31"/>
  <c r="E401" i="31"/>
  <c r="E400" i="31"/>
  <c r="E399" i="31"/>
  <c r="E398" i="31"/>
  <c r="E397" i="31"/>
  <c r="E396" i="31"/>
  <c r="E395" i="31"/>
  <c r="E394" i="31"/>
  <c r="E393" i="31"/>
  <c r="E392" i="31"/>
  <c r="E391" i="31"/>
  <c r="E390" i="31"/>
  <c r="E389" i="31"/>
  <c r="E388" i="31"/>
  <c r="E387" i="31"/>
  <c r="E386" i="31"/>
  <c r="E385" i="31"/>
  <c r="E384" i="31"/>
  <c r="E383" i="31"/>
  <c r="E382" i="31"/>
  <c r="E381" i="31"/>
  <c r="E380" i="31"/>
  <c r="E379" i="31"/>
  <c r="E378" i="31"/>
  <c r="E377" i="31"/>
  <c r="E376" i="31"/>
  <c r="E375" i="31"/>
  <c r="E374" i="31"/>
  <c r="E373" i="31"/>
  <c r="E372" i="31"/>
  <c r="E371" i="31"/>
  <c r="E370" i="31"/>
  <c r="E369" i="31"/>
  <c r="E368" i="31"/>
  <c r="E367" i="31"/>
  <c r="E366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36" i="31"/>
  <c r="E335" i="31"/>
  <c r="E334" i="31"/>
  <c r="E333" i="31"/>
  <c r="E332" i="31"/>
  <c r="E331" i="31"/>
  <c r="E330" i="31"/>
  <c r="E329" i="31"/>
  <c r="E328" i="31"/>
  <c r="E327" i="31"/>
  <c r="E326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5" i="31"/>
  <c r="E274" i="31"/>
  <c r="E273" i="31"/>
  <c r="E272" i="31"/>
  <c r="E271" i="31"/>
  <c r="E270" i="31"/>
  <c r="E269" i="31"/>
  <c r="E268" i="31"/>
  <c r="E267" i="31"/>
  <c r="E266" i="31"/>
  <c r="E265" i="31"/>
  <c r="E264" i="31"/>
  <c r="E263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95" i="31"/>
  <c r="E194" i="31"/>
  <c r="E193" i="31"/>
  <c r="E192" i="31"/>
  <c r="E191" i="31"/>
  <c r="E190" i="31"/>
  <c r="E189" i="31"/>
  <c r="E188" i="31"/>
  <c r="E187" i="31"/>
  <c r="E186" i="31"/>
  <c r="E185" i="31"/>
  <c r="E184" i="31"/>
  <c r="E183" i="31"/>
  <c r="E182" i="31"/>
  <c r="E181" i="31"/>
  <c r="E180" i="31"/>
  <c r="E179" i="31"/>
  <c r="E178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11" i="31"/>
  <c r="E110" i="31"/>
  <c r="E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BG76" i="28" l="1"/>
  <c r="BG75" i="28"/>
  <c r="BG74" i="28"/>
  <c r="BG73" i="28"/>
  <c r="BG72" i="28"/>
  <c r="BG71" i="28"/>
  <c r="BG70" i="28"/>
  <c r="BG69" i="28"/>
  <c r="BG68" i="28"/>
  <c r="BG67" i="28"/>
  <c r="BG66" i="28"/>
  <c r="BG65" i="28"/>
  <c r="BG64" i="28"/>
  <c r="BG63" i="28"/>
  <c r="BG62" i="28"/>
  <c r="BG61" i="28"/>
  <c r="BG60" i="28"/>
  <c r="BG59" i="28"/>
  <c r="BG58" i="28"/>
  <c r="BG57" i="28"/>
  <c r="BG56" i="28"/>
  <c r="BG55" i="28"/>
  <c r="BG54" i="28"/>
  <c r="BG53" i="28"/>
  <c r="BG52" i="28"/>
  <c r="BG51" i="28"/>
  <c r="BG50" i="28"/>
  <c r="BG49" i="28"/>
  <c r="BG48" i="28"/>
  <c r="BG47" i="28"/>
  <c r="BG46" i="28"/>
  <c r="BG45" i="28"/>
  <c r="BG44" i="28"/>
  <c r="BG43" i="28"/>
  <c r="BG42" i="28"/>
  <c r="BG41" i="28"/>
  <c r="BG40" i="28"/>
  <c r="BG39" i="28"/>
  <c r="BG38" i="28"/>
  <c r="BG37" i="28"/>
  <c r="BG36" i="28"/>
  <c r="BG35" i="28"/>
  <c r="BG34" i="28"/>
  <c r="BG33" i="28"/>
  <c r="BG32" i="28"/>
  <c r="BG31" i="28"/>
  <c r="BG30" i="28"/>
  <c r="BG29" i="28"/>
  <c r="BG28" i="28"/>
  <c r="BG27" i="28"/>
  <c r="BG26" i="28"/>
  <c r="BG25" i="28"/>
  <c r="BG24" i="28"/>
  <c r="BG23" i="28"/>
  <c r="BG22" i="28"/>
  <c r="BG21" i="28"/>
  <c r="BG20" i="28"/>
  <c r="BG19" i="28"/>
  <c r="BG18" i="28"/>
  <c r="BG17" i="28"/>
  <c r="BG16" i="28"/>
  <c r="BG15" i="28"/>
  <c r="BG14" i="28"/>
  <c r="BG13" i="28"/>
  <c r="BG12" i="28"/>
  <c r="BG11" i="28"/>
  <c r="BG10" i="28"/>
  <c r="BG9" i="28"/>
  <c r="G8" i="28"/>
  <c r="H8" i="28" s="1"/>
  <c r="I8" i="28" s="1"/>
  <c r="J8" i="28" s="1"/>
  <c r="K8" i="28" s="1"/>
  <c r="L8" i="28" s="1"/>
  <c r="M8" i="28" s="1"/>
  <c r="N8" i="28" s="1"/>
  <c r="O8" i="28" s="1"/>
  <c r="P8" i="28" s="1"/>
  <c r="Q8" i="28" s="1"/>
  <c r="R8" i="28" s="1"/>
  <c r="S8" i="28" s="1"/>
  <c r="T8" i="28" s="1"/>
  <c r="U8" i="28" s="1"/>
  <c r="V8" i="28" s="1"/>
  <c r="W8" i="28" s="1"/>
  <c r="X8" i="28" s="1"/>
  <c r="Y8" i="28" s="1"/>
  <c r="Z8" i="28" s="1"/>
  <c r="AA8" i="28" s="1"/>
  <c r="AB8" i="28" s="1"/>
  <c r="AC8" i="28" s="1"/>
  <c r="AD8" i="28" s="1"/>
  <c r="AE8" i="28" s="1"/>
  <c r="AF8" i="28" s="1"/>
  <c r="AG8" i="28" s="1"/>
  <c r="AH8" i="28" s="1"/>
  <c r="AI8" i="28" s="1"/>
  <c r="AJ8" i="28" s="1"/>
  <c r="AK8" i="28" s="1"/>
  <c r="AL8" i="28" s="1"/>
  <c r="AM8" i="28" s="1"/>
  <c r="AN8" i="28" s="1"/>
  <c r="AO8" i="28" s="1"/>
  <c r="AP8" i="28" s="1"/>
  <c r="AQ8" i="28" s="1"/>
  <c r="AR8" i="28" s="1"/>
  <c r="AS8" i="28" s="1"/>
  <c r="AT8" i="28" s="1"/>
  <c r="AU8" i="28" s="1"/>
  <c r="AV8" i="28" s="1"/>
  <c r="AW8" i="28" s="1"/>
  <c r="AX8" i="28" s="1"/>
  <c r="AY8" i="28" s="1"/>
  <c r="AZ8" i="28" s="1"/>
  <c r="BA8" i="28" s="1"/>
  <c r="BB8" i="28" s="1"/>
  <c r="BC8" i="28" s="1"/>
  <c r="BD8" i="28" s="1"/>
  <c r="BE8" i="28" s="1"/>
  <c r="B6" i="28"/>
  <c r="C5" i="28"/>
  <c r="BG73" i="27"/>
  <c r="BG72" i="27"/>
  <c r="BG71" i="27"/>
  <c r="BG70" i="27"/>
  <c r="BG69" i="27"/>
  <c r="BG68" i="27"/>
  <c r="BG67" i="27"/>
  <c r="BG66" i="27"/>
  <c r="BG65" i="27"/>
  <c r="BG64" i="27"/>
  <c r="BG63" i="27"/>
  <c r="BG62" i="27"/>
  <c r="BG61" i="27"/>
  <c r="BG60" i="27"/>
  <c r="BG59" i="27"/>
  <c r="BG58" i="27"/>
  <c r="BG57" i="27"/>
  <c r="BG56" i="27"/>
  <c r="BG55" i="27"/>
  <c r="BG54" i="27"/>
  <c r="BG53" i="27"/>
  <c r="BG52" i="27"/>
  <c r="BG51" i="27"/>
  <c r="BG50" i="27"/>
  <c r="BG49" i="27"/>
  <c r="BG48" i="27"/>
  <c r="BG47" i="27"/>
  <c r="BG46" i="27"/>
  <c r="BG45" i="27"/>
  <c r="BG44" i="27"/>
  <c r="BG43" i="27"/>
  <c r="BG42" i="27"/>
  <c r="BG41" i="27"/>
  <c r="BG40" i="27"/>
  <c r="BG39" i="27"/>
  <c r="BG38" i="27"/>
  <c r="BG37" i="27"/>
  <c r="BG36" i="27"/>
  <c r="BG35" i="27"/>
  <c r="BG34" i="27"/>
  <c r="BG33" i="27"/>
  <c r="BG32" i="27"/>
  <c r="BG31" i="27"/>
  <c r="BG30" i="27"/>
  <c r="BG29" i="27"/>
  <c r="BG28" i="27"/>
  <c r="BG27" i="27"/>
  <c r="BG26" i="27"/>
  <c r="BG25" i="27"/>
  <c r="BG24" i="27"/>
  <c r="BG23" i="27"/>
  <c r="BG22" i="27"/>
  <c r="BG21" i="27"/>
  <c r="BG20" i="27"/>
  <c r="BG19" i="27"/>
  <c r="BG18" i="27"/>
  <c r="BG17" i="27"/>
  <c r="BG16" i="27"/>
  <c r="BG15" i="27"/>
  <c r="BG14" i="27"/>
  <c r="BG13" i="27"/>
  <c r="BG12" i="27"/>
  <c r="BG11" i="27"/>
  <c r="BG10" i="27"/>
  <c r="BG9" i="27"/>
  <c r="G8" i="27"/>
  <c r="H8" i="27" s="1"/>
  <c r="I8" i="27" s="1"/>
  <c r="J8" i="27" s="1"/>
  <c r="K8" i="27" s="1"/>
  <c r="L8" i="27" s="1"/>
  <c r="M8" i="27" s="1"/>
  <c r="N8" i="27" s="1"/>
  <c r="O8" i="27" s="1"/>
  <c r="P8" i="27" s="1"/>
  <c r="Q8" i="27" s="1"/>
  <c r="R8" i="27" s="1"/>
  <c r="S8" i="27" s="1"/>
  <c r="T8" i="27" s="1"/>
  <c r="U8" i="27" s="1"/>
  <c r="V8" i="27" s="1"/>
  <c r="W8" i="27" s="1"/>
  <c r="X8" i="27" s="1"/>
  <c r="Y8" i="27" s="1"/>
  <c r="Z8" i="27" s="1"/>
  <c r="AA8" i="27" s="1"/>
  <c r="AB8" i="27" s="1"/>
  <c r="AC8" i="27" s="1"/>
  <c r="AD8" i="27" s="1"/>
  <c r="AE8" i="27" s="1"/>
  <c r="AF8" i="27" s="1"/>
  <c r="AG8" i="27" s="1"/>
  <c r="AH8" i="27" s="1"/>
  <c r="AI8" i="27" s="1"/>
  <c r="AJ8" i="27" s="1"/>
  <c r="AK8" i="27" s="1"/>
  <c r="AL8" i="27" s="1"/>
  <c r="AM8" i="27" s="1"/>
  <c r="AN8" i="27" s="1"/>
  <c r="AO8" i="27" s="1"/>
  <c r="AP8" i="27" s="1"/>
  <c r="AQ8" i="27" s="1"/>
  <c r="AR8" i="27" s="1"/>
  <c r="AS8" i="27" s="1"/>
  <c r="AT8" i="27" s="1"/>
  <c r="AU8" i="27" s="1"/>
  <c r="AV8" i="27" s="1"/>
  <c r="AW8" i="27" s="1"/>
  <c r="AX8" i="27" s="1"/>
  <c r="AY8" i="27" s="1"/>
  <c r="AZ8" i="27" s="1"/>
  <c r="BA8" i="27" s="1"/>
  <c r="BB8" i="27" s="1"/>
  <c r="BC8" i="27" s="1"/>
  <c r="BD8" i="27" s="1"/>
  <c r="BE8" i="27" s="1"/>
  <c r="B6" i="27"/>
  <c r="C5" i="27"/>
  <c r="BG58" i="26"/>
  <c r="BG57" i="26"/>
  <c r="BG56" i="26"/>
  <c r="BG55" i="26"/>
  <c r="BG54" i="26"/>
  <c r="BG53" i="26"/>
  <c r="BG52" i="26"/>
  <c r="BG51" i="26"/>
  <c r="BG50" i="26"/>
  <c r="BG49" i="26"/>
  <c r="BG48" i="26"/>
  <c r="BG47" i="26"/>
  <c r="BG46" i="26"/>
  <c r="BG45" i="26"/>
  <c r="BG44" i="26"/>
  <c r="BG43" i="26"/>
  <c r="BG42" i="26"/>
  <c r="BG41" i="26"/>
  <c r="BG40" i="26"/>
  <c r="BG39" i="26"/>
  <c r="BG38" i="26"/>
  <c r="BG37" i="26"/>
  <c r="BG36" i="26"/>
  <c r="BG35" i="26"/>
  <c r="BG34" i="26"/>
  <c r="BG33" i="26"/>
  <c r="BG32" i="26"/>
  <c r="BG31" i="26"/>
  <c r="BG30" i="26"/>
  <c r="BG29" i="26"/>
  <c r="BG28" i="26"/>
  <c r="BG27" i="26"/>
  <c r="BG26" i="26"/>
  <c r="BG25" i="26"/>
  <c r="BG24" i="26"/>
  <c r="BG23" i="26"/>
  <c r="BG22" i="26"/>
  <c r="BG21" i="26"/>
  <c r="BG20" i="26"/>
  <c r="BG19" i="26"/>
  <c r="BG18" i="26"/>
  <c r="BG17" i="26"/>
  <c r="BG16" i="26"/>
  <c r="BG15" i="26"/>
  <c r="BG14" i="26"/>
  <c r="BG13" i="26"/>
  <c r="BG12" i="26"/>
  <c r="BG11" i="26"/>
  <c r="BG10" i="26"/>
  <c r="BG9" i="26"/>
  <c r="G8" i="26"/>
  <c r="H8" i="26" s="1"/>
  <c r="I8" i="26" s="1"/>
  <c r="J8" i="26" s="1"/>
  <c r="K8" i="26" s="1"/>
  <c r="L8" i="26" s="1"/>
  <c r="M8" i="26" s="1"/>
  <c r="N8" i="26" s="1"/>
  <c r="O8" i="26" s="1"/>
  <c r="P8" i="26" s="1"/>
  <c r="Q8" i="26" s="1"/>
  <c r="R8" i="26" s="1"/>
  <c r="S8" i="26" s="1"/>
  <c r="T8" i="26" s="1"/>
  <c r="U8" i="26" s="1"/>
  <c r="V8" i="26" s="1"/>
  <c r="W8" i="26" s="1"/>
  <c r="X8" i="26" s="1"/>
  <c r="Y8" i="26" s="1"/>
  <c r="Z8" i="26" s="1"/>
  <c r="AA8" i="26" s="1"/>
  <c r="AB8" i="26" s="1"/>
  <c r="AC8" i="26" s="1"/>
  <c r="AD8" i="26" s="1"/>
  <c r="AE8" i="26" s="1"/>
  <c r="AF8" i="26" s="1"/>
  <c r="AG8" i="26" s="1"/>
  <c r="AH8" i="26" s="1"/>
  <c r="AI8" i="26" s="1"/>
  <c r="AJ8" i="26" s="1"/>
  <c r="AK8" i="26" s="1"/>
  <c r="AL8" i="26" s="1"/>
  <c r="AM8" i="26" s="1"/>
  <c r="AN8" i="26" s="1"/>
  <c r="AO8" i="26" s="1"/>
  <c r="AP8" i="26" s="1"/>
  <c r="AQ8" i="26" s="1"/>
  <c r="AR8" i="26" s="1"/>
  <c r="AS8" i="26" s="1"/>
  <c r="AT8" i="26" s="1"/>
  <c r="AU8" i="26" s="1"/>
  <c r="AV8" i="26" s="1"/>
  <c r="AW8" i="26" s="1"/>
  <c r="AX8" i="26" s="1"/>
  <c r="AY8" i="26" s="1"/>
  <c r="AZ8" i="26" s="1"/>
  <c r="BA8" i="26" s="1"/>
  <c r="BB8" i="26" s="1"/>
  <c r="BC8" i="26" s="1"/>
  <c r="BD8" i="26" s="1"/>
  <c r="BE8" i="26" s="1"/>
  <c r="B6" i="26"/>
  <c r="C5" i="26"/>
  <c r="T51" i="15"/>
  <c r="BG97" i="13" l="1"/>
  <c r="BG96" i="13"/>
  <c r="BG95" i="13"/>
  <c r="BG94" i="13"/>
  <c r="BG93" i="13"/>
  <c r="BG92" i="13"/>
  <c r="BG91" i="13"/>
  <c r="BG90" i="13"/>
  <c r="BG89" i="13"/>
  <c r="BG88" i="13"/>
  <c r="BG87" i="13"/>
  <c r="BG86" i="13"/>
  <c r="BG85" i="13"/>
  <c r="BG84" i="13"/>
  <c r="BG83" i="13"/>
  <c r="BG82" i="13"/>
  <c r="BG81" i="13"/>
  <c r="BG80" i="13"/>
  <c r="BG79" i="13"/>
  <c r="BG78" i="13"/>
  <c r="BG77" i="13"/>
  <c r="BG76" i="13"/>
  <c r="BG75" i="13"/>
  <c r="BG74" i="13"/>
  <c r="BG73" i="13"/>
  <c r="BG72" i="13"/>
  <c r="BG71" i="13"/>
  <c r="BG70" i="13"/>
  <c r="BG69" i="13"/>
  <c r="BG68" i="13"/>
  <c r="BG67" i="13"/>
  <c r="BG66" i="13"/>
  <c r="BG65" i="13"/>
  <c r="BG64" i="13"/>
  <c r="BG63" i="13"/>
  <c r="BG62" i="13"/>
  <c r="BG61" i="13"/>
  <c r="BG60" i="13"/>
  <c r="BG59" i="13"/>
  <c r="BG58" i="13"/>
  <c r="BG57" i="13"/>
  <c r="BG56" i="13"/>
  <c r="BG55" i="13"/>
  <c r="BG54" i="13"/>
  <c r="BG53" i="13"/>
  <c r="BG52" i="13"/>
  <c r="BG51" i="13"/>
  <c r="BG50" i="13"/>
  <c r="BG49" i="13"/>
  <c r="BG48" i="13"/>
  <c r="BG47" i="13"/>
  <c r="BG46" i="13"/>
  <c r="BG45" i="13"/>
  <c r="BG44" i="13"/>
  <c r="BG43" i="13"/>
  <c r="BG42" i="13"/>
  <c r="BG41" i="13"/>
  <c r="BG40" i="13"/>
  <c r="BG39" i="13"/>
  <c r="BG38" i="13"/>
  <c r="BG37" i="13"/>
  <c r="BG36" i="13"/>
  <c r="BG35" i="13"/>
  <c r="BG34" i="13"/>
  <c r="BG33" i="13"/>
  <c r="BG32" i="13"/>
  <c r="BG31" i="13"/>
  <c r="BG30" i="13"/>
  <c r="BG29" i="13"/>
  <c r="BG28" i="13"/>
  <c r="BG27" i="13"/>
  <c r="BG26" i="13"/>
  <c r="BG25" i="13"/>
  <c r="BG24" i="13"/>
  <c r="BG23" i="13"/>
  <c r="BG22" i="13"/>
  <c r="BG21" i="13"/>
  <c r="BG20" i="13"/>
  <c r="BG19" i="13"/>
  <c r="BG18" i="13"/>
  <c r="BG17" i="13"/>
  <c r="BG16" i="13"/>
  <c r="BG15" i="13"/>
  <c r="BG14" i="13"/>
  <c r="BG13" i="13"/>
  <c r="BG12" i="13"/>
  <c r="BG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8" i="13"/>
  <c r="B6" i="13"/>
  <c r="BI40" i="13" l="1"/>
  <c r="BI53" i="15"/>
  <c r="BG133" i="11"/>
  <c r="BG132" i="11"/>
  <c r="BG131" i="11"/>
  <c r="BG130" i="11"/>
  <c r="BG129" i="11"/>
  <c r="BG128" i="11"/>
  <c r="BG127" i="11"/>
  <c r="BG126" i="11"/>
  <c r="BG125" i="11"/>
  <c r="BG124" i="11"/>
  <c r="BG123" i="11"/>
  <c r="BG122" i="11"/>
  <c r="BG121" i="11"/>
  <c r="BG120" i="11"/>
  <c r="BG119" i="11"/>
  <c r="BG118" i="11"/>
  <c r="BG117" i="11"/>
  <c r="BG116" i="11"/>
  <c r="BG115" i="11"/>
  <c r="BG114" i="11"/>
  <c r="BG113" i="11"/>
  <c r="BG112" i="11"/>
  <c r="BG111" i="11"/>
  <c r="BG110" i="11"/>
  <c r="BG109" i="11"/>
  <c r="BG108" i="11"/>
  <c r="BG107" i="11"/>
  <c r="BG106" i="11"/>
  <c r="BG105" i="11"/>
  <c r="BG104" i="11"/>
  <c r="BG103" i="11"/>
  <c r="BG102" i="11"/>
  <c r="BG101" i="11"/>
  <c r="BG100" i="11"/>
  <c r="BG99" i="11"/>
  <c r="BG98" i="11"/>
  <c r="BG97" i="11"/>
  <c r="BG96" i="11"/>
  <c r="BG95" i="11"/>
  <c r="BG94" i="11"/>
  <c r="BG93" i="11"/>
  <c r="BG92" i="11"/>
  <c r="BG91" i="11"/>
  <c r="BG90" i="11"/>
  <c r="BG89" i="11"/>
  <c r="BG88" i="11"/>
  <c r="BG87" i="11"/>
  <c r="BG86" i="11"/>
  <c r="BG85" i="11"/>
  <c r="BG84" i="11"/>
  <c r="BG83" i="11"/>
  <c r="BG82" i="11"/>
  <c r="BG81" i="11"/>
  <c r="BG80" i="11"/>
  <c r="BG79" i="11"/>
  <c r="BG78" i="11"/>
  <c r="BG77" i="11"/>
  <c r="BG76" i="11"/>
  <c r="BG75" i="11"/>
  <c r="BG74" i="11"/>
  <c r="BG73" i="11"/>
  <c r="BG72" i="11"/>
  <c r="BG71" i="11"/>
  <c r="BG70" i="11"/>
  <c r="BG69" i="11"/>
  <c r="BG68" i="11"/>
  <c r="BG67" i="11"/>
  <c r="BG66" i="11"/>
  <c r="BG65" i="11"/>
  <c r="BG64" i="11"/>
  <c r="BG63" i="11"/>
  <c r="BG62" i="11"/>
  <c r="BG61" i="11"/>
  <c r="BG60" i="11"/>
  <c r="BG59" i="11"/>
  <c r="BG58" i="11"/>
  <c r="BG57" i="11"/>
  <c r="BG56" i="11"/>
  <c r="BG55" i="11"/>
  <c r="BG54" i="11"/>
  <c r="BG53" i="11"/>
  <c r="BG52" i="11"/>
  <c r="BG51" i="11"/>
  <c r="BG50" i="11"/>
  <c r="BG49" i="11"/>
  <c r="BG48" i="11"/>
  <c r="BG47" i="11"/>
  <c r="BG46" i="11"/>
  <c r="BG45" i="11"/>
  <c r="BG44" i="11"/>
  <c r="BG43" i="11"/>
  <c r="BG42" i="11"/>
  <c r="BG41" i="11"/>
  <c r="BG40" i="11"/>
  <c r="BG39" i="11"/>
  <c r="BG38" i="11"/>
  <c r="BG37" i="11"/>
  <c r="BG36" i="11"/>
  <c r="BG35" i="11"/>
  <c r="BG34" i="11"/>
  <c r="BG33" i="11"/>
  <c r="BG32" i="11"/>
  <c r="BG31" i="11"/>
  <c r="BG30" i="11"/>
  <c r="BG29" i="11"/>
  <c r="BG28" i="11"/>
  <c r="BG27" i="11"/>
  <c r="BG26" i="11"/>
  <c r="BG25" i="11"/>
  <c r="BG24" i="11"/>
  <c r="BG23" i="11"/>
  <c r="BG22" i="11"/>
  <c r="BG21" i="11"/>
  <c r="BG20" i="11"/>
  <c r="BG19" i="11"/>
  <c r="BG18" i="11"/>
  <c r="BG17" i="11"/>
  <c r="BG16" i="11"/>
  <c r="BG15" i="11"/>
  <c r="BG14" i="11"/>
  <c r="BG13" i="11"/>
  <c r="BG12" i="11"/>
  <c r="BG11" i="11"/>
  <c r="G10" i="11"/>
  <c r="H10" i="11" s="1"/>
  <c r="I10" i="11" s="1"/>
  <c r="J10" i="11" s="1"/>
  <c r="K10" i="11" s="1"/>
  <c r="L10" i="11" s="1"/>
  <c r="M10" i="11" s="1"/>
  <c r="N10" i="11" s="1"/>
  <c r="O10" i="11" s="1"/>
  <c r="P10" i="11" s="1"/>
  <c r="Q10" i="11" s="1"/>
  <c r="R10" i="11" s="1"/>
  <c r="S10" i="11" s="1"/>
  <c r="T10" i="11" s="1"/>
  <c r="U10" i="11" s="1"/>
  <c r="V10" i="11" s="1"/>
  <c r="W10" i="11" s="1"/>
  <c r="X10" i="11" s="1"/>
  <c r="Y10" i="11" s="1"/>
  <c r="Z10" i="11" s="1"/>
  <c r="AA10" i="11" s="1"/>
  <c r="AB10" i="11" s="1"/>
  <c r="AC10" i="11" s="1"/>
  <c r="AD10" i="11" s="1"/>
  <c r="AE10" i="11" s="1"/>
  <c r="AF10" i="11" s="1"/>
  <c r="AG10" i="11" s="1"/>
  <c r="AH10" i="11" s="1"/>
  <c r="AI10" i="11" s="1"/>
  <c r="AJ10" i="11" s="1"/>
  <c r="AK10" i="11" s="1"/>
  <c r="AL10" i="11" s="1"/>
  <c r="AM10" i="11" s="1"/>
  <c r="AN10" i="11" s="1"/>
  <c r="AO10" i="11" s="1"/>
  <c r="AP10" i="11" s="1"/>
  <c r="AQ10" i="11" s="1"/>
  <c r="AR10" i="11" s="1"/>
  <c r="AS10" i="11" s="1"/>
  <c r="AT10" i="11" s="1"/>
  <c r="AU10" i="11" s="1"/>
  <c r="AV10" i="11" s="1"/>
  <c r="AW10" i="11" s="1"/>
  <c r="AX10" i="11" s="1"/>
  <c r="AY10" i="11" s="1"/>
  <c r="AZ10" i="11" s="1"/>
  <c r="BA10" i="11" s="1"/>
  <c r="BB10" i="11" s="1"/>
  <c r="BC10" i="11" s="1"/>
  <c r="BD10" i="11" s="1"/>
  <c r="BE10" i="11" s="1"/>
  <c r="B8" i="11"/>
  <c r="B6" i="11"/>
  <c r="BG133" i="10"/>
  <c r="BG132" i="10"/>
  <c r="BG131" i="10"/>
  <c r="BG130" i="10"/>
  <c r="BG129" i="10"/>
  <c r="BG128" i="10"/>
  <c r="BG127" i="10"/>
  <c r="BG126" i="10"/>
  <c r="BG125" i="10"/>
  <c r="BG124" i="10"/>
  <c r="BG123" i="10"/>
  <c r="BG122" i="10"/>
  <c r="BG121" i="10"/>
  <c r="BG120" i="10"/>
  <c r="BG119" i="10"/>
  <c r="BG118" i="10"/>
  <c r="BG117" i="10"/>
  <c r="BG116" i="10"/>
  <c r="BG115" i="10"/>
  <c r="BG114" i="10"/>
  <c r="BG113" i="10"/>
  <c r="BG112" i="10"/>
  <c r="BG111" i="10"/>
  <c r="BG110" i="10"/>
  <c r="BG109" i="10"/>
  <c r="BG108" i="10"/>
  <c r="BG107" i="10"/>
  <c r="BG106" i="10"/>
  <c r="BG105" i="10"/>
  <c r="BG104" i="10"/>
  <c r="BG103" i="10"/>
  <c r="BG102" i="10"/>
  <c r="BG101" i="10"/>
  <c r="BG100" i="10"/>
  <c r="BG99" i="10"/>
  <c r="BG98" i="10"/>
  <c r="BG97" i="10"/>
  <c r="BG96" i="10"/>
  <c r="BG95" i="10"/>
  <c r="BG94" i="10"/>
  <c r="BG93" i="10"/>
  <c r="BG92" i="10"/>
  <c r="BG91" i="10"/>
  <c r="BG90" i="10"/>
  <c r="BG89" i="10"/>
  <c r="BG88" i="10"/>
  <c r="BG87" i="10"/>
  <c r="BG86" i="10"/>
  <c r="BG85" i="10"/>
  <c r="BG84" i="10"/>
  <c r="BG83" i="10"/>
  <c r="BG82" i="10"/>
  <c r="BG81" i="10"/>
  <c r="BG80" i="10"/>
  <c r="BG79" i="10"/>
  <c r="BG78" i="10"/>
  <c r="BG77" i="10"/>
  <c r="BG76" i="10"/>
  <c r="BG75" i="10"/>
  <c r="BG74" i="10"/>
  <c r="BG73" i="10"/>
  <c r="BG72" i="10"/>
  <c r="BG71" i="10"/>
  <c r="BG70" i="10"/>
  <c r="BG69" i="10"/>
  <c r="BG68" i="10"/>
  <c r="BG67" i="10"/>
  <c r="BG66" i="10"/>
  <c r="BG65" i="10"/>
  <c r="BG64" i="10"/>
  <c r="BG63" i="10"/>
  <c r="BG62" i="10"/>
  <c r="BG61" i="10"/>
  <c r="BG60" i="10"/>
  <c r="BG59" i="10"/>
  <c r="BG58" i="10"/>
  <c r="BG57" i="10"/>
  <c r="BG56" i="10"/>
  <c r="BG55" i="10"/>
  <c r="BG54" i="10"/>
  <c r="BG53" i="10"/>
  <c r="BG52" i="10"/>
  <c r="BG51" i="10"/>
  <c r="BG50" i="10"/>
  <c r="BG49" i="10"/>
  <c r="BG48" i="10"/>
  <c r="BG47" i="10"/>
  <c r="BG46" i="10"/>
  <c r="BG45" i="10"/>
  <c r="BG44" i="10"/>
  <c r="BG43" i="10"/>
  <c r="BG42" i="10"/>
  <c r="BG41" i="10"/>
  <c r="BG40" i="10"/>
  <c r="BG39" i="10"/>
  <c r="BG38" i="10"/>
  <c r="BG37" i="10"/>
  <c r="BG36" i="10"/>
  <c r="BG35" i="10"/>
  <c r="BG34" i="10"/>
  <c r="BG33" i="10"/>
  <c r="BG32" i="10"/>
  <c r="BG31" i="10"/>
  <c r="BG30" i="10"/>
  <c r="BG29" i="10"/>
  <c r="BG28" i="10"/>
  <c r="BG27" i="10"/>
  <c r="BG26" i="10"/>
  <c r="BG25" i="10"/>
  <c r="BG24" i="10"/>
  <c r="BG23" i="10"/>
  <c r="BG22" i="10"/>
  <c r="BG21" i="10"/>
  <c r="BG20" i="10"/>
  <c r="BG19" i="10"/>
  <c r="BG18" i="10"/>
  <c r="BG17" i="10"/>
  <c r="BG16" i="10"/>
  <c r="BG15" i="10"/>
  <c r="BG14" i="10"/>
  <c r="BG13" i="10"/>
  <c r="BG12" i="10"/>
  <c r="BG11" i="10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0" i="10" s="1"/>
  <c r="AM10" i="10" s="1"/>
  <c r="AN10" i="10" s="1"/>
  <c r="AO10" i="10" s="1"/>
  <c r="AP10" i="10" s="1"/>
  <c r="AQ10" i="10" s="1"/>
  <c r="AR10" i="10" s="1"/>
  <c r="AS10" i="10" s="1"/>
  <c r="AT10" i="10" s="1"/>
  <c r="AU10" i="10" s="1"/>
  <c r="AV10" i="10" s="1"/>
  <c r="AW10" i="10" s="1"/>
  <c r="AX10" i="10" s="1"/>
  <c r="AY10" i="10" s="1"/>
  <c r="AZ10" i="10" s="1"/>
  <c r="BA10" i="10" s="1"/>
  <c r="BB10" i="10" s="1"/>
  <c r="BC10" i="10" s="1"/>
  <c r="BD10" i="10" s="1"/>
  <c r="BE10" i="10" s="1"/>
  <c r="B8" i="10"/>
  <c r="B6" i="10"/>
  <c r="G41" i="9"/>
  <c r="G42" i="9" s="1"/>
  <c r="F41" i="9"/>
  <c r="BG77" i="9"/>
  <c r="Q25" i="9"/>
  <c r="Q28" i="9" s="1"/>
  <c r="P25" i="9"/>
  <c r="O25" i="9"/>
  <c r="N25" i="9"/>
  <c r="N28" i="9" s="1"/>
  <c r="M25" i="9"/>
  <c r="M27" i="9" s="1"/>
  <c r="L25" i="9"/>
  <c r="L32" i="9" s="1"/>
  <c r="K25" i="9"/>
  <c r="K28" i="9" s="1"/>
  <c r="J25" i="9"/>
  <c r="I25" i="9"/>
  <c r="H25" i="9"/>
  <c r="H28" i="9" s="1"/>
  <c r="G25" i="9"/>
  <c r="G27" i="9" s="1"/>
  <c r="F25" i="9"/>
  <c r="F32" i="9" s="1"/>
  <c r="D114" i="9"/>
  <c r="Q48" i="9"/>
  <c r="Q51" i="9" s="1"/>
  <c r="P48" i="9"/>
  <c r="P51" i="9" s="1"/>
  <c r="O48" i="9"/>
  <c r="O51" i="9" s="1"/>
  <c r="N48" i="9"/>
  <c r="N51" i="9" s="1"/>
  <c r="M48" i="9"/>
  <c r="M51" i="9" s="1"/>
  <c r="L48" i="9"/>
  <c r="L51" i="9" s="1"/>
  <c r="K48" i="9"/>
  <c r="K51" i="9" s="1"/>
  <c r="J48" i="9"/>
  <c r="J51" i="9" s="1"/>
  <c r="I48" i="9"/>
  <c r="I51" i="9" s="1"/>
  <c r="H48" i="9"/>
  <c r="H51" i="9" s="1"/>
  <c r="G48" i="9"/>
  <c r="G51" i="9" s="1"/>
  <c r="F48" i="9"/>
  <c r="F58" i="9"/>
  <c r="G58" i="9" s="1"/>
  <c r="H58" i="9" s="1"/>
  <c r="I58" i="9" s="1"/>
  <c r="J58" i="9" s="1"/>
  <c r="K58" i="9" s="1"/>
  <c r="L58" i="9" s="1"/>
  <c r="M58" i="9" s="1"/>
  <c r="N58" i="9" s="1"/>
  <c r="O58" i="9" s="1"/>
  <c r="P58" i="9" s="1"/>
  <c r="Q58" i="9" s="1"/>
  <c r="Q67" i="9" s="1"/>
  <c r="I34" i="9"/>
  <c r="O34" i="9"/>
  <c r="I27" i="9"/>
  <c r="L27" i="9"/>
  <c r="BG33" i="9"/>
  <c r="O32" i="9"/>
  <c r="J32" i="9"/>
  <c r="I32" i="9"/>
  <c r="BG31" i="9"/>
  <c r="BG30" i="9"/>
  <c r="BG29" i="9"/>
  <c r="O28" i="9"/>
  <c r="L28" i="9"/>
  <c r="I2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7" i="9"/>
  <c r="Q18" i="9" s="1"/>
  <c r="P17" i="9"/>
  <c r="P18" i="9" s="1"/>
  <c r="O17" i="9"/>
  <c r="O18" i="9" s="1"/>
  <c r="N17" i="9"/>
  <c r="N18" i="9" s="1"/>
  <c r="M17" i="9"/>
  <c r="M18" i="9" s="1"/>
  <c r="L17" i="9"/>
  <c r="L18" i="9" s="1"/>
  <c r="K17" i="9"/>
  <c r="K18" i="9" s="1"/>
  <c r="J17" i="9"/>
  <c r="J18" i="9" s="1"/>
  <c r="I17" i="9"/>
  <c r="I18" i="9" s="1"/>
  <c r="H17" i="9"/>
  <c r="H18" i="9" s="1"/>
  <c r="G17" i="9"/>
  <c r="G18" i="9" s="1"/>
  <c r="F17" i="9"/>
  <c r="BG16" i="9"/>
  <c r="BG14" i="9"/>
  <c r="H42" i="9"/>
  <c r="I42" i="9"/>
  <c r="J42" i="9"/>
  <c r="K42" i="9"/>
  <c r="L42" i="9"/>
  <c r="M42" i="9"/>
  <c r="N42" i="9"/>
  <c r="O42" i="9"/>
  <c r="P42" i="9"/>
  <c r="Q42" i="9"/>
  <c r="BG40" i="9"/>
  <c r="G38" i="9"/>
  <c r="H38" i="9"/>
  <c r="I38" i="9"/>
  <c r="J38" i="9"/>
  <c r="K38" i="9"/>
  <c r="L38" i="9"/>
  <c r="M38" i="9"/>
  <c r="N38" i="9"/>
  <c r="O38" i="9"/>
  <c r="P38" i="9"/>
  <c r="Q38" i="9"/>
  <c r="G46" i="9"/>
  <c r="H46" i="9"/>
  <c r="I46" i="9"/>
  <c r="J46" i="9"/>
  <c r="K46" i="9"/>
  <c r="L46" i="9"/>
  <c r="M46" i="9"/>
  <c r="N46" i="9"/>
  <c r="O46" i="9"/>
  <c r="P46" i="9"/>
  <c r="Q46" i="9"/>
  <c r="H67" i="9"/>
  <c r="J67" i="9"/>
  <c r="P67" i="9"/>
  <c r="G71" i="9"/>
  <c r="H71" i="9"/>
  <c r="I71" i="9"/>
  <c r="J71" i="9"/>
  <c r="K71" i="9"/>
  <c r="L71" i="9"/>
  <c r="M71" i="9"/>
  <c r="N71" i="9"/>
  <c r="O71" i="9"/>
  <c r="P71" i="9"/>
  <c r="Q71" i="9"/>
  <c r="G74" i="9"/>
  <c r="H74" i="9"/>
  <c r="I74" i="9"/>
  <c r="J74" i="9"/>
  <c r="K74" i="9"/>
  <c r="L74" i="9"/>
  <c r="M74" i="9"/>
  <c r="N74" i="9"/>
  <c r="O74" i="9"/>
  <c r="P74" i="9"/>
  <c r="Q74" i="9"/>
  <c r="G79" i="9"/>
  <c r="H79" i="9"/>
  <c r="I79" i="9"/>
  <c r="J79" i="9"/>
  <c r="K79" i="9"/>
  <c r="L79" i="9"/>
  <c r="M79" i="9"/>
  <c r="N79" i="9"/>
  <c r="O79" i="9"/>
  <c r="P79" i="9"/>
  <c r="Q79" i="9"/>
  <c r="G81" i="9"/>
  <c r="H81" i="9"/>
  <c r="I81" i="9"/>
  <c r="J81" i="9"/>
  <c r="K81" i="9"/>
  <c r="L81" i="9"/>
  <c r="M81" i="9"/>
  <c r="N81" i="9"/>
  <c r="O81" i="9"/>
  <c r="P81" i="9"/>
  <c r="Q81" i="9"/>
  <c r="G83" i="9"/>
  <c r="H83" i="9"/>
  <c r="I83" i="9"/>
  <c r="J83" i="9"/>
  <c r="K83" i="9"/>
  <c r="L83" i="9"/>
  <c r="M83" i="9"/>
  <c r="N83" i="9"/>
  <c r="O83" i="9"/>
  <c r="P83" i="9"/>
  <c r="Q83" i="9"/>
  <c r="G85" i="9"/>
  <c r="H85" i="9"/>
  <c r="I85" i="9"/>
  <c r="J85" i="9"/>
  <c r="K85" i="9"/>
  <c r="L85" i="9"/>
  <c r="M85" i="9"/>
  <c r="N85" i="9"/>
  <c r="O85" i="9"/>
  <c r="P85" i="9"/>
  <c r="Q85" i="9"/>
  <c r="F85" i="9"/>
  <c r="F83" i="9"/>
  <c r="F81" i="9"/>
  <c r="F79" i="9"/>
  <c r="F74" i="9"/>
  <c r="F71" i="9"/>
  <c r="F46" i="9"/>
  <c r="F38" i="9"/>
  <c r="BG94" i="9"/>
  <c r="BG93" i="9"/>
  <c r="BG91" i="9"/>
  <c r="BG88" i="9"/>
  <c r="BG78" i="9"/>
  <c r="BG76" i="9"/>
  <c r="BG75" i="9"/>
  <c r="BG73" i="9"/>
  <c r="BG70" i="9"/>
  <c r="BG69" i="9"/>
  <c r="BG66" i="9"/>
  <c r="BG65" i="9"/>
  <c r="BG64" i="9"/>
  <c r="BG63" i="9"/>
  <c r="BG62" i="9"/>
  <c r="BG61" i="9"/>
  <c r="BG60" i="9"/>
  <c r="BG59" i="9"/>
  <c r="BG57" i="9"/>
  <c r="BG53" i="9"/>
  <c r="BG50" i="9"/>
  <c r="BG49" i="9"/>
  <c r="BG45" i="9"/>
  <c r="BG44" i="9"/>
  <c r="BG37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L10" i="9" s="1"/>
  <c r="AM10" i="9" s="1"/>
  <c r="AN10" i="9" s="1"/>
  <c r="AO10" i="9" s="1"/>
  <c r="AP10" i="9" s="1"/>
  <c r="AQ10" i="9" s="1"/>
  <c r="AR10" i="9" s="1"/>
  <c r="AS10" i="9" s="1"/>
  <c r="AT10" i="9" s="1"/>
  <c r="AU10" i="9" s="1"/>
  <c r="AV10" i="9" s="1"/>
  <c r="AW10" i="9" s="1"/>
  <c r="AX10" i="9" s="1"/>
  <c r="AY10" i="9" s="1"/>
  <c r="AZ10" i="9" s="1"/>
  <c r="BA10" i="9" s="1"/>
  <c r="BB10" i="9" s="1"/>
  <c r="BC10" i="9" s="1"/>
  <c r="BD10" i="9" s="1"/>
  <c r="BE10" i="9" s="1"/>
  <c r="B6" i="1"/>
  <c r="B8" i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22" i="8"/>
  <c r="B24" i="8"/>
  <c r="G26" i="8"/>
  <c r="H26" i="8" s="1"/>
  <c r="I26" i="8" s="1"/>
  <c r="J26" i="8" s="1"/>
  <c r="K26" i="8" s="1"/>
  <c r="L26" i="8" s="1"/>
  <c r="M26" i="8" s="1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X26" i="8" s="1"/>
  <c r="Y26" i="8" s="1"/>
  <c r="Z26" i="8" s="1"/>
  <c r="AA26" i="8" s="1"/>
  <c r="AB26" i="8" s="1"/>
  <c r="AC26" i="8" s="1"/>
  <c r="AD26" i="8" s="1"/>
  <c r="AE26" i="8" s="1"/>
  <c r="AF26" i="8" s="1"/>
  <c r="AG26" i="8" s="1"/>
  <c r="AH26" i="8" s="1"/>
  <c r="AI26" i="8" s="1"/>
  <c r="AJ26" i="8" s="1"/>
  <c r="AK26" i="8" s="1"/>
  <c r="AL26" i="8" s="1"/>
  <c r="AM26" i="8" s="1"/>
  <c r="AN26" i="8" s="1"/>
  <c r="AO26" i="8" s="1"/>
  <c r="AP26" i="8" s="1"/>
  <c r="AQ26" i="8" s="1"/>
  <c r="AR26" i="8" s="1"/>
  <c r="AS26" i="8" s="1"/>
  <c r="AT26" i="8" s="1"/>
  <c r="AU26" i="8" s="1"/>
  <c r="AV26" i="8" s="1"/>
  <c r="AW26" i="8" s="1"/>
  <c r="AX26" i="8" s="1"/>
  <c r="AY26" i="8" s="1"/>
  <c r="AZ26" i="8" s="1"/>
  <c r="BA26" i="8" s="1"/>
  <c r="BB26" i="8" s="1"/>
  <c r="BC26" i="8" s="1"/>
  <c r="BD26" i="8" s="1"/>
  <c r="BE26" i="8" s="1"/>
  <c r="BG28" i="8"/>
  <c r="B22" i="4"/>
  <c r="B24" i="4"/>
  <c r="G26" i="4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BG28" i="4"/>
  <c r="BG38" i="9" l="1"/>
  <c r="L34" i="9"/>
  <c r="BG46" i="9"/>
  <c r="BG79" i="9"/>
  <c r="Q26" i="9"/>
  <c r="BG85" i="9"/>
  <c r="M32" i="9"/>
  <c r="BG81" i="9"/>
  <c r="G28" i="9"/>
  <c r="I35" i="9"/>
  <c r="O27" i="9"/>
  <c r="O35" i="9" s="1"/>
  <c r="BG71" i="9"/>
  <c r="BG74" i="9"/>
  <c r="N67" i="9"/>
  <c r="M34" i="9"/>
  <c r="BG83" i="9"/>
  <c r="M28" i="9"/>
  <c r="P32" i="9"/>
  <c r="G34" i="9"/>
  <c r="P28" i="9"/>
  <c r="N26" i="9"/>
  <c r="N32" i="9" s="1"/>
  <c r="L35" i="9"/>
  <c r="BG41" i="9"/>
  <c r="G32" i="9"/>
  <c r="J28" i="9"/>
  <c r="F27" i="9"/>
  <c r="F34" i="9"/>
  <c r="O67" i="9"/>
  <c r="G67" i="9"/>
  <c r="F42" i="9"/>
  <c r="BG42" i="9" s="1"/>
  <c r="P27" i="9"/>
  <c r="P34" i="9"/>
  <c r="BG58" i="9"/>
  <c r="L67" i="9"/>
  <c r="L86" i="9" s="1"/>
  <c r="L87" i="9" s="1"/>
  <c r="L89" i="9" s="1"/>
  <c r="L90" i="9" s="1"/>
  <c r="L92" i="9" s="1"/>
  <c r="L95" i="9" s="1"/>
  <c r="BG25" i="9"/>
  <c r="F28" i="9"/>
  <c r="H26" i="9"/>
  <c r="M67" i="9"/>
  <c r="K67" i="9"/>
  <c r="K26" i="9"/>
  <c r="J27" i="9"/>
  <c r="J34" i="9"/>
  <c r="F67" i="9"/>
  <c r="I67" i="9"/>
  <c r="BI62" i="11"/>
  <c r="BI66" i="11"/>
  <c r="BI67" i="11"/>
  <c r="BI68" i="11"/>
  <c r="BI71" i="11"/>
  <c r="BG48" i="9"/>
  <c r="F51" i="9"/>
  <c r="BG51" i="9" s="1"/>
  <c r="H27" i="9"/>
  <c r="H34" i="9"/>
  <c r="Q27" i="9"/>
  <c r="Q34" i="9"/>
  <c r="H32" i="9"/>
  <c r="Q32" i="9"/>
  <c r="F18" i="9"/>
  <c r="BG17" i="9"/>
  <c r="BG18" i="9" s="1"/>
  <c r="P35" i="9" l="1"/>
  <c r="P86" i="9" s="1"/>
  <c r="P87" i="9" s="1"/>
  <c r="P89" i="9" s="1"/>
  <c r="P90" i="9" s="1"/>
  <c r="P92" i="9" s="1"/>
  <c r="P95" i="9" s="1"/>
  <c r="I86" i="9"/>
  <c r="I87" i="9" s="1"/>
  <c r="I89" i="9" s="1"/>
  <c r="I90" i="9" s="1"/>
  <c r="I92" i="9" s="1"/>
  <c r="I95" i="9" s="1"/>
  <c r="Q35" i="9"/>
  <c r="Q86" i="9" s="1"/>
  <c r="Q87" i="9" s="1"/>
  <c r="Q89" i="9" s="1"/>
  <c r="Q90" i="9" s="1"/>
  <c r="Q92" i="9" s="1"/>
  <c r="Q95" i="9" s="1"/>
  <c r="M35" i="9"/>
  <c r="O86" i="9"/>
  <c r="O87" i="9" s="1"/>
  <c r="O89" i="9" s="1"/>
  <c r="O90" i="9" s="1"/>
  <c r="O92" i="9" s="1"/>
  <c r="O95" i="9" s="1"/>
  <c r="G35" i="9"/>
  <c r="N34" i="9"/>
  <c r="G86" i="9"/>
  <c r="G87" i="9" s="1"/>
  <c r="G89" i="9" s="1"/>
  <c r="G90" i="9" s="1"/>
  <c r="G92" i="9" s="1"/>
  <c r="G95" i="9" s="1"/>
  <c r="N27" i="9"/>
  <c r="M86" i="9"/>
  <c r="M87" i="9" s="1"/>
  <c r="M89" i="9" s="1"/>
  <c r="M90" i="9" s="1"/>
  <c r="M92" i="9" s="1"/>
  <c r="M95" i="9" s="1"/>
  <c r="F35" i="9"/>
  <c r="F86" i="9" s="1"/>
  <c r="F87" i="9" s="1"/>
  <c r="J35" i="9"/>
  <c r="J86" i="9" s="1"/>
  <c r="J87" i="9" s="1"/>
  <c r="J89" i="9" s="1"/>
  <c r="J90" i="9" s="1"/>
  <c r="J92" i="9" s="1"/>
  <c r="J95" i="9" s="1"/>
  <c r="K32" i="9"/>
  <c r="BG32" i="9" s="1"/>
  <c r="K34" i="9"/>
  <c r="K27" i="9"/>
  <c r="BG26" i="9"/>
  <c r="H35" i="9"/>
  <c r="H86" i="9" s="1"/>
  <c r="H87" i="9" s="1"/>
  <c r="H89" i="9" s="1"/>
  <c r="H90" i="9" s="1"/>
  <c r="H92" i="9" s="1"/>
  <c r="H95" i="9" s="1"/>
  <c r="BG28" i="9"/>
  <c r="BG67" i="9"/>
  <c r="N35" i="9" l="1"/>
  <c r="N86" i="9" s="1"/>
  <c r="N87" i="9" s="1"/>
  <c r="N89" i="9" s="1"/>
  <c r="N90" i="9" s="1"/>
  <c r="N92" i="9" s="1"/>
  <c r="N95" i="9" s="1"/>
  <c r="BG27" i="9"/>
  <c r="BG34" i="9"/>
  <c r="K35" i="9"/>
  <c r="K86" i="9" s="1"/>
  <c r="F89" i="9"/>
  <c r="BG35" i="9" l="1"/>
  <c r="K87" i="9"/>
  <c r="BG86" i="9"/>
  <c r="BJ86" i="9" s="1"/>
  <c r="F90" i="9"/>
  <c r="K89" i="9" l="1"/>
  <c r="BG87" i="9"/>
  <c r="F92" i="9"/>
  <c r="K90" i="9" l="1"/>
  <c r="BG89" i="9"/>
  <c r="F95" i="9"/>
  <c r="K92" i="9" l="1"/>
  <c r="BG90" i="9"/>
  <c r="K95" i="9" l="1"/>
  <c r="BG95" i="9" s="1"/>
  <c r="BG9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25D553-7F93-41B0-AC5B-2413219A2B2A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<sst xmlns="http://schemas.openxmlformats.org/spreadsheetml/2006/main" count="37566" uniqueCount="585">
  <si>
    <t>Intelligent SCM LLC. (INT)</t>
  </si>
  <si>
    <t>Profit And Loss Report - Period Analysis to 202112</t>
  </si>
  <si>
    <t>DOR</t>
  </si>
  <si>
    <t xml:space="preserve">Branches: DOR </t>
  </si>
  <si>
    <t xml:space="preserve">Branches: All  </t>
  </si>
  <si>
    <t xml:space="preserve">Departments: All </t>
  </si>
  <si>
    <t>ALLACCT</t>
  </si>
  <si>
    <t xml:space="preserve">PRESENTATION ACCOUNTS: Report Includes General Ledger Presentation Journals for Category </t>
  </si>
  <si>
    <t>Currency: USD</t>
  </si>
  <si>
    <t>Movement In Each Period</t>
  </si>
  <si>
    <t>TOTAL YTD</t>
  </si>
  <si>
    <t>A/C</t>
  </si>
  <si>
    <t>Account name</t>
  </si>
  <si>
    <t>Units</t>
  </si>
  <si>
    <t>4000.00.00</t>
  </si>
  <si>
    <t>PROFIT &amp; LOSS</t>
  </si>
  <si>
    <t>HDR</t>
  </si>
  <si>
    <t>4010.00.00</t>
  </si>
  <si>
    <t>PROFIT AND LOSS ACCOUNT</t>
  </si>
  <si>
    <t>4020.00.00</t>
  </si>
  <si>
    <t>GROSS REVENUE</t>
  </si>
  <si>
    <t>4020.10.10</t>
  </si>
  <si>
    <t>Freight Revenue Actual</t>
  </si>
  <si>
    <t>P&amp;L</t>
  </si>
  <si>
    <t>4020.10.20</t>
  </si>
  <si>
    <t>Freight Revenue Accrued</t>
  </si>
  <si>
    <t>4030.10.10</t>
  </si>
  <si>
    <t>Port &amp; Terminal Charges Revenue Act</t>
  </si>
  <si>
    <t>4030.10.20</t>
  </si>
  <si>
    <t>Port &amp; Terminal Charges Revenue Acc</t>
  </si>
  <si>
    <t>4040.10.10</t>
  </si>
  <si>
    <t>Customs Brokerage  Revenue Actual</t>
  </si>
  <si>
    <t>4040.10.20</t>
  </si>
  <si>
    <t>Customs Brokerage Revenue Accrued</t>
  </si>
  <si>
    <t>4050.10.10</t>
  </si>
  <si>
    <t>CFS Revenue Actual</t>
  </si>
  <si>
    <t>4050.10.20</t>
  </si>
  <si>
    <t>CFS Revenue Accrued</t>
  </si>
  <si>
    <t>4060.10.10</t>
  </si>
  <si>
    <t>Warehouse Storage Revenue Actual</t>
  </si>
  <si>
    <t>4060.10.20</t>
  </si>
  <si>
    <t>Warehouse Storage Revenue Accrued</t>
  </si>
  <si>
    <t>4062.10.10</t>
  </si>
  <si>
    <t>Warehouse Services Revenue Actual</t>
  </si>
  <si>
    <t>4062.10.20</t>
  </si>
  <si>
    <t>Warehouse Services Revenue Accrued</t>
  </si>
  <si>
    <t>4070.10.10</t>
  </si>
  <si>
    <t>Handling Revenue Actual</t>
  </si>
  <si>
    <t>4080.10.10</t>
  </si>
  <si>
    <t>Local Pick Up &amp; Del  Rev Actual</t>
  </si>
  <si>
    <t>4080.10.20</t>
  </si>
  <si>
    <t>Local Pick Up &amp; Del Rev Accrued</t>
  </si>
  <si>
    <t>4100.10.10</t>
  </si>
  <si>
    <t>Transport Service  Rev Actual</t>
  </si>
  <si>
    <t>4100.10.20</t>
  </si>
  <si>
    <t>Transport Service Rev Accrued</t>
  </si>
  <si>
    <t>4103.10.20</t>
  </si>
  <si>
    <t>Transport Other Rev Accrued</t>
  </si>
  <si>
    <t>4110.10.10</t>
  </si>
  <si>
    <t>Other Revenue Actual</t>
  </si>
  <si>
    <t>4110.10.20</t>
  </si>
  <si>
    <t>Other Revenue Accrued</t>
  </si>
  <si>
    <t>4499.00.00</t>
  </si>
  <si>
    <t>TOTAL REVENUE</t>
  </si>
  <si>
    <t>TTL</t>
  </si>
  <si>
    <t>4500.00.00</t>
  </si>
  <si>
    <t>GROSS EXPENSES</t>
  </si>
  <si>
    <t>4520.20.10</t>
  </si>
  <si>
    <t>Freight Costs Actual</t>
  </si>
  <si>
    <t>4520.20.20</t>
  </si>
  <si>
    <t>Freight Costs Accrued</t>
  </si>
  <si>
    <t>4530.20.10</t>
  </si>
  <si>
    <t>Port &amp; Terminal Charges Costs Actua</t>
  </si>
  <si>
    <t>4530.20.20</t>
  </si>
  <si>
    <t>Port &amp; Terminal Charges Costs Accru</t>
  </si>
  <si>
    <t>4540.20.10</t>
  </si>
  <si>
    <t>Customs Brokerage Costs Actual</t>
  </si>
  <si>
    <t>4550.20.10</t>
  </si>
  <si>
    <t>CFS Costs Actual</t>
  </si>
  <si>
    <t>4550.20.20</t>
  </si>
  <si>
    <t>CFS Costs Accrued</t>
  </si>
  <si>
    <t>4560.20.00</t>
  </si>
  <si>
    <t>Warehouse Storage Costs</t>
  </si>
  <si>
    <t>4560.20.10</t>
  </si>
  <si>
    <t>Warehouse Storage Costs Actual</t>
  </si>
  <si>
    <t>4560.20.20</t>
  </si>
  <si>
    <t>Warehouse Storage Costs Accrued</t>
  </si>
  <si>
    <t>4562.20.00</t>
  </si>
  <si>
    <t>Warehouse Services Costs</t>
  </si>
  <si>
    <t>4562.20.10</t>
  </si>
  <si>
    <t>Warehouse Services Costs Actual</t>
  </si>
  <si>
    <t>4562.20.20</t>
  </si>
  <si>
    <t>Warehouse Services Costs Accrued</t>
  </si>
  <si>
    <t>4570.20.10</t>
  </si>
  <si>
    <t>Handling Costs Actual</t>
  </si>
  <si>
    <t>4580.20.10</t>
  </si>
  <si>
    <t>Local Pick Up &amp; Del Costs Actual</t>
  </si>
  <si>
    <t>4580.20.20</t>
  </si>
  <si>
    <t>Local Pick Up &amp; Del Costs Accrued</t>
  </si>
  <si>
    <t>4600.20.10</t>
  </si>
  <si>
    <t>Transport Service Costs Actual</t>
  </si>
  <si>
    <t>4600.20.20</t>
  </si>
  <si>
    <t>Transport Service Costs Accrued</t>
  </si>
  <si>
    <t>4603.20.20</t>
  </si>
  <si>
    <t>Transport Other Costs Accrued</t>
  </si>
  <si>
    <t>4610.20.10</t>
  </si>
  <si>
    <t>Other Costs Actual</t>
  </si>
  <si>
    <t>4610.20.20</t>
  </si>
  <si>
    <t>Other Costs Accrued</t>
  </si>
  <si>
    <t>4800.00.00</t>
  </si>
  <si>
    <t>TOTAL COSTS</t>
  </si>
  <si>
    <t>4900.00.00</t>
  </si>
  <si>
    <t>NET REV BEFORE DUTY &amp; DISBURSEMENT</t>
  </si>
  <si>
    <t>5999.00.00</t>
  </si>
  <si>
    <t>NET REVENUE FROM OPERATIONS</t>
  </si>
  <si>
    <t>6000.00.00</t>
  </si>
  <si>
    <t>LESS - OPERATING EXPENSES</t>
  </si>
  <si>
    <t>6010.00.00</t>
  </si>
  <si>
    <t>HUMAN RESOURCES</t>
  </si>
  <si>
    <t>6020.00.00</t>
  </si>
  <si>
    <t>Salaries &amp; Wages</t>
  </si>
  <si>
    <t>6025.00.00</t>
  </si>
  <si>
    <t>Profit Share Bonus</t>
  </si>
  <si>
    <t>6027.00.00</t>
  </si>
  <si>
    <t>401k Match</t>
  </si>
  <si>
    <t>6050.00.00</t>
  </si>
  <si>
    <t>Health Insurance</t>
  </si>
  <si>
    <t>6060.00.00</t>
  </si>
  <si>
    <t>Training and Development</t>
  </si>
  <si>
    <t>6080.00.00</t>
  </si>
  <si>
    <t>Employee Benefits &amp; Parties</t>
  </si>
  <si>
    <t>6085.00.00</t>
  </si>
  <si>
    <t>Recruitment Fees &amp; Ads</t>
  </si>
  <si>
    <t>6090.00.00</t>
  </si>
  <si>
    <t>Payroll Taxes</t>
  </si>
  <si>
    <t>6092.00.00</t>
  </si>
  <si>
    <t>Contract Labor</t>
  </si>
  <si>
    <t>6093.00.00</t>
  </si>
  <si>
    <t>PEO - PR tax, WC, Fee</t>
  </si>
  <si>
    <t>6099.00.00</t>
  </si>
  <si>
    <t>TOTAL HUMAN RESOURCE EXPENSES</t>
  </si>
  <si>
    <t>6110.00.00</t>
  </si>
  <si>
    <t>TRAVEL &amp; ENTERTAINMENT EXPENSES</t>
  </si>
  <si>
    <t>6140.00.00</t>
  </si>
  <si>
    <t>T&amp;E - Airline Tickets</t>
  </si>
  <si>
    <t>6150.00.00</t>
  </si>
  <si>
    <t>T&amp;E - Meals</t>
  </si>
  <si>
    <t>6199.00.00</t>
  </si>
  <si>
    <t>TOTAL T&amp;E EXPENSES</t>
  </si>
  <si>
    <t>6210.00.00</t>
  </si>
  <si>
    <t>MARKETING EXPENSES</t>
  </si>
  <si>
    <t>6235.10.00</t>
  </si>
  <si>
    <t>Gifts &amp; Promo Items</t>
  </si>
  <si>
    <t>6299.00.00</t>
  </si>
  <si>
    <t>TOTAL MARKETING EXPENSES</t>
  </si>
  <si>
    <t>6310.00.00</t>
  </si>
  <si>
    <t>MOTOR VEHICLE EXPENSES</t>
  </si>
  <si>
    <t>6320.50.00</t>
  </si>
  <si>
    <t>Gas for Trucks, Vans &amp; Forklift Ops</t>
  </si>
  <si>
    <t>6350.00.00</t>
  </si>
  <si>
    <t>Parking and Toll</t>
  </si>
  <si>
    <t>6399.00.00</t>
  </si>
  <si>
    <t>TOTAL MOTOR VEHICLE EXPENSES</t>
  </si>
  <si>
    <t>6410.00.00</t>
  </si>
  <si>
    <t>PROFESSIONAL EXPENSES</t>
  </si>
  <si>
    <t>6426.00.00</t>
  </si>
  <si>
    <t>TSA Expenses</t>
  </si>
  <si>
    <t>6445.00.00</t>
  </si>
  <si>
    <t>Warehouse Services - Screening</t>
  </si>
  <si>
    <t>6450.03.00</t>
  </si>
  <si>
    <t>Legal Fees - general</t>
  </si>
  <si>
    <t>6499.00.00</t>
  </si>
  <si>
    <t>TOTAL PROFESSIONAL EXPENSES</t>
  </si>
  <si>
    <t>6500.00.00</t>
  </si>
  <si>
    <t>GENERAL ADMINISTRATION EXPENSES</t>
  </si>
  <si>
    <t>6510.00.00</t>
  </si>
  <si>
    <t>Rent</t>
  </si>
  <si>
    <t>6510.10.00</t>
  </si>
  <si>
    <t>Rent branch subsidy</t>
  </si>
  <si>
    <t>6510.20.00</t>
  </si>
  <si>
    <t>Sublet / Storage rent</t>
  </si>
  <si>
    <t>6520.00.00</t>
  </si>
  <si>
    <t>Utility - Electric, Water, Alarm</t>
  </si>
  <si>
    <t>6540.00.00</t>
  </si>
  <si>
    <t>Postage and Courier Charges</t>
  </si>
  <si>
    <t>6555.00.00</t>
  </si>
  <si>
    <t>Copier Lease and Supply Costs</t>
  </si>
  <si>
    <t>6560.00.00</t>
  </si>
  <si>
    <t>Office Supplies</t>
  </si>
  <si>
    <t>6561.00.00</t>
  </si>
  <si>
    <t>Warehouse Supplies</t>
  </si>
  <si>
    <t>6561.10.00</t>
  </si>
  <si>
    <t>Warehouse Equip Rent</t>
  </si>
  <si>
    <t>6570.00.00</t>
  </si>
  <si>
    <t>Office Maintenance</t>
  </si>
  <si>
    <t>6571.00.00</t>
  </si>
  <si>
    <t>Warehouse Maintenance</t>
  </si>
  <si>
    <t>6599.00.00</t>
  </si>
  <si>
    <t>TOTAL GENERAL ADMIN EXPENSES</t>
  </si>
  <si>
    <t>6600.00.00</t>
  </si>
  <si>
    <t>REPAIRS &amp; MAINTENANCE EXPENSES</t>
  </si>
  <si>
    <t>6620.00.00</t>
  </si>
  <si>
    <t>Repairs - Office Equipment</t>
  </si>
  <si>
    <t>6655.00.00</t>
  </si>
  <si>
    <t>Repairs - Warehouse Equipment</t>
  </si>
  <si>
    <t>6699.00.00</t>
  </si>
  <si>
    <t>TOTAL REPAIRS &amp; MAINT. EXPENSES</t>
  </si>
  <si>
    <t>6700.00.00</t>
  </si>
  <si>
    <t>DEPR. &amp; AMORTZ. EXPENSES</t>
  </si>
  <si>
    <t>6705.00.00</t>
  </si>
  <si>
    <t>Depreciation</t>
  </si>
  <si>
    <t>6799.00.00</t>
  </si>
  <si>
    <t>TOTAL DEPRECIATION EXPENSES</t>
  </si>
  <si>
    <t>6800.00.00</t>
  </si>
  <si>
    <t>IT &amp; TELECOM EXPENSES</t>
  </si>
  <si>
    <t>6835.00.00</t>
  </si>
  <si>
    <t>Software Costs</t>
  </si>
  <si>
    <t>6860.00.00</t>
  </si>
  <si>
    <t>Internet</t>
  </si>
  <si>
    <t>6899.00.00</t>
  </si>
  <si>
    <t>TOTAL IT &amp; TELECOM EXPENSES</t>
  </si>
  <si>
    <t>6900.00.00</t>
  </si>
  <si>
    <t>INSURANCE EXPENSE</t>
  </si>
  <si>
    <t>6999.00.00</t>
  </si>
  <si>
    <t>TOTAL INSURANCE EXPENSES</t>
  </si>
  <si>
    <t>7700.00.00</t>
  </si>
  <si>
    <t>FINANCE EXPENSES</t>
  </si>
  <si>
    <t>7799.00.00</t>
  </si>
  <si>
    <t>TOTAL FINANCE EXPENSES</t>
  </si>
  <si>
    <t>7800.00.00</t>
  </si>
  <si>
    <t>OTHER EXPENSES</t>
  </si>
  <si>
    <t>7899.00.00</t>
  </si>
  <si>
    <t>TOTAL OTHER EXPENSES</t>
  </si>
  <si>
    <t>7999.00.00</t>
  </si>
  <si>
    <t>TOTAL OVERHEADS</t>
  </si>
  <si>
    <t>8499.00.00</t>
  </si>
  <si>
    <t>OPERATING INCOME (LOSS)</t>
  </si>
  <si>
    <t>8500.00.00</t>
  </si>
  <si>
    <t>NONOPERATING INCOME, NET</t>
  </si>
  <si>
    <t>8599.00.00</t>
  </si>
  <si>
    <t>8699.00.00</t>
  </si>
  <si>
    <t>INCOME (LOSS) BEFORE INC TXS</t>
  </si>
  <si>
    <t>8700.00.00</t>
  </si>
  <si>
    <t>PROVISION FOR INCOME TAXES</t>
  </si>
  <si>
    <t>8705.03.00</t>
  </si>
  <si>
    <t>Penalties</t>
  </si>
  <si>
    <t>8707.00.00</t>
  </si>
  <si>
    <t>City Business License</t>
  </si>
  <si>
    <t>8799.00.00</t>
  </si>
  <si>
    <t>NET INCOME (LOSS)</t>
  </si>
  <si>
    <t>8810.00.00</t>
  </si>
  <si>
    <t>Allocation CMU</t>
  </si>
  <si>
    <t>8812.00.00</t>
  </si>
  <si>
    <t>Branch Tax Accrual</t>
  </si>
  <si>
    <t>8999.00.00</t>
  </si>
  <si>
    <t>CURRENT YEAR INCOME (LOSS)</t>
  </si>
  <si>
    <t>Profit And Loss Report - Period Analysis to 202212</t>
  </si>
  <si>
    <t>4070.10.20</t>
  </si>
  <si>
    <t>Handling Revenue Accrued</t>
  </si>
  <si>
    <t>4103.10.10</t>
  </si>
  <si>
    <t>Transport Other  Rev Actual</t>
  </si>
  <si>
    <t>4603.20.10</t>
  </si>
  <si>
    <t>Transport Other Costs Actual</t>
  </si>
  <si>
    <t>6081.00.00</t>
  </si>
  <si>
    <t>Employee &amp; Company Anniversaries</t>
  </si>
  <si>
    <t>6120.00.00</t>
  </si>
  <si>
    <t>T&amp;E - Entertainment</t>
  </si>
  <si>
    <t>6220.00.00</t>
  </si>
  <si>
    <t>Advertising</t>
  </si>
  <si>
    <t>6225.00.00</t>
  </si>
  <si>
    <t>Trade Shows &amp; Meetings</t>
  </si>
  <si>
    <t>6250.00.00</t>
  </si>
  <si>
    <t>Subscriptions and Mailing</t>
  </si>
  <si>
    <t>6320.00.00</t>
  </si>
  <si>
    <t>Gasoline for passenger autos</t>
  </si>
  <si>
    <t>6420.01.00</t>
  </si>
  <si>
    <t>Offshore - Accounting &amp; Operations</t>
  </si>
  <si>
    <t>6440.00.00</t>
  </si>
  <si>
    <t>Consulting Fee</t>
  </si>
  <si>
    <t>6560.50.00</t>
  </si>
  <si>
    <t>Office Water, Coffee, Snacks</t>
  </si>
  <si>
    <t>TOTAL DEPREC &amp; AMORT EXPENSES</t>
  </si>
  <si>
    <t>6840.00.00</t>
  </si>
  <si>
    <t>Computer Supplies</t>
  </si>
  <si>
    <t>7820.00.00</t>
  </si>
  <si>
    <t>Miscellaneous Other</t>
  </si>
  <si>
    <t>Profit And Loss Report - Period Analysis BUDGET 2023</t>
  </si>
  <si>
    <t>NOTES</t>
  </si>
  <si>
    <t>HEADCOUNT</t>
  </si>
  <si>
    <t>DGI</t>
  </si>
  <si>
    <t>Emery Day</t>
  </si>
  <si>
    <t>50/50 CON &amp; DOR</t>
  </si>
  <si>
    <t>rent increase 5/1/23</t>
  </si>
  <si>
    <t>1.DOR monthly base rent is $34420 without CAM, insurance &amp; tax.</t>
  </si>
  <si>
    <t>2.DOR average monthly budgeted CAM, insurance and tax is $7592.</t>
  </si>
  <si>
    <t>3.DOR base rent will remain same in first 4 months however in MAY base rent will be increased by 3% to $35453.53</t>
  </si>
  <si>
    <t xml:space="preserve">As per new sublease calculations, LAX, HEC and GID will be paying $12602.51 to DOR as their monthly rent. </t>
  </si>
  <si>
    <t>Sublet / Storage rent - HEC &amp; LAX only</t>
  </si>
  <si>
    <t>adjust for 2022</t>
  </si>
  <si>
    <t>based on Nov 2022</t>
  </si>
  <si>
    <t xml:space="preserve">Based on average actual cost per month in 2022. Note that DOR had bought equipment  for $6022.50 back in MAY  2022 that seems to be posted under this GL account. </t>
  </si>
  <si>
    <t>Based on projected cost of 16k to 17k a year.</t>
  </si>
  <si>
    <t>remodel projects?</t>
  </si>
  <si>
    <t>AREVALO RAMOS, OSCAR</t>
  </si>
  <si>
    <t>ENRIQUEZ-GARCIA, EUSTACIO</t>
  </si>
  <si>
    <t>ERIKSEN, MICHAEL</t>
  </si>
  <si>
    <t>GAPOL, TIMO</t>
  </si>
  <si>
    <t>HOFMEISTER, MATHIAS</t>
  </si>
  <si>
    <t>HORTON, GARRETT</t>
  </si>
  <si>
    <t>MCGLONE, MICHAEL</t>
  </si>
  <si>
    <t>MUSTAFA, SHOAIB</t>
  </si>
  <si>
    <t>PAGE, TROY</t>
  </si>
  <si>
    <t>RECENDEZ, AARON</t>
  </si>
  <si>
    <t>RODRIGUEZ, CARLOS</t>
  </si>
  <si>
    <t>SANCHEZ, RIGOBERTO</t>
  </si>
  <si>
    <t>SPEIGHT, DERNESHA</t>
  </si>
  <si>
    <t>SWANN, DWAYNE</t>
  </si>
  <si>
    <t>YUN, BRUCE</t>
  </si>
  <si>
    <t>updated 11/17/22</t>
  </si>
  <si>
    <t>Profit And Loss Report - Period Analysis to 202309</t>
  </si>
  <si>
    <t>4540.20.20</t>
  </si>
  <si>
    <t>Customs Brokerage Costs Accrued</t>
  </si>
  <si>
    <t>5070.10.10</t>
  </si>
  <si>
    <t>Duty &amp; Disbursement Revenue Actual</t>
  </si>
  <si>
    <t>5072.20.10</t>
  </si>
  <si>
    <t>Duty &amp; Disbursement Cost Actual</t>
  </si>
  <si>
    <t>5072.20.20</t>
  </si>
  <si>
    <t>Duty &amp; Disbursement Cost Accrued</t>
  </si>
  <si>
    <t>6130.00.00</t>
  </si>
  <si>
    <t>T&amp;E - Lodging</t>
  </si>
  <si>
    <t>6360.00.00</t>
  </si>
  <si>
    <t>Motor Vehicle Rental</t>
  </si>
  <si>
    <t>6880.00.00</t>
  </si>
  <si>
    <t>Cellular</t>
  </si>
  <si>
    <t>7830.00.00</t>
  </si>
  <si>
    <t>Bad Debt</t>
  </si>
  <si>
    <t>FEA</t>
  </si>
  <si>
    <t>Departments: FEA</t>
  </si>
  <si>
    <t> </t>
  </si>
  <si>
    <t>2023 Revenue</t>
  </si>
  <si>
    <t>increase over 2023</t>
  </si>
  <si>
    <t>Profit And Loss Report - Period Analysis to 202310</t>
  </si>
  <si>
    <t>Departments: TRX</t>
  </si>
  <si>
    <t>Display Option: Show All Accounts</t>
  </si>
  <si>
    <t>Printed by Regina March  06-Nov-23 11:14</t>
  </si>
  <si>
    <t>BRK</t>
  </si>
  <si>
    <t>Departments: BRK</t>
  </si>
  <si>
    <t>Printed by Regina March  06-Nov-23 11:29</t>
  </si>
  <si>
    <t>Budget Profit And Loss Report - Period Analysis to 202412</t>
  </si>
  <si>
    <t>Branches: DOR</t>
  </si>
  <si>
    <t>#config</t>
  </si>
  <si>
    <t>DisableXLSXExport</t>
  </si>
  <si>
    <t>Data:ReportData=EXEC ProfitAndLossReportPeriodAnalysis &lt;Period&gt;, &lt;CurrentCompany&gt;, &lt;Departments&gt;, &lt;Branches&gt;,&lt;Incl zero balance&gt;, &lt;Display Option&gt;, '', 'PNL', &lt;Incl. Presentation Journals&gt;, &lt;Br. Mgt. Code&gt;,'Department'</t>
  </si>
  <si>
    <t>Data:PeriodData=SELECT TOP 1 AM_Period FROM AccPeriodManagement WHERE AM_Year = LEFT(&lt;Period&gt;,4) ORDER BY AM_Period</t>
  </si>
  <si>
    <t>Data:BS_ACCOUNT_START=SELECT AG_AccountNum FROM AccGlHeader
 WHERE AG_PK = (SELECT CONVERT(UNIQUEIDENTIFIER, CONVERT(NVARCHAR(4000), CONVERT(VARBINARY(8000), SD_BinaryValue)))
 FROM stmdata WHERE sd_name = 'GL_BS_ACCOUNT_START')</t>
  </si>
  <si>
    <t>Data:GROSS_PROFIT_TOTAL_ACCOUNT=SELECT AG_AccountNum FROM AccGlHeader
 WHERE AG_PK = (SELECT CONVERT(UNIQUEIDENTIFIER, CONVERT(NVARCHAR(4000), CONVERT(VARBINARY(8000), SD_BinaryValue)))
 FROM stmdata WHERE sd_name = 'GL_GROSS_PROFIT_TOTAL_ACCOUNT')</t>
  </si>
  <si>
    <t>Data:NET_PROFIT_TOTAL_ACCOUNT=SELECT AG_AccountNum FROM AccGlHeader
 WHERE AG_PK = (SELECT CONVERT(UNIQUEIDENTIFIER, CONVERT(NVARCHAR(4000), CONVERT(VARBINARY(8000), SD_BinaryValue)))
 FROM stmdata WHERE sd_name = 'GL_NET_PROFIT_TOTAL_ACCOUNT')</t>
  </si>
  <si>
    <t>Data:OVERHEAD_TOTAL_ACCOUNT=SELECT AG_AccountNum FROM AccGlHeader
 WHERE AG_PK = (SELECT CONVERT(UNIQUEIDENTIFIER, CONVERT(NVARCHAR(4000), CONVERT(VARBINARY(8000), SD_BinaryValue)))
 FROM stmdata WHERE sd_name = 'GL_OVERHEAD_TOTAL_ACCOUNT')</t>
  </si>
  <si>
    <t>PageStyle=Continuous</t>
  </si>
  <si>
    <t>DataContext=None</t>
  </si>
  <si>
    <t>Name=Profit And Loss Period Analysis</t>
  </si>
  <si>
    <t>DocumentCurrency=&lt;CompanyCurrencyCode&gt;</t>
  </si>
  <si>
    <t>ApplyDocumentCurrency</t>
  </si>
  <si>
    <t>EmailSubject=&lt;CompanyCode&gt; Profit And Loss Period Analysis &lt;Period&gt; &lt;Now&gt;</t>
  </si>
  <si>
    <t>AUTOHEIGHTMODE=ExpandRow</t>
  </si>
  <si>
    <t>HIDECOLUMNIF</t>
  </si>
  <si>
    <t>"&lt;ReportData.P2&gt;" == "ERR"</t>
  </si>
  <si>
    <t>"&lt;ReportData.P3&gt;" == "ERR"</t>
  </si>
  <si>
    <t>"&lt;ReportData.P4&gt;" == "ERR"</t>
  </si>
  <si>
    <t>"&lt;ReportData.P5&gt;" == "ERR"</t>
  </si>
  <si>
    <t>"&lt;ReportData.P6&gt;" == "ERR"</t>
  </si>
  <si>
    <t>"&lt;ReportData.P7&gt;" == "ERR"</t>
  </si>
  <si>
    <t>"&lt;ReportData.P8&gt;" == "ERR"</t>
  </si>
  <si>
    <t>"&lt;ReportData.P9&gt;" == "ERR"</t>
  </si>
  <si>
    <t>"&lt;ReportData.P10&gt;" == "ERR"</t>
  </si>
  <si>
    <t>"&lt;ReportData.P11&gt;" == "ERR"</t>
  </si>
  <si>
    <t>"&lt;ReportData.P12&gt;" == "ERR"</t>
  </si>
  <si>
    <t>"&lt;ReportData.P13&gt;" == "ERR"</t>
  </si>
  <si>
    <t>"&lt;ReportData.P14&gt;" == "ERR"</t>
  </si>
  <si>
    <t>"&lt;ReportData.P15&gt;" == "ERR"</t>
  </si>
  <si>
    <t>"&lt;ReportData.P16&gt;" == "ERR"</t>
  </si>
  <si>
    <t>"&lt;ReportData.P17&gt;" == "ERR"</t>
  </si>
  <si>
    <t>"&lt;ReportData.P18&gt;" == "ERR"</t>
  </si>
  <si>
    <t>"&lt;ReportData.P19&gt;" == "ERR"</t>
  </si>
  <si>
    <t>"&lt;ReportData.P20&gt;" == "ERR"</t>
  </si>
  <si>
    <t>"&lt;ReportData.P21&gt;" == "ERR"</t>
  </si>
  <si>
    <t>"&lt;ReportData.P22&gt;" == "ERR"</t>
  </si>
  <si>
    <t>"&lt;ReportData.P23&gt;" == "ERR"</t>
  </si>
  <si>
    <t>"&lt;ReportData.P24&gt;" == "ERR"</t>
  </si>
  <si>
    <t>"&lt;ReportData.P25&gt;" == "ERR"</t>
  </si>
  <si>
    <t>"&lt;ReportData.P26&gt;" == "ERR"</t>
  </si>
  <si>
    <t>"&lt;ReportData.P27&gt;" == "ERR"</t>
  </si>
  <si>
    <t>"&lt;ReportData.P28&gt;" == "ERR"</t>
  </si>
  <si>
    <t>"&lt;ReportData.P29&gt;" == "ERR"</t>
  </si>
  <si>
    <t>"&lt;ReportData.P30&gt;" == "ERR"</t>
  </si>
  <si>
    <t>"&lt;ReportData.P31&gt;" == "ERR"</t>
  </si>
  <si>
    <t>"&lt;ReportData.P32&gt;" == "ERR"</t>
  </si>
  <si>
    <t>"&lt;ReportData.P33&gt;" == "ERR"</t>
  </si>
  <si>
    <t>"&lt;ReportData.P34&gt;" == "ERR"</t>
  </si>
  <si>
    <t>"&lt;ReportData.P35&gt;" == "ERR"</t>
  </si>
  <si>
    <t>"&lt;ReportData.P36&gt;" == "ERR"</t>
  </si>
  <si>
    <t>"&lt;ReportData.P37&gt;" == "ERR"</t>
  </si>
  <si>
    <t>"&lt;ReportData.P38&gt;" == "ERR"</t>
  </si>
  <si>
    <t>"&lt;ReportData.P39&gt;" == "ERR"</t>
  </si>
  <si>
    <t>"&lt;ReportData.P40&gt;" == "ERR"</t>
  </si>
  <si>
    <t>"&lt;ReportData.P41&gt;" == "ERR"</t>
  </si>
  <si>
    <t>"&lt;ReportData.P42&gt;" == "ERR"</t>
  </si>
  <si>
    <t>"&lt;ReportData.P43&gt;" == "ERR"</t>
  </si>
  <si>
    <t>"&lt;ReportData.P44&gt;" == "ERR"</t>
  </si>
  <si>
    <t>"&lt;ReportData.P45&gt;" == "ERR"</t>
  </si>
  <si>
    <t>"&lt;ReportData.P46&gt;" == "ERR"</t>
  </si>
  <si>
    <t>"&lt;ReportData.P47&gt;" == "ERR"</t>
  </si>
  <si>
    <t>"&lt;ReportData.P48&gt;" == "ERR"</t>
  </si>
  <si>
    <t>"&lt;ReportData.P49&gt;" == "ERR"</t>
  </si>
  <si>
    <t>"&lt;ReportData.P50&gt;" == "ERR"</t>
  </si>
  <si>
    <t>"&lt;ReportData.P51&gt;" == "ERR"</t>
  </si>
  <si>
    <t>"&lt;ReportData.P52&gt;" == "ERR"</t>
  </si>
  <si>
    <t>1==1</t>
  </si>
  <si>
    <t>#DocumentHeader</t>
  </si>
  <si>
    <t>&lt;CompanyName&gt; (&lt;CompanyCode&gt;)</t>
  </si>
  <si>
    <t>Profit And Loss (With Department Dissection) - Period Analysis to &lt;Period&gt;</t>
  </si>
  <si>
    <t>&lt;HideRowIfCellIsEmpty&gt;&lt;Branches&gt;</t>
  </si>
  <si>
    <t>&lt;AutoHeight&gt;&lt;IF("&lt;Branches&gt;"=="","Branches: All ","Branches: &lt;Branches&gt;")&gt;</t>
  </si>
  <si>
    <t>&lt;HideRowIfCellIsEmpty&gt;&lt;Br. Mgt. Code&gt;</t>
  </si>
  <si>
    <t xml:space="preserve">&lt;AutoHeight&gt;&lt;IF("&lt;Br. Mgt. Code&gt;"=="","Branches: All ","Branch Management Code: &lt;Br. Mgt. Code&gt;")&gt; </t>
  </si>
  <si>
    <t>&lt;HideRowIfCellIsEmpty&gt;&lt;Departments&gt;</t>
  </si>
  <si>
    <t>&lt;AutoHeight&gt;&lt;IF("&lt;Departments&gt;"=="","Departments: All ","Departments: &lt;Departments&gt;")&gt;</t>
  </si>
  <si>
    <t>&lt;HideRowIfCellIsEmpty&gt;&lt;Display Option&gt;</t>
  </si>
  <si>
    <t>&lt;HideRowIf("&lt;Incl. Presentation Journals&gt;" == "")&gt;</t>
  </si>
  <si>
    <t>PRESENTATION ACCOUNTS: Report Includes General Ledger Presentation Journals for Category &lt;Incl. Presentation Journals&gt;</t>
  </si>
  <si>
    <t>Currency: &lt;CompanyCurrencyCode&gt;</t>
  </si>
  <si>
    <t>Account</t>
  </si>
  <si>
    <t>Description</t>
  </si>
  <si>
    <t>Units</t>
    <phoneticPr fontId="11" type="noConversion"/>
  </si>
  <si>
    <t>Dept</t>
  </si>
  <si>
    <t>&lt;PeriodData.AM_Period&gt;</t>
  </si>
  <si>
    <t>&lt;Period&gt;</t>
  </si>
  <si>
    <t>#SectionBody:Data=ReportData</t>
  </si>
  <si>
    <t>&lt;ReportData.AccountNumber&gt;</t>
    <phoneticPr fontId="11" type="noConversion"/>
  </si>
  <si>
    <t>&lt;TranslateDBField(AG_Description, &lt;ReportData.AccountName&gt;)&gt;</t>
  </si>
  <si>
    <t>&lt;ReportData.Units&gt;</t>
    <phoneticPr fontId="11" type="noConversion"/>
  </si>
  <si>
    <t>&lt;ReportData.AdditionalDissection&gt;</t>
  </si>
  <si>
    <t>&lt;ReportData.P1&gt;</t>
  </si>
  <si>
    <t>&lt;ReportData.P2&gt;</t>
  </si>
  <si>
    <t>&lt;ReportData.P3&gt;</t>
  </si>
  <si>
    <t>&lt;ReportData.P4&gt;</t>
  </si>
  <si>
    <t>&lt;ReportData.P5&gt;</t>
  </si>
  <si>
    <t>&lt;ReportData.P6&gt;</t>
  </si>
  <si>
    <t>&lt;ReportData.P7&gt;</t>
  </si>
  <si>
    <t>&lt;ReportData.P8&gt;</t>
  </si>
  <si>
    <t>&lt;ReportData.P9&gt;</t>
  </si>
  <si>
    <t>&lt;ReportData.P10&gt;</t>
  </si>
  <si>
    <t>&lt;ReportData.P11&gt;</t>
  </si>
  <si>
    <t>&lt;ReportData.P12&gt;</t>
  </si>
  <si>
    <t>&lt;ReportData.P13&gt;</t>
  </si>
  <si>
    <t>&lt;ReportData.P14&gt;</t>
  </si>
  <si>
    <t>&lt;ReportData.P15&gt;</t>
  </si>
  <si>
    <t>&lt;ReportData.P16&gt;</t>
  </si>
  <si>
    <t>&lt;ReportData.P17&gt;</t>
  </si>
  <si>
    <t>&lt;ReportData.P18&gt;</t>
  </si>
  <si>
    <t>&lt;ReportData.P19&gt;</t>
  </si>
  <si>
    <t>&lt;ReportData.P20&gt;</t>
  </si>
  <si>
    <t>&lt;ReportData.P21&gt;</t>
  </si>
  <si>
    <t>&lt;ReportData.P22&gt;</t>
  </si>
  <si>
    <t>&lt;ReportData.P23&gt;</t>
  </si>
  <si>
    <t>&lt;ReportData.P24&gt;</t>
  </si>
  <si>
    <t>&lt;ReportData.P25&gt;</t>
  </si>
  <si>
    <t>&lt;ReportData.P26&gt;</t>
  </si>
  <si>
    <t>&lt;ReportData.P27&gt;</t>
  </si>
  <si>
    <t>&lt;ReportData.P28&gt;</t>
  </si>
  <si>
    <t>&lt;ReportData.P29&gt;</t>
  </si>
  <si>
    <t>&lt;ReportData.P30&gt;</t>
  </si>
  <si>
    <t>&lt;ReportData.P31&gt;</t>
  </si>
  <si>
    <t>&lt;ReportData.P32&gt;</t>
  </si>
  <si>
    <t>&lt;ReportData.P33&gt;</t>
  </si>
  <si>
    <t>&lt;ReportData.P34&gt;</t>
  </si>
  <si>
    <t>&lt;ReportData.P35&gt;</t>
  </si>
  <si>
    <t>&lt;ReportData.P36&gt;</t>
  </si>
  <si>
    <t>&lt;ReportData.P37&gt;</t>
  </si>
  <si>
    <t>&lt;ReportData.P38&gt;</t>
  </si>
  <si>
    <t>&lt;ReportData.P39&gt;</t>
  </si>
  <si>
    <t>&lt;ReportData.P40&gt;</t>
  </si>
  <si>
    <t>&lt;ReportData.P41&gt;</t>
  </si>
  <si>
    <t>&lt;ReportData.P42&gt;</t>
  </si>
  <si>
    <t>&lt;ReportData.P43&gt;</t>
  </si>
  <si>
    <t>&lt;ReportData.P44&gt;</t>
  </si>
  <si>
    <t>&lt;ReportData.P45&gt;</t>
  </si>
  <si>
    <t>&lt;ReportData.P46&gt;</t>
  </si>
  <si>
    <t>&lt;ReportData.P47&gt;</t>
  </si>
  <si>
    <t>&lt;ReportData.P48&gt;</t>
  </si>
  <si>
    <t>&lt;ReportData.P49&gt;</t>
  </si>
  <si>
    <t>&lt;ReportData.P50&gt;</t>
  </si>
  <si>
    <t>&lt;ReportData.P51&gt;</t>
  </si>
  <si>
    <t>&lt;ReportData.P52&gt;</t>
  </si>
  <si>
    <t>&lt;ReportData.AccountType&gt;</t>
  </si>
  <si>
    <t>#SectionFooter</t>
  </si>
  <si>
    <t>#endofreport</t>
  </si>
  <si>
    <t>Data:ReportData=EXEC ProfitAndLossReportPeriodAnalysis &lt;Period&gt;, &lt;CurrentCompany&gt;, &lt;Departments&gt;, &lt;Branches&gt;,&lt;Incl zero balance&gt;, &lt;Display Option&gt;, '', 'PNL', &lt;Incl. Presentation Journals&gt;, &lt;Br. Mgt. Code&gt;,'Branch'</t>
  </si>
  <si>
    <t>Profit And Loss (With Branch Dissection) - Period Analysis to &lt;Period&gt;</t>
  </si>
  <si>
    <t>Br.</t>
  </si>
  <si>
    <t>&lt;ReportData.AccountNumber&gt;</t>
  </si>
  <si>
    <t>Period</t>
  </si>
  <si>
    <t>Type</t>
  </si>
  <si>
    <t>Single accounting period</t>
  </si>
  <si>
    <t>Required</t>
  </si>
  <si>
    <t>Branches</t>
  </si>
  <si>
    <t>Branch Multiple Selection Lookup</t>
  </si>
  <si>
    <t>MaxAllowableSelections</t>
  </si>
  <si>
    <t>Departments</t>
  </si>
  <si>
    <t>Department Multiple Selection Lookup</t>
  </si>
  <si>
    <t>Br. Mgt. Code</t>
  </si>
  <si>
    <t>branchmanagementcode CodeList</t>
  </si>
  <si>
    <t>Display Option</t>
  </si>
  <si>
    <t>MultipleChoice</t>
  </si>
  <si>
    <t>Style</t>
  </si>
  <si>
    <t>DropDown</t>
  </si>
  <si>
    <t>Default</t>
  </si>
  <si>
    <t>Option</t>
  </si>
  <si>
    <t>Show All Accounts</t>
  </si>
  <si>
    <t>TTLONLY</t>
  </si>
  <si>
    <t>Show Total Accounts Only</t>
  </si>
  <si>
    <t>NETONLY</t>
  </si>
  <si>
    <t>Show Gross Profit, Total Overhead and Net Profit Only</t>
  </si>
  <si>
    <t>Incl zero balance</t>
  </si>
  <si>
    <t>Checkbox</t>
  </si>
  <si>
    <t>Options</t>
  </si>
  <si>
    <t>Y</t>
  </si>
  <si>
    <t>Incl. zero balance accounts</t>
  </si>
  <si>
    <t>Incl. Presentation Journals</t>
  </si>
  <si>
    <t>PresentationCategoryGroup CodeList</t>
  </si>
  <si>
    <t>Translation Language</t>
  </si>
  <si>
    <t>translatelanguage codelist</t>
  </si>
  <si>
    <t>#end</t>
  </si>
  <si>
    <t>GL PL Period Analysis</t>
  </si>
  <si>
    <t>GL PL Period Analysis With Br.</t>
  </si>
  <si>
    <t>GL PL Period Analysis With Dept</t>
  </si>
  <si>
    <t>AccountNumberForSequence</t>
  </si>
  <si>
    <t>Value</t>
  </si>
  <si>
    <t>Date</t>
  </si>
  <si>
    <t>Date Fixed</t>
  </si>
  <si>
    <t>Budget/Actual</t>
  </si>
  <si>
    <t>Budget</t>
  </si>
  <si>
    <t>Actual</t>
  </si>
  <si>
    <t>Workers Compensation Insurance</t>
  </si>
  <si>
    <t>Club / Association Membership Fee</t>
  </si>
  <si>
    <t>Handling Costs Accrued</t>
  </si>
  <si>
    <t>Division</t>
  </si>
  <si>
    <t>Transport Fuel Schg  Rev Actual</t>
  </si>
  <si>
    <t>Transport Fuel Schg Rev Accrued</t>
  </si>
  <si>
    <t>IMP</t>
  </si>
  <si>
    <t>Week 1</t>
  </si>
  <si>
    <t>Week 2</t>
  </si>
  <si>
    <t>Week 3</t>
  </si>
  <si>
    <t>Week 4</t>
  </si>
  <si>
    <t>Week 5</t>
  </si>
  <si>
    <t>Week</t>
  </si>
  <si>
    <t>Total</t>
  </si>
  <si>
    <t>2023 YTD Margin 26%</t>
  </si>
  <si>
    <t>Commission</t>
  </si>
  <si>
    <t>State and federal filings</t>
  </si>
  <si>
    <t>Motor Vehicle Rental -DoNotUse</t>
  </si>
  <si>
    <t>Column1</t>
  </si>
  <si>
    <t>202501</t>
  </si>
  <si>
    <t>202502</t>
  </si>
  <si>
    <t>202503</t>
  </si>
  <si>
    <t>202504</t>
  </si>
  <si>
    <t>202505</t>
  </si>
  <si>
    <t>202506</t>
  </si>
  <si>
    <t>202507</t>
  </si>
  <si>
    <t>202508</t>
  </si>
  <si>
    <t>202509</t>
  </si>
  <si>
    <t>202510</t>
  </si>
  <si>
    <t>202511</t>
  </si>
  <si>
    <t>202512</t>
  </si>
  <si>
    <t>Attribute</t>
  </si>
  <si>
    <t>Transport Fuel Schg Costs Actual</t>
  </si>
  <si>
    <t>Transport Fuel Schg Costs Accrued</t>
  </si>
  <si>
    <t>Duty &amp; Disbursement Revenue Accrued</t>
  </si>
  <si>
    <t>week 1</t>
  </si>
  <si>
    <t>week 2</t>
  </si>
  <si>
    <t>week 3</t>
  </si>
  <si>
    <t>week 4</t>
  </si>
  <si>
    <t>week 5</t>
  </si>
  <si>
    <t>01 January 2025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</si>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</sst>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#,##0.0000"/>
  </numFmts>
  <fonts count="27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sz val="14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9"/>
      <name val="DengXian Light"/>
      <charset val="134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i/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i/>
      <sz val="8"/>
      <color rgb="FFFFFFFF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indexed="22"/>
        <bgColor auto="1"/>
      </patternFill>
    </fill>
    <fill>
      <patternFill patternType="solid">
        <fgColor rgb="FFFDE9D9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2" borderId="0" xfId="0" applyFont="1" applyFill="1"/>
    <xf numFmtId="0" fontId="6" fillId="0" borderId="0" xfId="0" applyFont="1"/>
    <xf numFmtId="0" fontId="5" fillId="0" borderId="0" xfId="0" applyFont="1"/>
    <xf numFmtId="3" fontId="5" fillId="2" borderId="0" xfId="0" applyNumberFormat="1" applyFont="1" applyFill="1" applyAlignment="1">
      <alignment horizontal="centerContinuous"/>
    </xf>
    <xf numFmtId="0" fontId="5" fillId="2" borderId="0" xfId="0" applyFont="1" applyFill="1" applyAlignment="1">
      <alignment horizontal="center"/>
    </xf>
    <xf numFmtId="164" fontId="2" fillId="0" borderId="0" xfId="1" applyFont="1" applyBorder="1"/>
    <xf numFmtId="3" fontId="5" fillId="0" borderId="0" xfId="0" applyNumberFormat="1" applyFont="1" applyAlignment="1">
      <alignment horizontal="centerContinuous"/>
    </xf>
    <xf numFmtId="49" fontId="5" fillId="0" borderId="0" xfId="0" applyNumberFormat="1" applyFont="1" applyAlignment="1">
      <alignment horizontal="right"/>
    </xf>
    <xf numFmtId="1" fontId="5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4" fontId="2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2" fillId="0" borderId="0" xfId="7" applyFont="1"/>
    <xf numFmtId="0" fontId="7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4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3" fontId="9" fillId="2" borderId="0" xfId="0" applyNumberFormat="1" applyFont="1" applyFill="1" applyAlignment="1">
      <alignment horizontal="centerContinuous"/>
    </xf>
    <xf numFmtId="4" fontId="2" fillId="0" borderId="0" xfId="0" applyNumberFormat="1" applyFont="1" applyAlignment="1">
      <alignment vertical="top"/>
    </xf>
    <xf numFmtId="0" fontId="5" fillId="0" borderId="0" xfId="7" applyFont="1"/>
    <xf numFmtId="0" fontId="1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" fontId="13" fillId="0" borderId="0" xfId="0" applyNumberFormat="1" applyFont="1" applyAlignment="1">
      <alignment horizontal="right" vertical="top" wrapText="1"/>
    </xf>
    <xf numFmtId="4" fontId="14" fillId="0" borderId="0" xfId="0" applyNumberFormat="1" applyFont="1" applyAlignment="1">
      <alignment horizontal="right" vertical="top" wrapText="1"/>
    </xf>
    <xf numFmtId="0" fontId="1" fillId="0" borderId="0" xfId="0" applyFont="1"/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left" vertical="top" wrapText="1"/>
    </xf>
    <xf numFmtId="4" fontId="2" fillId="4" borderId="0" xfId="0" applyNumberFormat="1" applyFont="1" applyFill="1" applyAlignment="1">
      <alignment vertical="top" wrapText="1"/>
    </xf>
    <xf numFmtId="0" fontId="2" fillId="0" borderId="0" xfId="7" applyFont="1" applyAlignment="1">
      <alignment vertical="top" wrapText="1"/>
    </xf>
    <xf numFmtId="0" fontId="15" fillId="4" borderId="0" xfId="0" applyFont="1" applyFill="1" applyAlignment="1">
      <alignment vertical="top" wrapText="1"/>
    </xf>
    <xf numFmtId="4" fontId="15" fillId="4" borderId="0" xfId="0" applyNumberFormat="1" applyFont="1" applyFill="1" applyAlignment="1">
      <alignment vertical="top" wrapText="1"/>
    </xf>
    <xf numFmtId="2" fontId="16" fillId="4" borderId="0" xfId="0" applyNumberFormat="1" applyFont="1" applyFill="1" applyAlignment="1">
      <alignment horizontal="right" vertical="top" wrapText="1"/>
    </xf>
    <xf numFmtId="0" fontId="2" fillId="4" borderId="1" xfId="0" applyFont="1" applyFill="1" applyBorder="1"/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3" fontId="13" fillId="0" borderId="0" xfId="0" applyNumberFormat="1" applyFont="1" applyAlignment="1">
      <alignment horizontal="right" vertical="top" wrapText="1"/>
    </xf>
    <xf numFmtId="0" fontId="15" fillId="0" borderId="0" xfId="0" applyFont="1"/>
    <xf numFmtId="0" fontId="5" fillId="4" borderId="0" xfId="0" applyFont="1" applyFill="1" applyAlignment="1">
      <alignment vertical="top" wrapText="1"/>
    </xf>
    <xf numFmtId="4" fontId="13" fillId="6" borderId="0" xfId="0" applyNumberFormat="1" applyFont="1" applyFill="1" applyAlignment="1">
      <alignment horizontal="right" vertical="top" wrapText="1"/>
    </xf>
    <xf numFmtId="4" fontId="18" fillId="0" borderId="0" xfId="0" applyNumberFormat="1" applyFont="1" applyAlignment="1">
      <alignment horizontal="right" vertical="top" wrapText="1"/>
    </xf>
    <xf numFmtId="4" fontId="19" fillId="0" borderId="0" xfId="0" applyNumberFormat="1" applyFont="1" applyAlignment="1">
      <alignment horizontal="right" vertical="top" wrapText="1"/>
    </xf>
    <xf numFmtId="165" fontId="2" fillId="0" borderId="0" xfId="0" applyNumberFormat="1" applyFont="1" applyAlignment="1">
      <alignment vertical="top" wrapText="1"/>
    </xf>
    <xf numFmtId="4" fontId="13" fillId="4" borderId="0" xfId="0" applyNumberFormat="1" applyFont="1" applyFill="1" applyAlignment="1">
      <alignment horizontal="right" vertical="top" wrapText="1"/>
    </xf>
    <xf numFmtId="4" fontId="14" fillId="4" borderId="0" xfId="0" applyNumberFormat="1" applyFont="1" applyFill="1" applyAlignment="1">
      <alignment horizontal="right" vertical="top" wrapText="1"/>
    </xf>
    <xf numFmtId="9" fontId="13" fillId="5" borderId="0" xfId="7" applyNumberFormat="1" applyFont="1" applyFill="1" applyAlignment="1">
      <alignment horizontal="right" vertical="top" wrapText="1"/>
    </xf>
    <xf numFmtId="9" fontId="13" fillId="0" borderId="0" xfId="7" applyNumberFormat="1" applyFont="1" applyAlignment="1">
      <alignment horizontal="right" vertical="top" wrapText="1"/>
    </xf>
    <xf numFmtId="4" fontId="13" fillId="0" borderId="0" xfId="7" applyNumberFormat="1" applyFont="1" applyAlignment="1">
      <alignment horizontal="right" vertical="top" wrapText="1"/>
    </xf>
    <xf numFmtId="0" fontId="4" fillId="0" borderId="0" xfId="0" applyFont="1"/>
    <xf numFmtId="0" fontId="8" fillId="0" borderId="0" xfId="0" applyFont="1"/>
    <xf numFmtId="0" fontId="13" fillId="0" borderId="0" xfId="0" applyFont="1" applyAlignment="1">
      <alignment wrapText="1"/>
    </xf>
    <xf numFmtId="0" fontId="5" fillId="7" borderId="0" xfId="0" applyFont="1" applyFill="1"/>
    <xf numFmtId="0" fontId="2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4" fontId="14" fillId="0" borderId="0" xfId="0" applyNumberFormat="1" applyFont="1" applyAlignment="1">
      <alignment wrapText="1"/>
    </xf>
    <xf numFmtId="4" fontId="13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0" fontId="5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4" fontId="14" fillId="0" borderId="2" xfId="0" applyNumberFormat="1" applyFont="1" applyBorder="1" applyAlignment="1">
      <alignment wrapText="1"/>
    </xf>
    <xf numFmtId="2" fontId="0" fillId="0" borderId="0" xfId="0" applyNumberFormat="1"/>
    <xf numFmtId="2" fontId="2" fillId="0" borderId="0" xfId="0" applyNumberFormat="1" applyFont="1"/>
    <xf numFmtId="4" fontId="2" fillId="0" borderId="0" xfId="0" applyNumberFormat="1" applyFont="1" applyAlignment="1">
      <alignment wrapText="1"/>
    </xf>
    <xf numFmtId="4" fontId="0" fillId="0" borderId="0" xfId="0" applyNumberForma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Continuous" vertical="center"/>
    </xf>
    <xf numFmtId="0" fontId="5" fillId="8" borderId="0" xfId="0" applyFont="1" applyFill="1"/>
    <xf numFmtId="3" fontId="5" fillId="8" borderId="0" xfId="0" applyNumberFormat="1" applyFont="1" applyFill="1" applyAlignment="1">
      <alignment horizontal="centerContinuous"/>
    </xf>
    <xf numFmtId="0" fontId="5" fillId="8" borderId="0" xfId="0" applyFont="1" applyFill="1" applyAlignment="1">
      <alignment horizontal="center"/>
    </xf>
    <xf numFmtId="1" fontId="5" fillId="8" borderId="0" xfId="0" applyNumberFormat="1" applyFont="1" applyFill="1" applyAlignment="1">
      <alignment horizontal="right"/>
    </xf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4" fontId="5" fillId="0" borderId="0" xfId="0" applyNumberFormat="1" applyFont="1"/>
    <xf numFmtId="0" fontId="24" fillId="0" borderId="0" xfId="0" applyFont="1"/>
    <xf numFmtId="0" fontId="0" fillId="6" borderId="0" xfId="0" applyFill="1"/>
    <xf numFmtId="0" fontId="5" fillId="0" borderId="0" xfId="0" applyFont="1" applyAlignment="1">
      <alignment vertical="top" wrapText="1"/>
    </xf>
    <xf numFmtId="0" fontId="5" fillId="7" borderId="0" xfId="0" applyFont="1" applyFill="1" applyAlignment="1">
      <alignment horizontal="right"/>
    </xf>
    <xf numFmtId="0" fontId="13" fillId="0" borderId="0" xfId="0" applyFont="1" applyAlignment="1">
      <alignment horizontal="right" vertical="top" wrapText="1"/>
    </xf>
    <xf numFmtId="3" fontId="13" fillId="10" borderId="0" xfId="0" applyNumberFormat="1" applyFont="1" applyFill="1" applyAlignment="1">
      <alignment horizontal="right" vertical="top" wrapText="1"/>
    </xf>
    <xf numFmtId="9" fontId="13" fillId="0" borderId="0" xfId="0" applyNumberFormat="1" applyFont="1" applyAlignment="1">
      <alignment horizontal="right" vertical="top" wrapText="1"/>
    </xf>
    <xf numFmtId="0" fontId="16" fillId="11" borderId="0" xfId="0" applyFont="1" applyFill="1" applyAlignment="1">
      <alignment horizontal="right" vertical="top" wrapText="1"/>
    </xf>
    <xf numFmtId="0" fontId="14" fillId="0" borderId="0" xfId="0" applyFont="1" applyAlignment="1">
      <alignment horizontal="right" vertical="top" wrapText="1"/>
    </xf>
    <xf numFmtId="4" fontId="5" fillId="0" borderId="0" xfId="0" applyNumberFormat="1" applyFont="1" applyAlignment="1">
      <alignment horizontal="right"/>
    </xf>
    <xf numFmtId="0" fontId="12" fillId="12" borderId="0" xfId="0" applyFont="1" applyFill="1"/>
    <xf numFmtId="0" fontId="13" fillId="12" borderId="0" xfId="0" applyFont="1" applyFill="1" applyAlignment="1">
      <alignment vertical="top" wrapText="1"/>
    </xf>
    <xf numFmtId="0" fontId="13" fillId="12" borderId="0" xfId="0" applyFont="1" applyFill="1" applyAlignment="1">
      <alignment horizontal="right" vertical="top" wrapText="1"/>
    </xf>
    <xf numFmtId="0" fontId="13" fillId="0" borderId="0" xfId="0" applyFont="1" applyAlignment="1">
      <alignment vertical="top" wrapText="1"/>
    </xf>
    <xf numFmtId="4" fontId="13" fillId="12" borderId="0" xfId="0" applyNumberFormat="1" applyFont="1" applyFill="1" applyAlignment="1">
      <alignment horizontal="right" vertical="top" wrapText="1"/>
    </xf>
    <xf numFmtId="0" fontId="14" fillId="0" borderId="0" xfId="0" applyFont="1" applyAlignment="1">
      <alignment vertical="top" wrapText="1"/>
    </xf>
    <xf numFmtId="0" fontId="14" fillId="12" borderId="0" xfId="0" applyFont="1" applyFill="1" applyAlignment="1">
      <alignment vertical="top" wrapText="1"/>
    </xf>
    <xf numFmtId="0" fontId="25" fillId="9" borderId="0" xfId="0" applyFont="1" applyFill="1" applyAlignment="1">
      <alignment vertical="top" wrapText="1"/>
    </xf>
    <xf numFmtId="3" fontId="14" fillId="12" borderId="0" xfId="0" applyNumberFormat="1" applyFont="1" applyFill="1" applyAlignment="1">
      <alignment horizontal="right" vertical="top" wrapText="1"/>
    </xf>
    <xf numFmtId="0" fontId="14" fillId="12" borderId="0" xfId="0" applyFont="1" applyFill="1" applyAlignment="1">
      <alignment horizontal="right" vertical="top" wrapText="1"/>
    </xf>
    <xf numFmtId="0" fontId="16" fillId="11" borderId="0" xfId="0" applyFont="1" applyFill="1" applyAlignment="1">
      <alignment vertical="top" wrapText="1"/>
    </xf>
    <xf numFmtId="0" fontId="13" fillId="11" borderId="0" xfId="0" applyFont="1" applyFill="1" applyAlignment="1">
      <alignment vertical="top" wrapText="1"/>
    </xf>
    <xf numFmtId="4" fontId="14" fillId="12" borderId="0" xfId="0" applyNumberFormat="1" applyFont="1" applyFill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0" borderId="0" xfId="0"/>
    <xf numFmtId="16" fontId="12" fillId="12" borderId="0" xfId="0" applyNumberFormat="1" applyFont="1" applyFill="1"/>
    <xf numFmtId="16" fontId="12" fillId="0" borderId="0" xfId="0" applyNumberFormat="1" applyFont="1"/>
    <xf numFmtId="4" fontId="26" fillId="0" borderId="0" xfId="0" applyNumberFormat="1" applyFont="1" applyAlignment="1">
      <alignment horizontal="right" vertical="top" wrapText="1"/>
    </xf>
    <xf numFmtId="16" fontId="0" fillId="0" borderId="0" xfId="0" applyNumberFormat="1"/>
  </cellXfs>
  <cellStyles count="16">
    <cellStyle name="Comma" xfId="1" builtinId="3"/>
    <cellStyle name="Comma 2" xfId="2" xr:uid="{00000000-0005-0000-0000-000001000000}"/>
    <cellStyle name="Comma 2 2" xfId="3" xr:uid="{00000000-0005-0000-0000-000002000000}"/>
    <cellStyle name="Comma 2 2 2" xfId="10" xr:uid="{00000000-0005-0000-0000-000003000000}"/>
    <cellStyle name="Comma 2 3" xfId="4" xr:uid="{00000000-0005-0000-0000-000004000000}"/>
    <cellStyle name="Comma 2 3 2" xfId="11" xr:uid="{00000000-0005-0000-0000-000005000000}"/>
    <cellStyle name="Comma 2 4" xfId="9" xr:uid="{00000000-0005-0000-0000-000006000000}"/>
    <cellStyle name="Comma 3" xfId="5" xr:uid="{00000000-0005-0000-0000-000007000000}"/>
    <cellStyle name="Comma 3 2" xfId="6" xr:uid="{00000000-0005-0000-0000-000008000000}"/>
    <cellStyle name="Comma 3 2 2" xfId="13" xr:uid="{00000000-0005-0000-0000-000009000000}"/>
    <cellStyle name="Comma 3 3" xfId="12" xr:uid="{00000000-0005-0000-0000-00000A000000}"/>
    <cellStyle name="Normal" xfId="0" builtinId="0"/>
    <cellStyle name="Normal 2" xfId="7" xr:uid="{00000000-0005-0000-0000-00000C000000}"/>
    <cellStyle name="Normal 2 2" xfId="8" xr:uid="{00000000-0005-0000-0000-00000D000000}"/>
    <cellStyle name="Normal 2 2 2" xfId="15" xr:uid="{00000000-0005-0000-0000-00000E000000}"/>
    <cellStyle name="Normal 2 3" xfId="14" xr:uid="{00000000-0005-0000-0000-00000F000000}"/>
  </cellStyles>
  <dxfs count="264">
    <dxf>
      <numFmt numFmtId="21" formatCode="d\-mmm"/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 val="0"/>
        <condense val="0"/>
        <extend val="0"/>
        <color indexed="9"/>
      </font>
    </dxf>
    <dxf>
      <font>
        <b/>
        <i val="0"/>
        <condense val="0"/>
        <extend val="0"/>
      </font>
      <border>
        <top style="hair">
          <color indexed="64"/>
        </top>
        <bottom style="hair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  <border>
        <top/>
        <bottom/>
      </border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auto="1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border>
        <top style="hair">
          <color indexed="64"/>
        </top>
        <bottom style="hair">
          <color indexed="64"/>
        </bottom>
      </border>
    </dxf>
    <dxf>
      <font>
        <b val="0"/>
        <i val="0"/>
        <condense val="0"/>
        <extend val="0"/>
        <color auto="1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  <border>
        <top/>
        <bottom/>
      </border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 val="0"/>
        <condense val="0"/>
        <extend val="0"/>
        <color indexed="9"/>
      </font>
    </dxf>
    <dxf>
      <font>
        <b/>
        <i val="0"/>
        <condense val="0"/>
        <extend val="0"/>
      </font>
      <border>
        <top style="hair">
          <color indexed="64"/>
        </top>
        <bottom style="hair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border>
        <top style="hair">
          <color indexed="64"/>
        </top>
        <bottom style="hair">
          <color indexed="64"/>
        </bottom>
      </border>
    </dxf>
    <dxf>
      <font>
        <b val="0"/>
        <i val="0"/>
        <condense val="0"/>
        <extend val="0"/>
        <color auto="1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  <border>
        <top/>
        <bottom/>
      </border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 val="0"/>
      </font>
    </dxf>
    <dxf>
      <font>
        <b/>
        <i val="0"/>
      </font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font>
        <b/>
        <i val="0"/>
      </font>
      <border>
        <left/>
        <right/>
        <top style="hair">
          <color auto="1"/>
        </top>
        <bottom style="thin">
          <color auto="1"/>
        </bottom>
      </border>
    </dxf>
    <dxf>
      <font>
        <b/>
        <i/>
      </font>
      <border>
        <left/>
        <right/>
        <top/>
        <bottom/>
      </border>
    </dxf>
    <dxf>
      <font>
        <b/>
        <i val="0"/>
      </font>
      <border>
        <left/>
        <right/>
        <top style="hair">
          <color auto="1"/>
        </top>
        <bottom style="thin">
          <color auto="1"/>
        </bottom>
      </border>
    </dxf>
    <dxf>
      <font>
        <b/>
        <i val="0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/>
        <i val="0"/>
      </font>
    </dxf>
    <dxf>
      <font>
        <b/>
        <i val="0"/>
      </font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font>
        <b/>
        <i val="0"/>
      </font>
      <border>
        <left/>
        <right/>
        <top style="hair">
          <color auto="1"/>
        </top>
        <bottom style="thin">
          <color auto="1"/>
        </bottom>
      </border>
    </dxf>
    <dxf>
      <font>
        <b/>
        <i/>
      </font>
      <border>
        <left/>
        <right/>
        <top/>
        <bottom/>
      </border>
    </dxf>
    <dxf>
      <font>
        <b/>
        <i val="0"/>
      </font>
      <border>
        <left/>
        <right/>
        <top style="hair">
          <color auto="1"/>
        </top>
        <bottom style="thin">
          <color auto="1"/>
        </bottom>
      </border>
    </dxf>
    <dxf>
      <font>
        <b/>
        <i val="0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/>
        <i val="0"/>
      </font>
    </dxf>
    <dxf>
      <font>
        <b/>
        <i val="0"/>
      </font>
      <border>
        <top style="hair">
          <color auto="1"/>
        </top>
        <bottom style="thin">
          <color auto="1"/>
        </bottom>
      </border>
    </dxf>
    <dxf>
      <font>
        <b/>
        <i val="0"/>
      </font>
    </dxf>
    <dxf>
      <font>
        <b/>
        <i val="0"/>
      </font>
      <border>
        <left/>
        <right/>
        <top style="hair">
          <color auto="1"/>
        </top>
        <bottom style="thin">
          <color auto="1"/>
        </bottom>
      </border>
    </dxf>
    <dxf>
      <font>
        <b/>
        <i/>
      </font>
      <border>
        <left/>
        <right/>
        <top/>
        <bottom/>
      </border>
    </dxf>
    <dxf>
      <font>
        <b/>
        <i val="0"/>
      </font>
      <border>
        <left/>
        <right/>
        <top style="hair">
          <color auto="1"/>
        </top>
        <bottom style="thin">
          <color auto="1"/>
        </bottom>
      </border>
    </dxf>
    <dxf>
      <font>
        <b/>
        <i val="0"/>
      </font>
    </dxf>
    <dxf>
      <font>
        <b val="0"/>
        <i/>
        <color indexed="9"/>
      </font>
    </dxf>
    <dxf>
      <font>
        <b/>
        <i/>
        <color indexed="9"/>
      </font>
      <fill>
        <patternFill patternType="none">
          <bgColor auto="1"/>
        </patternFill>
      </fill>
    </dxf>
    <dxf>
      <font>
        <b/>
        <i val="0"/>
        <color indexed="9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 val="0"/>
        <i/>
        <condense val="0"/>
        <extend val="0"/>
        <color auto="1"/>
      </font>
    </dxf>
    <dxf>
      <font>
        <b val="0"/>
        <i/>
        <condense val="0"/>
        <extend val="0"/>
        <color auto="1"/>
      </font>
    </dxf>
    <dxf>
      <font>
        <b val="0"/>
        <i/>
        <condense val="0"/>
        <extend val="0"/>
        <color auto="1"/>
      </font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 val="0"/>
        <i/>
        <condense val="0"/>
        <extend val="0"/>
        <color auto="1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 val="0"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/>
        <condense val="0"/>
        <extend val="0"/>
        <color theme="0"/>
      </font>
    </dxf>
    <dxf>
      <font>
        <b/>
        <i val="0"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/>
        <condense val="0"/>
        <extend val="0"/>
        <color indexed="9"/>
      </font>
    </dxf>
    <dxf>
      <font>
        <b val="0"/>
        <i/>
        <condense val="0"/>
        <extend val="0"/>
        <color indexed="9"/>
      </font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 val="0"/>
        <i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 val="0"/>
        <condense val="0"/>
        <extend val="0"/>
        <color indexed="9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top style="hair">
          <color indexed="64"/>
        </top>
        <bottom style="thin">
          <color indexed="64"/>
        </bottom>
      </border>
    </dxf>
    <dxf>
      <font>
        <b val="0"/>
        <i/>
        <condense val="0"/>
        <extend val="0"/>
        <color auto="1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/>
        <condense val="0"/>
        <extend val="0"/>
      </font>
      <border>
        <left/>
        <right/>
        <top/>
        <bottom/>
      </border>
    </dxf>
    <dxf>
      <font>
        <b/>
        <i val="0"/>
        <condense val="0"/>
        <extend val="0"/>
      </font>
      <border>
        <left/>
        <right/>
        <top style="hair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 val="0"/>
        <i/>
        <condense val="0"/>
        <extend val="0"/>
        <color auto="1"/>
      </font>
    </dxf>
    <dxf>
      <font>
        <b val="0"/>
        <i/>
        <condense val="0"/>
        <extend val="0"/>
        <color indexed="9"/>
      </font>
    </dxf>
    <dxf>
      <font>
        <b/>
        <i/>
        <condense val="0"/>
        <extend val="0"/>
        <color indexed="9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</dxf>
    <dxf>
      <font>
        <b val="0"/>
        <i/>
        <condense val="0"/>
        <extend val="0"/>
        <color theme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000000"/>
          <bgColor rgb="FFC0C0C0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85E1AC1-BDF5-4841-A148-4B9061054195}" autoFormatId="16" applyNumberFormats="0" applyBorderFormats="0" applyFontFormats="0" applyPatternFormats="0" applyAlignmentFormats="0" applyWidthHeightFormats="0">
  <queryTableRefresh nextId="4">
    <queryTableFields count="3">
      <queryTableField id="1" name="Account name" tableColumnId="1"/>
      <queryTableField id="2" name="Value" tableColumnId="2"/>
      <queryTableField id="3" name="Attribut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8279" totalsRowShown="0" headerRowDxfId="263">
  <autoFilter ref="A1:G8279" xr:uid="{00000000-0009-0000-0100-000001000000}"/>
  <sortState xmlns:xlrd2="http://schemas.microsoft.com/office/spreadsheetml/2017/richdata2" ref="A2:G3524">
    <sortCondition ref="E1:E3524"/>
  </sortState>
  <tableColumns count="7">
    <tableColumn id="1" xr3:uid="{00000000-0010-0000-0000-000001000000}" name="Division"/>
    <tableColumn id="2" xr3:uid="{00000000-0010-0000-0000-000002000000}" name="Account name"/>
    <tableColumn id="3" xr3:uid="{00000000-0010-0000-0000-000003000000}" name="Value"/>
    <tableColumn id="4" xr3:uid="{00000000-0010-0000-0000-000004000000}" name="Date"/>
    <tableColumn id="5" xr3:uid="{00000000-0010-0000-0000-000005000000}" name="Date Fixed" dataDxfId="0"/>
    <tableColumn id="7" xr3:uid="{00000000-0010-0000-0000-000007000000}" name="Budget/Actual"/>
    <tableColumn id="6" xr3:uid="{9672E9C9-7E96-4B09-98B0-647878087661}" name="Week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384B58-AC63-48E1-8907-4E954B8FEF45}" name="Table2_1" displayName="Table2_1" ref="A1:C448" tableType="queryTable" totalsRowShown="0">
  <autoFilter ref="A1:C448" xr:uid="{2B384B58-AC63-48E1-8907-4E954B8FEF45}"/>
  <tableColumns count="3">
    <tableColumn id="1" xr3:uid="{C11CDDD9-6358-4E88-92A9-9C7A58869B4F}" uniqueName="1" name="Account name" queryTableFieldId="1" dataDxfId="262"/>
    <tableColumn id="2" xr3:uid="{2628FA10-6C29-4FD3-BE01-54262D96B5FA}" uniqueName="2" name="Value" queryTableFieldId="2"/>
    <tableColumn id="3" xr3:uid="{F4D79D46-2D10-48AE-9C2F-ABDBEF3CDA7C}" uniqueName="3" name="Attribute" queryTableFieldId="3" dataDxfId="2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A6C1B7-600D-4535-9188-A1395C806FEF}" name="Table2" displayName="Table2" ref="A1:N66" totalsRowShown="0" headerRowDxfId="260" dataDxfId="259">
  <autoFilter ref="A1:N66" xr:uid="{81A6C1B7-600D-4535-9188-A1395C806FEF}"/>
  <tableColumns count="14">
    <tableColumn id="1" xr3:uid="{352385F0-36E7-4036-B60D-104884C811A8}" name="Account name" dataDxfId="258"/>
    <tableColumn id="2" xr3:uid="{44A9D559-2A07-45EC-864A-D1C4DF84997B}" name="Column1" dataDxfId="257"/>
    <tableColumn id="3" xr3:uid="{DD97F534-197B-494B-AF5D-EECF563A55A8}" name="202501" dataDxfId="256"/>
    <tableColumn id="4" xr3:uid="{21D165A9-DECC-481B-8F0F-F7EB7DD6AC02}" name="202502" dataDxfId="255"/>
    <tableColumn id="5" xr3:uid="{43CECC25-9649-4E63-AA0C-4F6287A7948F}" name="202503" dataDxfId="254"/>
    <tableColumn id="6" xr3:uid="{1C806014-0551-4A4C-AF8C-983AD7D32C00}" name="202504" dataDxfId="253"/>
    <tableColumn id="7" xr3:uid="{A00FD4AF-8F9C-42FB-8F40-B09B35C15FB1}" name="202505" dataDxfId="252"/>
    <tableColumn id="8" xr3:uid="{1A694B42-2977-42E1-89FA-1566E0A5AA37}" name="202506" dataDxfId="251"/>
    <tableColumn id="9" xr3:uid="{0297C2E1-9FBC-4341-A68B-FB7B0E28C5AD}" name="202507" dataDxfId="250"/>
    <tableColumn id="10" xr3:uid="{A8E224C5-22B1-4D10-97C7-D8E921162277}" name="202508" dataDxfId="249"/>
    <tableColumn id="11" xr3:uid="{02CB3265-7C1A-4D17-9376-769A5C2625F8}" name="202509" dataDxfId="248"/>
    <tableColumn id="12" xr3:uid="{24E09F37-145A-4D1A-87E0-61806BE0635E}" name="202510" dataDxfId="247"/>
    <tableColumn id="13" xr3:uid="{18BAE031-250D-479A-97AC-FE7F4C6452FE}" name="202511" dataDxfId="246"/>
    <tableColumn id="14" xr3:uid="{1BB64999-529A-40A2-94AA-C50BE7E25A6E}" name="202512" dataDxfId="24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H133"/>
  <sheetViews>
    <sheetView topLeftCell="B74" zoomScaleNormal="100" workbookViewId="0">
      <selection activeCell="C39" sqref="C39"/>
    </sheetView>
  </sheetViews>
  <sheetFormatPr defaultColWidth="9.109375" defaultRowHeight="13.2" x14ac:dyDescent="0.25"/>
  <cols>
    <col min="1" max="1" width="0" style="2" hidden="1" customWidth="1"/>
    <col min="2" max="2" width="9.33203125" style="2" customWidth="1"/>
    <col min="3" max="3" width="30" style="2" customWidth="1"/>
    <col min="4" max="4" width="7.6640625" style="2" customWidth="1"/>
    <col min="5" max="5" width="0.5546875" style="2" customWidth="1"/>
    <col min="6" max="17" width="11.88671875" style="2" customWidth="1"/>
    <col min="18" max="57" width="0" style="2" hidden="1" customWidth="1"/>
    <col min="58" max="58" width="0.44140625" style="2" customWidth="1"/>
    <col min="59" max="59" width="12.44140625" style="2" customWidth="1"/>
    <col min="60" max="60" width="5.88671875" style="2" hidden="1" customWidth="1"/>
    <col min="61" max="16384" width="9.109375" style="2"/>
  </cols>
  <sheetData>
    <row r="1" spans="1:60" ht="19.5" customHeight="1" x14ac:dyDescent="0.35">
      <c r="A1" s="36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36"/>
    </row>
    <row r="2" spans="1:60" ht="18" customHeight="1" x14ac:dyDescent="0.3">
      <c r="A2" s="36"/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36"/>
    </row>
    <row r="3" spans="1:60" ht="10.5" customHeight="1" x14ac:dyDescent="0.25">
      <c r="A3" s="1" t="s">
        <v>2</v>
      </c>
      <c r="B3" s="111" t="s">
        <v>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36"/>
    </row>
    <row r="4" spans="1:60" ht="409.6" hidden="1" customHeight="1" x14ac:dyDescent="0.25">
      <c r="A4" s="1"/>
      <c r="B4" s="111" t="s">
        <v>4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36"/>
    </row>
    <row r="5" spans="1:60" ht="409.6" hidden="1" customHeight="1" x14ac:dyDescent="0.25">
      <c r="A5" s="1"/>
      <c r="B5" s="112" t="s">
        <v>5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36"/>
    </row>
    <row r="6" spans="1:60" ht="10.5" customHeight="1" x14ac:dyDescent="0.25">
      <c r="A6" s="1" t="s">
        <v>6</v>
      </c>
      <c r="B6" s="1" t="str">
        <f>IF("ALLACCT"="DEFAULT","Display Option: Show All Accounts","") &amp;IF("ALLACCT"="ALLACCT","Display Option: Show All Accounts","")
 &amp;IF("ALLACCT"="TTLONLY","Display Option: Show Total Accounts Only","")
 &amp;IF("ALLACCT"="NETONLY","Display Option: Show Gross Profit, Total Overhead and Net Profit Only","")</f>
        <v>Display Option: Show All Accounts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36"/>
    </row>
    <row r="7" spans="1:60" ht="409.6" hidden="1" customHeight="1" x14ac:dyDescent="0.25">
      <c r="A7" s="22"/>
      <c r="B7" s="30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36"/>
    </row>
    <row r="8" spans="1:60" ht="10.5" customHeight="1" x14ac:dyDescent="0.25">
      <c r="A8" s="36"/>
      <c r="B8" s="1" t="str">
        <f>"Printed by Myra March  18-Oct-22 09:17"</f>
        <v>Printed by Myra March  18-Oct-22 09:17</v>
      </c>
      <c r="C8" s="1"/>
      <c r="D8" s="1"/>
      <c r="E8" s="1"/>
      <c r="F8" s="1"/>
      <c r="G8" s="6"/>
      <c r="H8" s="1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5" t="s">
        <v>8</v>
      </c>
      <c r="BH8" s="36"/>
    </row>
    <row r="9" spans="1:60" s="8" customFormat="1" x14ac:dyDescent="0.25">
      <c r="B9" s="7"/>
      <c r="C9" s="7"/>
      <c r="D9" s="7"/>
      <c r="E9" s="9"/>
      <c r="F9" s="10" t="s">
        <v>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3"/>
      <c r="BG9" s="11" t="s">
        <v>10</v>
      </c>
    </row>
    <row r="10" spans="1:60" s="8" customFormat="1" ht="12.75" customHeight="1" x14ac:dyDescent="0.25">
      <c r="B10" s="7" t="s">
        <v>11</v>
      </c>
      <c r="C10" s="7" t="s">
        <v>12</v>
      </c>
      <c r="D10" s="7" t="s">
        <v>13</v>
      </c>
      <c r="E10" s="9"/>
      <c r="F10" s="15">
        <v>202101</v>
      </c>
      <c r="G10" s="15">
        <f t="shared" ref="G10:AL10" si="0">F10+1</f>
        <v>202102</v>
      </c>
      <c r="H10" s="15">
        <f t="shared" si="0"/>
        <v>202103</v>
      </c>
      <c r="I10" s="15">
        <f t="shared" si="0"/>
        <v>202104</v>
      </c>
      <c r="J10" s="15">
        <f t="shared" si="0"/>
        <v>202105</v>
      </c>
      <c r="K10" s="15">
        <f t="shared" si="0"/>
        <v>202106</v>
      </c>
      <c r="L10" s="15">
        <f t="shared" si="0"/>
        <v>202107</v>
      </c>
      <c r="M10" s="15">
        <f t="shared" si="0"/>
        <v>202108</v>
      </c>
      <c r="N10" s="15">
        <f t="shared" si="0"/>
        <v>202109</v>
      </c>
      <c r="O10" s="15">
        <f t="shared" si="0"/>
        <v>202110</v>
      </c>
      <c r="P10" s="15">
        <f t="shared" si="0"/>
        <v>202111</v>
      </c>
      <c r="Q10" s="15">
        <f t="shared" si="0"/>
        <v>202112</v>
      </c>
      <c r="R10" s="15">
        <f t="shared" si="0"/>
        <v>202113</v>
      </c>
      <c r="S10" s="15">
        <f t="shared" si="0"/>
        <v>202114</v>
      </c>
      <c r="T10" s="15">
        <f t="shared" si="0"/>
        <v>202115</v>
      </c>
      <c r="U10" s="15">
        <f t="shared" si="0"/>
        <v>202116</v>
      </c>
      <c r="V10" s="15">
        <f t="shared" si="0"/>
        <v>202117</v>
      </c>
      <c r="W10" s="15">
        <f t="shared" si="0"/>
        <v>202118</v>
      </c>
      <c r="X10" s="15">
        <f t="shared" si="0"/>
        <v>202119</v>
      </c>
      <c r="Y10" s="15">
        <f t="shared" si="0"/>
        <v>202120</v>
      </c>
      <c r="Z10" s="15">
        <f t="shared" si="0"/>
        <v>202121</v>
      </c>
      <c r="AA10" s="15">
        <f t="shared" si="0"/>
        <v>202122</v>
      </c>
      <c r="AB10" s="15">
        <f t="shared" si="0"/>
        <v>202123</v>
      </c>
      <c r="AC10" s="15">
        <f t="shared" si="0"/>
        <v>202124</v>
      </c>
      <c r="AD10" s="15">
        <f t="shared" si="0"/>
        <v>202125</v>
      </c>
      <c r="AE10" s="15">
        <f t="shared" si="0"/>
        <v>202126</v>
      </c>
      <c r="AF10" s="15">
        <f t="shared" si="0"/>
        <v>202127</v>
      </c>
      <c r="AG10" s="15">
        <f t="shared" si="0"/>
        <v>202128</v>
      </c>
      <c r="AH10" s="15">
        <f t="shared" si="0"/>
        <v>202129</v>
      </c>
      <c r="AI10" s="15">
        <f t="shared" si="0"/>
        <v>202130</v>
      </c>
      <c r="AJ10" s="15">
        <f t="shared" si="0"/>
        <v>202131</v>
      </c>
      <c r="AK10" s="15">
        <f t="shared" si="0"/>
        <v>202132</v>
      </c>
      <c r="AL10" s="15">
        <f t="shared" si="0"/>
        <v>202133</v>
      </c>
      <c r="AM10" s="15">
        <f t="shared" ref="AM10:BE10" si="1">AL10+1</f>
        <v>202134</v>
      </c>
      <c r="AN10" s="15">
        <f t="shared" si="1"/>
        <v>202135</v>
      </c>
      <c r="AO10" s="15">
        <f t="shared" si="1"/>
        <v>202136</v>
      </c>
      <c r="AP10" s="15">
        <f t="shared" si="1"/>
        <v>202137</v>
      </c>
      <c r="AQ10" s="15">
        <f t="shared" si="1"/>
        <v>202138</v>
      </c>
      <c r="AR10" s="15">
        <f t="shared" si="1"/>
        <v>202139</v>
      </c>
      <c r="AS10" s="15">
        <f t="shared" si="1"/>
        <v>202140</v>
      </c>
      <c r="AT10" s="15">
        <f t="shared" si="1"/>
        <v>202141</v>
      </c>
      <c r="AU10" s="15">
        <f t="shared" si="1"/>
        <v>202142</v>
      </c>
      <c r="AV10" s="15">
        <f t="shared" si="1"/>
        <v>202143</v>
      </c>
      <c r="AW10" s="15">
        <f t="shared" si="1"/>
        <v>202144</v>
      </c>
      <c r="AX10" s="15">
        <f t="shared" si="1"/>
        <v>202145</v>
      </c>
      <c r="AY10" s="15">
        <f t="shared" si="1"/>
        <v>202146</v>
      </c>
      <c r="AZ10" s="15">
        <f t="shared" si="1"/>
        <v>202147</v>
      </c>
      <c r="BA10" s="15">
        <f t="shared" si="1"/>
        <v>202148</v>
      </c>
      <c r="BB10" s="15">
        <f t="shared" si="1"/>
        <v>202149</v>
      </c>
      <c r="BC10" s="15">
        <f t="shared" si="1"/>
        <v>202150</v>
      </c>
      <c r="BD10" s="15">
        <f t="shared" si="1"/>
        <v>202151</v>
      </c>
      <c r="BE10" s="15">
        <f t="shared" si="1"/>
        <v>202152</v>
      </c>
      <c r="BF10" s="14"/>
      <c r="BG10" s="11">
        <v>202112</v>
      </c>
    </row>
    <row r="11" spans="1:60" s="18" customFormat="1" ht="12.75" customHeight="1" x14ac:dyDescent="0.2">
      <c r="A11" s="1"/>
      <c r="B11" s="18" t="s">
        <v>14</v>
      </c>
      <c r="C11" s="18" t="s">
        <v>15</v>
      </c>
      <c r="D11" s="32"/>
      <c r="E11" s="19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G11" s="35">
        <f t="shared" ref="BG11:BG42" si="2">SUM(F11:BE11)</f>
        <v>0</v>
      </c>
      <c r="BH11" s="18" t="s">
        <v>16</v>
      </c>
    </row>
    <row r="12" spans="1:60" s="18" customFormat="1" ht="12.75" customHeight="1" x14ac:dyDescent="0.2">
      <c r="A12" s="1"/>
      <c r="B12" s="18" t="s">
        <v>17</v>
      </c>
      <c r="C12" s="18" t="s">
        <v>18</v>
      </c>
      <c r="D12" s="32"/>
      <c r="E12" s="19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G12" s="35">
        <f t="shared" si="2"/>
        <v>0</v>
      </c>
      <c r="BH12" s="18" t="s">
        <v>16</v>
      </c>
    </row>
    <row r="13" spans="1:60" s="18" customFormat="1" ht="12.75" customHeight="1" x14ac:dyDescent="0.2">
      <c r="A13" s="1"/>
      <c r="B13" s="18" t="s">
        <v>19</v>
      </c>
      <c r="C13" s="18" t="s">
        <v>20</v>
      </c>
      <c r="D13" s="32"/>
      <c r="E13" s="19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G13" s="35">
        <f t="shared" si="2"/>
        <v>0</v>
      </c>
      <c r="BH13" s="18" t="s">
        <v>16</v>
      </c>
    </row>
    <row r="14" spans="1:60" s="18" customFormat="1" ht="12.75" customHeight="1" x14ac:dyDescent="0.2">
      <c r="A14" s="1"/>
      <c r="B14" s="18" t="s">
        <v>21</v>
      </c>
      <c r="C14" s="18" t="s">
        <v>22</v>
      </c>
      <c r="D14" s="32"/>
      <c r="E14" s="19"/>
      <c r="F14" s="34">
        <v>11495.19</v>
      </c>
      <c r="G14" s="34">
        <v>1441.08</v>
      </c>
      <c r="H14" s="34">
        <v>13856.83</v>
      </c>
      <c r="I14" s="34">
        <v>6773.94</v>
      </c>
      <c r="J14" s="34">
        <v>26076.34</v>
      </c>
      <c r="K14" s="34">
        <v>17596.419999999998</v>
      </c>
      <c r="L14" s="34">
        <v>11523.41</v>
      </c>
      <c r="M14" s="34">
        <v>6920.89</v>
      </c>
      <c r="N14" s="34">
        <v>3452.74</v>
      </c>
      <c r="O14" s="34">
        <v>2806.09</v>
      </c>
      <c r="P14" s="34">
        <v>16839.62</v>
      </c>
      <c r="Q14" s="34">
        <v>10798.31</v>
      </c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G14" s="35">
        <f t="shared" si="2"/>
        <v>129580.86</v>
      </c>
      <c r="BH14" s="18" t="s">
        <v>23</v>
      </c>
    </row>
    <row r="15" spans="1:60" s="18" customFormat="1" ht="12.75" customHeight="1" x14ac:dyDescent="0.2">
      <c r="A15" s="1"/>
      <c r="B15" s="18" t="s">
        <v>24</v>
      </c>
      <c r="C15" s="18" t="s">
        <v>25</v>
      </c>
      <c r="D15" s="32"/>
      <c r="E15" s="19"/>
      <c r="F15" s="34">
        <v>-4638.2</v>
      </c>
      <c r="G15" s="34">
        <v>6544.62</v>
      </c>
      <c r="H15" s="34">
        <v>-6544.62</v>
      </c>
      <c r="I15" s="34">
        <v>411.76</v>
      </c>
      <c r="J15" s="34">
        <v>195.41</v>
      </c>
      <c r="K15" s="34">
        <v>-688.39</v>
      </c>
      <c r="L15" s="34">
        <v>295.67</v>
      </c>
      <c r="M15" s="34">
        <v>-537.57000000000005</v>
      </c>
      <c r="N15" s="34">
        <v>-35.380000000000003</v>
      </c>
      <c r="O15" s="34">
        <v>1002.59</v>
      </c>
      <c r="P15" s="34">
        <v>647.71</v>
      </c>
      <c r="Q15" s="34">
        <v>7580.46</v>
      </c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G15" s="35">
        <f t="shared" si="2"/>
        <v>4234.0600000000004</v>
      </c>
      <c r="BH15" s="18" t="s">
        <v>23</v>
      </c>
    </row>
    <row r="16" spans="1:60" s="18" customFormat="1" ht="12.75" customHeight="1" x14ac:dyDescent="0.2">
      <c r="A16" s="1"/>
      <c r="B16" s="18" t="s">
        <v>26</v>
      </c>
      <c r="C16" s="18" t="s">
        <v>27</v>
      </c>
      <c r="D16" s="32"/>
      <c r="E16" s="19"/>
      <c r="F16" s="34">
        <v>2191.6</v>
      </c>
      <c r="G16" s="34">
        <v>70</v>
      </c>
      <c r="H16" s="34">
        <v>2030</v>
      </c>
      <c r="I16" s="34">
        <v>420</v>
      </c>
      <c r="J16" s="34">
        <v>350</v>
      </c>
      <c r="K16" s="34">
        <v>980</v>
      </c>
      <c r="L16" s="34">
        <v>1445</v>
      </c>
      <c r="M16" s="34">
        <v>2236</v>
      </c>
      <c r="N16" s="34">
        <v>2202.44</v>
      </c>
      <c r="O16" s="34">
        <v>2664.42</v>
      </c>
      <c r="P16" s="34">
        <v>1698</v>
      </c>
      <c r="Q16" s="34">
        <v>8135.47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G16" s="35">
        <f t="shared" si="2"/>
        <v>24422.93</v>
      </c>
      <c r="BH16" s="18" t="s">
        <v>23</v>
      </c>
    </row>
    <row r="17" spans="1:60" s="18" customFormat="1" ht="12.75" customHeight="1" x14ac:dyDescent="0.2">
      <c r="A17" s="1"/>
      <c r="B17" s="18" t="s">
        <v>28</v>
      </c>
      <c r="C17" s="18" t="s">
        <v>29</v>
      </c>
      <c r="D17" s="32"/>
      <c r="E17" s="19"/>
      <c r="F17" s="34">
        <v>170</v>
      </c>
      <c r="G17" s="34">
        <v>-140</v>
      </c>
      <c r="H17" s="34">
        <v>280</v>
      </c>
      <c r="I17" s="34">
        <v>-280</v>
      </c>
      <c r="J17" s="34">
        <v>420</v>
      </c>
      <c r="K17" s="34">
        <v>395</v>
      </c>
      <c r="L17" s="34">
        <v>39</v>
      </c>
      <c r="M17" s="34">
        <v>874</v>
      </c>
      <c r="N17" s="34">
        <v>396</v>
      </c>
      <c r="O17" s="34">
        <v>234</v>
      </c>
      <c r="P17" s="34">
        <v>1524</v>
      </c>
      <c r="Q17" s="34">
        <v>360.7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G17" s="35">
        <f t="shared" si="2"/>
        <v>4272.7</v>
      </c>
      <c r="BH17" s="18" t="s">
        <v>23</v>
      </c>
    </row>
    <row r="18" spans="1:60" s="18" customFormat="1" ht="12.75" customHeight="1" x14ac:dyDescent="0.2">
      <c r="A18" s="1"/>
      <c r="B18" s="18" t="s">
        <v>30</v>
      </c>
      <c r="C18" s="18" t="s">
        <v>31</v>
      </c>
      <c r="D18" s="32"/>
      <c r="E18" s="19"/>
      <c r="F18" s="34"/>
      <c r="G18" s="34"/>
      <c r="H18" s="34"/>
      <c r="I18" s="34"/>
      <c r="J18" s="34">
        <v>632.08000000000004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G18" s="35">
        <f t="shared" si="2"/>
        <v>632.08000000000004</v>
      </c>
      <c r="BH18" s="18" t="s">
        <v>23</v>
      </c>
    </row>
    <row r="19" spans="1:60" s="18" customFormat="1" ht="12.75" customHeight="1" x14ac:dyDescent="0.2">
      <c r="A19" s="1"/>
      <c r="B19" s="18" t="s">
        <v>32</v>
      </c>
      <c r="C19" s="18" t="s">
        <v>33</v>
      </c>
      <c r="D19" s="32"/>
      <c r="E19" s="19"/>
      <c r="F19" s="34">
        <v>260.56</v>
      </c>
      <c r="G19" s="34"/>
      <c r="H19" s="34"/>
      <c r="I19" s="34"/>
      <c r="J19" s="34">
        <v>-632.08000000000004</v>
      </c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G19" s="35">
        <f t="shared" si="2"/>
        <v>-371.52000000000004</v>
      </c>
      <c r="BH19" s="18" t="s">
        <v>23</v>
      </c>
    </row>
    <row r="20" spans="1:60" s="18" customFormat="1" ht="12.75" customHeight="1" x14ac:dyDescent="0.2">
      <c r="A20" s="1"/>
      <c r="B20" s="18" t="s">
        <v>34</v>
      </c>
      <c r="C20" s="18" t="s">
        <v>35</v>
      </c>
      <c r="D20" s="32"/>
      <c r="E20" s="19"/>
      <c r="F20" s="34"/>
      <c r="G20" s="34"/>
      <c r="H20" s="34">
        <v>350</v>
      </c>
      <c r="I20" s="34"/>
      <c r="J20" s="34">
        <v>37684.5</v>
      </c>
      <c r="K20" s="34">
        <v>7675</v>
      </c>
      <c r="L20" s="34"/>
      <c r="M20" s="34">
        <v>425</v>
      </c>
      <c r="N20" s="34">
        <v>75</v>
      </c>
      <c r="O20" s="34"/>
      <c r="P20" s="34">
        <v>670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G20" s="35">
        <f t="shared" si="2"/>
        <v>46879.5</v>
      </c>
      <c r="BH20" s="18" t="s">
        <v>23</v>
      </c>
    </row>
    <row r="21" spans="1:60" s="18" customFormat="1" ht="12.75" customHeight="1" x14ac:dyDescent="0.2">
      <c r="A21" s="1"/>
      <c r="B21" s="18" t="s">
        <v>36</v>
      </c>
      <c r="C21" s="18" t="s">
        <v>37</v>
      </c>
      <c r="D21" s="32"/>
      <c r="E21" s="19"/>
      <c r="F21" s="34"/>
      <c r="G21" s="34">
        <v>350</v>
      </c>
      <c r="H21" s="34">
        <v>-350</v>
      </c>
      <c r="I21" s="34">
        <v>265</v>
      </c>
      <c r="J21" s="34">
        <v>-265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G21" s="35">
        <f t="shared" si="2"/>
        <v>0</v>
      </c>
      <c r="BH21" s="18" t="s">
        <v>23</v>
      </c>
    </row>
    <row r="22" spans="1:60" s="18" customFormat="1" ht="12.75" customHeight="1" x14ac:dyDescent="0.2">
      <c r="A22" s="1"/>
      <c r="B22" s="18" t="s">
        <v>38</v>
      </c>
      <c r="C22" s="18" t="s">
        <v>39</v>
      </c>
      <c r="D22" s="32"/>
      <c r="E22" s="19"/>
      <c r="F22" s="34">
        <v>16164</v>
      </c>
      <c r="G22" s="34">
        <v>11313</v>
      </c>
      <c r="H22" s="34">
        <v>24359.5</v>
      </c>
      <c r="I22" s="34">
        <v>3376</v>
      </c>
      <c r="J22" s="34">
        <v>21492</v>
      </c>
      <c r="K22" s="34">
        <v>5985</v>
      </c>
      <c r="L22" s="34">
        <v>13206</v>
      </c>
      <c r="M22" s="34">
        <v>10557</v>
      </c>
      <c r="N22" s="34">
        <v>21948</v>
      </c>
      <c r="O22" s="34">
        <v>4900</v>
      </c>
      <c r="P22" s="34">
        <v>23678</v>
      </c>
      <c r="Q22" s="34">
        <v>49547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G22" s="35">
        <f t="shared" si="2"/>
        <v>206525.5</v>
      </c>
      <c r="BH22" s="18" t="s">
        <v>23</v>
      </c>
    </row>
    <row r="23" spans="1:60" s="18" customFormat="1" ht="12.75" customHeight="1" x14ac:dyDescent="0.2">
      <c r="A23" s="1"/>
      <c r="B23" s="18" t="s">
        <v>40</v>
      </c>
      <c r="C23" s="18" t="s">
        <v>41</v>
      </c>
      <c r="D23" s="32"/>
      <c r="E23" s="19"/>
      <c r="F23" s="34">
        <v>-1180</v>
      </c>
      <c r="G23" s="34">
        <v>2739</v>
      </c>
      <c r="H23" s="34">
        <v>-2563</v>
      </c>
      <c r="I23" s="34">
        <v>-176</v>
      </c>
      <c r="J23" s="34">
        <v>601</v>
      </c>
      <c r="K23" s="34">
        <v>3249</v>
      </c>
      <c r="L23" s="34">
        <v>-3489</v>
      </c>
      <c r="M23" s="34">
        <v>-361</v>
      </c>
      <c r="N23" s="34">
        <v>7050</v>
      </c>
      <c r="O23" s="34">
        <v>9190</v>
      </c>
      <c r="P23" s="34">
        <v>-13990</v>
      </c>
      <c r="Q23" s="34">
        <v>4661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G23" s="35">
        <f t="shared" si="2"/>
        <v>5731</v>
      </c>
      <c r="BH23" s="18" t="s">
        <v>23</v>
      </c>
    </row>
    <row r="24" spans="1:60" s="18" customFormat="1" ht="12.75" customHeight="1" x14ac:dyDescent="0.2">
      <c r="A24" s="1"/>
      <c r="B24" s="18" t="s">
        <v>42</v>
      </c>
      <c r="C24" s="18" t="s">
        <v>43</v>
      </c>
      <c r="D24" s="32"/>
      <c r="E24" s="19"/>
      <c r="F24" s="34">
        <v>130311.16</v>
      </c>
      <c r="G24" s="34">
        <v>73642.42</v>
      </c>
      <c r="H24" s="34">
        <v>149436.54999999999</v>
      </c>
      <c r="I24" s="34">
        <v>137624.57999999999</v>
      </c>
      <c r="J24" s="34">
        <v>172162.16</v>
      </c>
      <c r="K24" s="34">
        <v>106107.92</v>
      </c>
      <c r="L24" s="34">
        <v>273193.78000000003</v>
      </c>
      <c r="M24" s="34">
        <v>280075.59999999998</v>
      </c>
      <c r="N24" s="34">
        <v>402610.66</v>
      </c>
      <c r="O24" s="34">
        <v>446523.29</v>
      </c>
      <c r="P24" s="34">
        <v>489735.14</v>
      </c>
      <c r="Q24" s="34">
        <v>819586.08</v>
      </c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G24" s="35">
        <f t="shared" si="2"/>
        <v>3481009.34</v>
      </c>
      <c r="BH24" s="18" t="s">
        <v>23</v>
      </c>
    </row>
    <row r="25" spans="1:60" s="18" customFormat="1" ht="12.75" customHeight="1" x14ac:dyDescent="0.2">
      <c r="A25" s="1"/>
      <c r="B25" s="18" t="s">
        <v>44</v>
      </c>
      <c r="C25" s="18" t="s">
        <v>45</v>
      </c>
      <c r="D25" s="32"/>
      <c r="E25" s="19"/>
      <c r="F25" s="34">
        <v>1524.98</v>
      </c>
      <c r="G25" s="34">
        <v>6020.2</v>
      </c>
      <c r="H25" s="34">
        <v>6432.18</v>
      </c>
      <c r="I25" s="34">
        <v>9109.7999999999993</v>
      </c>
      <c r="J25" s="34">
        <v>-4000.5</v>
      </c>
      <c r="K25" s="34">
        <v>6344.72</v>
      </c>
      <c r="L25" s="34">
        <v>-18337.23</v>
      </c>
      <c r="M25" s="34">
        <v>18961.45</v>
      </c>
      <c r="N25" s="34">
        <v>182880.08</v>
      </c>
      <c r="O25" s="34">
        <v>56981.79</v>
      </c>
      <c r="P25" s="34">
        <v>14475.79</v>
      </c>
      <c r="Q25" s="34">
        <v>-92633.66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G25" s="35">
        <f t="shared" si="2"/>
        <v>187759.59999999995</v>
      </c>
      <c r="BH25" s="18" t="s">
        <v>23</v>
      </c>
    </row>
    <row r="26" spans="1:60" s="18" customFormat="1" ht="12.75" customHeight="1" x14ac:dyDescent="0.2">
      <c r="A26" s="1"/>
      <c r="B26" s="18" t="s">
        <v>46</v>
      </c>
      <c r="C26" s="18" t="s">
        <v>47</v>
      </c>
      <c r="D26" s="32"/>
      <c r="E26" s="19"/>
      <c r="F26" s="34"/>
      <c r="G26" s="34"/>
      <c r="H26" s="34">
        <v>47.68</v>
      </c>
      <c r="I26" s="34"/>
      <c r="J26" s="34"/>
      <c r="K26" s="34">
        <v>60</v>
      </c>
      <c r="L26" s="34">
        <v>25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G26" s="35">
        <f t="shared" si="2"/>
        <v>132.68</v>
      </c>
      <c r="BH26" s="18" t="s">
        <v>23</v>
      </c>
    </row>
    <row r="27" spans="1:60" s="18" customFormat="1" ht="12.75" customHeight="1" x14ac:dyDescent="0.2">
      <c r="A27" s="1"/>
      <c r="B27" s="18" t="s">
        <v>48</v>
      </c>
      <c r="C27" s="18" t="s">
        <v>49</v>
      </c>
      <c r="D27" s="32"/>
      <c r="E27" s="19"/>
      <c r="F27" s="34">
        <v>1000</v>
      </c>
      <c r="G27" s="34">
        <v>2300</v>
      </c>
      <c r="H27" s="34"/>
      <c r="I27" s="34">
        <v>510</v>
      </c>
      <c r="J27" s="34">
        <v>16165</v>
      </c>
      <c r="K27" s="34">
        <v>140192.70000000001</v>
      </c>
      <c r="L27" s="34">
        <v>26473</v>
      </c>
      <c r="M27" s="34">
        <v>36995.54</v>
      </c>
      <c r="N27" s="34">
        <v>89979.46</v>
      </c>
      <c r="O27" s="34">
        <v>74116.23</v>
      </c>
      <c r="P27" s="34">
        <v>43406.59</v>
      </c>
      <c r="Q27" s="34">
        <v>204363.84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G27" s="35">
        <f t="shared" si="2"/>
        <v>635502.36</v>
      </c>
      <c r="BH27" s="18" t="s">
        <v>23</v>
      </c>
    </row>
    <row r="28" spans="1:60" s="18" customFormat="1" ht="12.75" customHeight="1" x14ac:dyDescent="0.2">
      <c r="A28" s="1"/>
      <c r="B28" s="18" t="s">
        <v>50</v>
      </c>
      <c r="C28" s="18" t="s">
        <v>51</v>
      </c>
      <c r="D28" s="32"/>
      <c r="E28" s="19"/>
      <c r="F28" s="34">
        <v>1150</v>
      </c>
      <c r="G28" s="34">
        <v>-1150</v>
      </c>
      <c r="H28" s="34"/>
      <c r="I28" s="34"/>
      <c r="J28" s="34"/>
      <c r="K28" s="34">
        <v>985</v>
      </c>
      <c r="L28" s="34">
        <v>3062.5</v>
      </c>
      <c r="M28" s="34">
        <v>18647.900000000001</v>
      </c>
      <c r="N28" s="34">
        <v>39364.620000000003</v>
      </c>
      <c r="O28" s="34">
        <v>-34605.18</v>
      </c>
      <c r="P28" s="34">
        <v>80514.5</v>
      </c>
      <c r="Q28" s="34">
        <v>-79710.34</v>
      </c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G28" s="35">
        <f t="shared" si="2"/>
        <v>28259</v>
      </c>
      <c r="BH28" s="18" t="s">
        <v>23</v>
      </c>
    </row>
    <row r="29" spans="1:60" s="18" customFormat="1" ht="12.75" customHeight="1" x14ac:dyDescent="0.2">
      <c r="A29" s="1"/>
      <c r="B29" s="18" t="s">
        <v>52</v>
      </c>
      <c r="C29" s="18" t="s">
        <v>53</v>
      </c>
      <c r="D29" s="32"/>
      <c r="E29" s="19"/>
      <c r="F29" s="34">
        <v>45634.400000000001</v>
      </c>
      <c r="G29" s="34">
        <v>12808</v>
      </c>
      <c r="H29" s="34">
        <v>37938</v>
      </c>
      <c r="I29" s="34">
        <v>42030</v>
      </c>
      <c r="J29" s="34">
        <v>61057</v>
      </c>
      <c r="K29" s="34">
        <v>38769.5</v>
      </c>
      <c r="L29" s="34">
        <v>48924</v>
      </c>
      <c r="M29" s="34">
        <v>83888</v>
      </c>
      <c r="N29" s="34">
        <v>90153.5</v>
      </c>
      <c r="O29" s="34">
        <v>128103</v>
      </c>
      <c r="P29" s="34">
        <v>102309.5</v>
      </c>
      <c r="Q29" s="34">
        <v>261393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G29" s="35">
        <f t="shared" si="2"/>
        <v>953007.9</v>
      </c>
      <c r="BH29" s="18" t="s">
        <v>23</v>
      </c>
    </row>
    <row r="30" spans="1:60" s="18" customFormat="1" ht="12.75" customHeight="1" x14ac:dyDescent="0.2">
      <c r="A30" s="1"/>
      <c r="B30" s="18" t="s">
        <v>54</v>
      </c>
      <c r="C30" s="18" t="s">
        <v>55</v>
      </c>
      <c r="D30" s="32"/>
      <c r="E30" s="19"/>
      <c r="F30" s="34">
        <v>631.85</v>
      </c>
      <c r="G30" s="34">
        <v>531</v>
      </c>
      <c r="H30" s="34">
        <v>-1041</v>
      </c>
      <c r="I30" s="34">
        <v>-785</v>
      </c>
      <c r="J30" s="34">
        <v>1395</v>
      </c>
      <c r="K30" s="34">
        <v>4548</v>
      </c>
      <c r="L30" s="34">
        <v>-2724</v>
      </c>
      <c r="M30" s="34">
        <v>20008</v>
      </c>
      <c r="N30" s="34">
        <v>46883</v>
      </c>
      <c r="O30" s="34">
        <v>67470</v>
      </c>
      <c r="P30" s="34">
        <v>53552</v>
      </c>
      <c r="Q30" s="34">
        <v>-34457.5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G30" s="35">
        <f t="shared" si="2"/>
        <v>156011.35</v>
      </c>
      <c r="BH30" s="18" t="s">
        <v>23</v>
      </c>
    </row>
    <row r="31" spans="1:60" s="18" customFormat="1" ht="12.75" customHeight="1" x14ac:dyDescent="0.2">
      <c r="A31" s="1"/>
      <c r="B31" s="18" t="s">
        <v>56</v>
      </c>
      <c r="C31" s="18" t="s">
        <v>57</v>
      </c>
      <c r="D31" s="32"/>
      <c r="E31" s="19"/>
      <c r="F31" s="34"/>
      <c r="G31" s="34"/>
      <c r="H31" s="34">
        <v>9275</v>
      </c>
      <c r="I31" s="34"/>
      <c r="J31" s="34"/>
      <c r="K31" s="34"/>
      <c r="L31" s="34">
        <v>-9275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G31" s="35">
        <f t="shared" si="2"/>
        <v>0</v>
      </c>
      <c r="BH31" s="18" t="s">
        <v>23</v>
      </c>
    </row>
    <row r="32" spans="1:60" s="18" customFormat="1" ht="12.75" customHeight="1" x14ac:dyDescent="0.2">
      <c r="A32" s="1"/>
      <c r="B32" s="18" t="s">
        <v>58</v>
      </c>
      <c r="C32" s="18" t="s">
        <v>59</v>
      </c>
      <c r="D32" s="32"/>
      <c r="E32" s="19"/>
      <c r="F32" s="34"/>
      <c r="G32" s="34"/>
      <c r="H32" s="34"/>
      <c r="I32" s="34"/>
      <c r="J32" s="34"/>
      <c r="K32" s="34"/>
      <c r="L32" s="34">
        <v>2080.42</v>
      </c>
      <c r="M32" s="34">
        <v>1041.33</v>
      </c>
      <c r="N32" s="34">
        <v>-575</v>
      </c>
      <c r="O32" s="34">
        <v>1074</v>
      </c>
      <c r="P32" s="34">
        <v>1310.74</v>
      </c>
      <c r="Q32" s="34">
        <v>5170.87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G32" s="35">
        <f t="shared" si="2"/>
        <v>10102.36</v>
      </c>
      <c r="BH32" s="18" t="s">
        <v>23</v>
      </c>
    </row>
    <row r="33" spans="1:60" s="18" customFormat="1" ht="12.75" customHeight="1" x14ac:dyDescent="0.2">
      <c r="A33" s="1"/>
      <c r="B33" s="18" t="s">
        <v>60</v>
      </c>
      <c r="C33" s="18" t="s">
        <v>61</v>
      </c>
      <c r="D33" s="32"/>
      <c r="E33" s="19"/>
      <c r="F33" s="34"/>
      <c r="G33" s="34"/>
      <c r="H33" s="34"/>
      <c r="I33" s="34">
        <v>1225</v>
      </c>
      <c r="J33" s="34"/>
      <c r="K33" s="34">
        <v>110.79</v>
      </c>
      <c r="L33" s="34">
        <v>-1194.46</v>
      </c>
      <c r="M33" s="34">
        <v>458.67</v>
      </c>
      <c r="N33" s="34">
        <v>905</v>
      </c>
      <c r="O33" s="34">
        <v>1212.5</v>
      </c>
      <c r="P33" s="34">
        <v>-612.5</v>
      </c>
      <c r="Q33" s="34">
        <v>-600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G33" s="35">
        <f t="shared" si="2"/>
        <v>1505</v>
      </c>
      <c r="BH33" s="18" t="s">
        <v>23</v>
      </c>
    </row>
    <row r="34" spans="1:60" s="18" customFormat="1" ht="12.75" customHeight="1" x14ac:dyDescent="0.2">
      <c r="A34" s="1"/>
      <c r="B34" s="18" t="s">
        <v>62</v>
      </c>
      <c r="C34" s="18" t="s">
        <v>63</v>
      </c>
      <c r="D34" s="32"/>
      <c r="E34" s="19"/>
      <c r="F34" s="34">
        <v>204715.54</v>
      </c>
      <c r="G34" s="34">
        <v>116469.32</v>
      </c>
      <c r="H34" s="34">
        <v>233507.12</v>
      </c>
      <c r="I34" s="34">
        <v>200505.08</v>
      </c>
      <c r="J34" s="34">
        <v>333332.90999999997</v>
      </c>
      <c r="K34" s="34">
        <v>332310.65999999997</v>
      </c>
      <c r="L34" s="34">
        <v>345248.09</v>
      </c>
      <c r="M34" s="34">
        <v>480190.81</v>
      </c>
      <c r="N34" s="34">
        <v>887290.12</v>
      </c>
      <c r="O34" s="34">
        <v>761672.73</v>
      </c>
      <c r="P34" s="34">
        <v>815759.09</v>
      </c>
      <c r="Q34" s="34">
        <v>1164195.23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G34" s="35">
        <f t="shared" si="2"/>
        <v>5875196.6999999993</v>
      </c>
      <c r="BH34" s="18" t="s">
        <v>64</v>
      </c>
    </row>
    <row r="35" spans="1:60" s="18" customFormat="1" ht="12.75" customHeight="1" x14ac:dyDescent="0.2">
      <c r="A35" s="1"/>
      <c r="B35" s="18" t="s">
        <v>65</v>
      </c>
      <c r="C35" s="18" t="s">
        <v>66</v>
      </c>
      <c r="D35" s="32"/>
      <c r="E35" s="19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G35" s="35">
        <f t="shared" si="2"/>
        <v>0</v>
      </c>
      <c r="BH35" s="18" t="s">
        <v>16</v>
      </c>
    </row>
    <row r="36" spans="1:60" s="18" customFormat="1" ht="12.75" customHeight="1" x14ac:dyDescent="0.2">
      <c r="A36" s="1"/>
      <c r="B36" s="18" t="s">
        <v>67</v>
      </c>
      <c r="C36" s="18" t="s">
        <v>68</v>
      </c>
      <c r="D36" s="32"/>
      <c r="E36" s="19"/>
      <c r="F36" s="34">
        <v>-4896.33</v>
      </c>
      <c r="G36" s="34">
        <v>-5227.25</v>
      </c>
      <c r="H36" s="34">
        <v>-7342.22</v>
      </c>
      <c r="I36" s="34">
        <v>-4680.09</v>
      </c>
      <c r="J36" s="34">
        <v>-1811.87</v>
      </c>
      <c r="K36" s="34">
        <v>-4327.37</v>
      </c>
      <c r="L36" s="34">
        <v>-23311.8</v>
      </c>
      <c r="M36" s="34">
        <v>-11220.36</v>
      </c>
      <c r="N36" s="34">
        <v>-2677.29</v>
      </c>
      <c r="O36" s="34">
        <v>-1847.64</v>
      </c>
      <c r="P36" s="34">
        <v>-6761.94</v>
      </c>
      <c r="Q36" s="34">
        <v>-7429.4</v>
      </c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G36" s="35">
        <f t="shared" si="2"/>
        <v>-81533.56</v>
      </c>
      <c r="BH36" s="18" t="s">
        <v>23</v>
      </c>
    </row>
    <row r="37" spans="1:60" s="18" customFormat="1" ht="12.75" customHeight="1" x14ac:dyDescent="0.2">
      <c r="A37" s="1"/>
      <c r="B37" s="18" t="s">
        <v>69</v>
      </c>
      <c r="C37" s="18" t="s">
        <v>70</v>
      </c>
      <c r="D37" s="32"/>
      <c r="E37" s="19"/>
      <c r="F37" s="34">
        <v>1886.77</v>
      </c>
      <c r="G37" s="34">
        <v>1805.64</v>
      </c>
      <c r="H37" s="34">
        <v>920.29</v>
      </c>
      <c r="I37" s="34">
        <v>-690.28</v>
      </c>
      <c r="J37" s="34">
        <v>-2516.41</v>
      </c>
      <c r="K37" s="34">
        <v>-9391.9500000000007</v>
      </c>
      <c r="L37" s="34">
        <v>12702.11</v>
      </c>
      <c r="M37" s="34">
        <v>2666.13</v>
      </c>
      <c r="N37" s="34">
        <v>-294.60000000000002</v>
      </c>
      <c r="O37" s="34">
        <v>31.96</v>
      </c>
      <c r="P37" s="34">
        <v>-7619.2</v>
      </c>
      <c r="Q37" s="34">
        <v>1021.3</v>
      </c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G37" s="35">
        <f t="shared" si="2"/>
        <v>521.76</v>
      </c>
      <c r="BH37" s="18" t="s">
        <v>23</v>
      </c>
    </row>
    <row r="38" spans="1:60" s="18" customFormat="1" ht="12.75" customHeight="1" x14ac:dyDescent="0.2">
      <c r="A38" s="1"/>
      <c r="B38" s="18" t="s">
        <v>71</v>
      </c>
      <c r="C38" s="18" t="s">
        <v>72</v>
      </c>
      <c r="D38" s="32"/>
      <c r="E38" s="19"/>
      <c r="F38" s="34">
        <v>-2132.91</v>
      </c>
      <c r="G38" s="34">
        <v>-1591.26</v>
      </c>
      <c r="H38" s="34">
        <v>-1829.1</v>
      </c>
      <c r="I38" s="34">
        <v>-699.4</v>
      </c>
      <c r="J38" s="34">
        <v>-124.88</v>
      </c>
      <c r="K38" s="34">
        <v>-1706.97</v>
      </c>
      <c r="L38" s="34">
        <v>-1276.4000000000001</v>
      </c>
      <c r="M38" s="34">
        <v>-3030.63</v>
      </c>
      <c r="N38" s="34">
        <v>-2231.0500000000002</v>
      </c>
      <c r="O38" s="34">
        <v>-2567.23</v>
      </c>
      <c r="P38" s="34">
        <v>-2464.6999999999998</v>
      </c>
      <c r="Q38" s="34">
        <v>-8254.49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G38" s="35">
        <f t="shared" si="2"/>
        <v>-27909.019999999997</v>
      </c>
      <c r="BH38" s="18" t="s">
        <v>23</v>
      </c>
    </row>
    <row r="39" spans="1:60" s="18" customFormat="1" ht="12.75" customHeight="1" x14ac:dyDescent="0.2">
      <c r="A39" s="1"/>
      <c r="B39" s="18" t="s">
        <v>73</v>
      </c>
      <c r="C39" s="18" t="s">
        <v>74</v>
      </c>
      <c r="D39" s="32"/>
      <c r="E39" s="19"/>
      <c r="F39" s="34">
        <v>-297.14999999999998</v>
      </c>
      <c r="G39" s="34">
        <v>-530.6</v>
      </c>
      <c r="H39" s="34">
        <v>581.59</v>
      </c>
      <c r="I39" s="34">
        <v>297.8</v>
      </c>
      <c r="J39" s="34">
        <v>-209.82</v>
      </c>
      <c r="K39" s="34">
        <v>468.58</v>
      </c>
      <c r="L39" s="34">
        <v>626.76</v>
      </c>
      <c r="M39" s="34">
        <v>-205.26</v>
      </c>
      <c r="N39" s="34">
        <v>-68.42</v>
      </c>
      <c r="O39" s="34">
        <v>32.630000000000003</v>
      </c>
      <c r="P39" s="34">
        <v>-1079.57</v>
      </c>
      <c r="Q39" s="34">
        <v>553.16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G39" s="35">
        <f t="shared" si="2"/>
        <v>169.70000000000016</v>
      </c>
      <c r="BH39" s="18" t="s">
        <v>23</v>
      </c>
    </row>
    <row r="40" spans="1:60" s="18" customFormat="1" ht="12.75" customHeight="1" x14ac:dyDescent="0.2">
      <c r="A40" s="1"/>
      <c r="B40" s="18" t="s">
        <v>75</v>
      </c>
      <c r="C40" s="18" t="s">
        <v>76</v>
      </c>
      <c r="D40" s="32"/>
      <c r="E40" s="19"/>
      <c r="F40" s="34">
        <v>-260.56</v>
      </c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G40" s="35">
        <f t="shared" si="2"/>
        <v>-260.56</v>
      </c>
      <c r="BH40" s="18" t="s">
        <v>23</v>
      </c>
    </row>
    <row r="41" spans="1:60" s="18" customFormat="1" ht="12.75" customHeight="1" x14ac:dyDescent="0.2">
      <c r="A41" s="1"/>
      <c r="B41" s="18" t="s">
        <v>77</v>
      </c>
      <c r="C41" s="18" t="s">
        <v>78</v>
      </c>
      <c r="D41" s="32"/>
      <c r="E41" s="19"/>
      <c r="F41" s="34"/>
      <c r="G41" s="34"/>
      <c r="H41" s="34"/>
      <c r="I41" s="34"/>
      <c r="J41" s="34">
        <v>-34260</v>
      </c>
      <c r="K41" s="34"/>
      <c r="L41" s="34"/>
      <c r="M41" s="34"/>
      <c r="N41" s="34"/>
      <c r="O41" s="34"/>
      <c r="P41" s="34">
        <v>-670</v>
      </c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G41" s="35">
        <f t="shared" si="2"/>
        <v>-34930</v>
      </c>
      <c r="BH41" s="18" t="s">
        <v>23</v>
      </c>
    </row>
    <row r="42" spans="1:60" s="18" customFormat="1" ht="12.75" customHeight="1" x14ac:dyDescent="0.2">
      <c r="A42" s="1"/>
      <c r="B42" s="18" t="s">
        <v>79</v>
      </c>
      <c r="C42" s="18" t="s">
        <v>80</v>
      </c>
      <c r="D42" s="32"/>
      <c r="E42" s="19"/>
      <c r="F42" s="34"/>
      <c r="G42" s="34">
        <v>-195</v>
      </c>
      <c r="H42" s="34"/>
      <c r="I42" s="34">
        <v>-265</v>
      </c>
      <c r="J42" s="34">
        <v>265</v>
      </c>
      <c r="K42" s="34">
        <v>-7000</v>
      </c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G42" s="35">
        <f t="shared" si="2"/>
        <v>-7195</v>
      </c>
      <c r="BH42" s="18" t="s">
        <v>23</v>
      </c>
    </row>
    <row r="43" spans="1:60" s="18" customFormat="1" ht="12.75" customHeight="1" x14ac:dyDescent="0.2">
      <c r="A43" s="1"/>
      <c r="B43" s="18" t="s">
        <v>81</v>
      </c>
      <c r="C43" s="18" t="s">
        <v>82</v>
      </c>
      <c r="D43" s="32"/>
      <c r="E43" s="19"/>
      <c r="F43" s="34"/>
      <c r="G43" s="34"/>
      <c r="H43" s="34"/>
      <c r="I43" s="34"/>
      <c r="J43" s="34"/>
      <c r="K43" s="34"/>
      <c r="L43" s="34"/>
      <c r="M43" s="34"/>
      <c r="N43" s="34">
        <v>-252</v>
      </c>
      <c r="O43" s="34">
        <v>-297.5</v>
      </c>
      <c r="P43" s="34">
        <v>-2130</v>
      </c>
      <c r="Q43" s="34">
        <v>-5540</v>
      </c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G43" s="35">
        <f t="shared" ref="BG43:BG74" si="3">SUM(F43:BE43)</f>
        <v>-8219.5</v>
      </c>
      <c r="BH43" s="18" t="s">
        <v>23</v>
      </c>
    </row>
    <row r="44" spans="1:60" s="18" customFormat="1" ht="12.75" customHeight="1" x14ac:dyDescent="0.2">
      <c r="A44" s="1"/>
      <c r="B44" s="18" t="s">
        <v>83</v>
      </c>
      <c r="C44" s="18" t="s">
        <v>84</v>
      </c>
      <c r="D44" s="32"/>
      <c r="E44" s="19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>
        <v>-2860</v>
      </c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G44" s="35">
        <f t="shared" si="3"/>
        <v>-2860</v>
      </c>
      <c r="BH44" s="18" t="s">
        <v>23</v>
      </c>
    </row>
    <row r="45" spans="1:60" s="18" customFormat="1" ht="12.75" customHeight="1" x14ac:dyDescent="0.2">
      <c r="A45" s="1"/>
      <c r="B45" s="18" t="s">
        <v>85</v>
      </c>
      <c r="C45" s="18" t="s">
        <v>86</v>
      </c>
      <c r="D45" s="32"/>
      <c r="E45" s="19"/>
      <c r="F45" s="34"/>
      <c r="G45" s="34"/>
      <c r="H45" s="34">
        <v>-240</v>
      </c>
      <c r="I45" s="34"/>
      <c r="J45" s="34"/>
      <c r="K45" s="34"/>
      <c r="L45" s="34">
        <v>240</v>
      </c>
      <c r="M45" s="34"/>
      <c r="N45" s="34"/>
      <c r="O45" s="34"/>
      <c r="P45" s="34"/>
      <c r="Q45" s="34">
        <v>-2750</v>
      </c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G45" s="35">
        <f t="shared" si="3"/>
        <v>-2750</v>
      </c>
      <c r="BH45" s="18" t="s">
        <v>23</v>
      </c>
    </row>
    <row r="46" spans="1:60" s="18" customFormat="1" ht="12.75" customHeight="1" x14ac:dyDescent="0.2">
      <c r="A46" s="1"/>
      <c r="B46" s="18" t="s">
        <v>87</v>
      </c>
      <c r="C46" s="18" t="s">
        <v>88</v>
      </c>
      <c r="D46" s="32"/>
      <c r="E46" s="19"/>
      <c r="F46" s="34">
        <v>-150</v>
      </c>
      <c r="G46" s="34"/>
      <c r="H46" s="34"/>
      <c r="I46" s="34">
        <v>-1295</v>
      </c>
      <c r="J46" s="34"/>
      <c r="K46" s="34"/>
      <c r="L46" s="34"/>
      <c r="M46" s="34"/>
      <c r="N46" s="34">
        <v>-365</v>
      </c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G46" s="35">
        <f t="shared" si="3"/>
        <v>-1810</v>
      </c>
      <c r="BH46" s="18" t="s">
        <v>23</v>
      </c>
    </row>
    <row r="47" spans="1:60" s="18" customFormat="1" ht="12.75" customHeight="1" x14ac:dyDescent="0.2">
      <c r="A47" s="1"/>
      <c r="B47" s="18" t="s">
        <v>89</v>
      </c>
      <c r="C47" s="18" t="s">
        <v>90</v>
      </c>
      <c r="D47" s="32"/>
      <c r="E47" s="19"/>
      <c r="F47" s="34">
        <v>-63160.33</v>
      </c>
      <c r="G47" s="34">
        <v>-36074.29</v>
      </c>
      <c r="H47" s="34">
        <v>-38106.79</v>
      </c>
      <c r="I47" s="34">
        <v>-100683.62</v>
      </c>
      <c r="J47" s="34">
        <v>-33381.32</v>
      </c>
      <c r="K47" s="34">
        <v>-33167.42</v>
      </c>
      <c r="L47" s="34">
        <v>-94440.27</v>
      </c>
      <c r="M47" s="34">
        <v>-87958.39</v>
      </c>
      <c r="N47" s="34">
        <v>-241154.76</v>
      </c>
      <c r="O47" s="34">
        <v>-228224.04</v>
      </c>
      <c r="P47" s="34">
        <v>-309321.74</v>
      </c>
      <c r="Q47" s="34">
        <v>-426990.73</v>
      </c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G47" s="35">
        <f t="shared" si="3"/>
        <v>-1692663.7</v>
      </c>
      <c r="BH47" s="18" t="s">
        <v>23</v>
      </c>
    </row>
    <row r="48" spans="1:60" s="18" customFormat="1" ht="12.75" customHeight="1" x14ac:dyDescent="0.2">
      <c r="A48" s="1"/>
      <c r="B48" s="18" t="s">
        <v>91</v>
      </c>
      <c r="C48" s="18" t="s">
        <v>92</v>
      </c>
      <c r="D48" s="32"/>
      <c r="E48" s="19"/>
      <c r="F48" s="34">
        <v>9754.23</v>
      </c>
      <c r="G48" s="34">
        <v>7432.69</v>
      </c>
      <c r="H48" s="34">
        <v>-16387.96</v>
      </c>
      <c r="I48" s="34">
        <v>14485.11</v>
      </c>
      <c r="J48" s="34">
        <v>2162.54</v>
      </c>
      <c r="K48" s="34">
        <v>-4003.77</v>
      </c>
      <c r="L48" s="34">
        <v>-26214.19</v>
      </c>
      <c r="M48" s="34">
        <v>-29564.34</v>
      </c>
      <c r="N48" s="34">
        <v>-98230.13</v>
      </c>
      <c r="O48" s="34">
        <v>-14203.79</v>
      </c>
      <c r="P48" s="34">
        <v>-20732.080000000002</v>
      </c>
      <c r="Q48" s="34">
        <v>-60111.08</v>
      </c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G48" s="35">
        <f t="shared" si="3"/>
        <v>-235612.77000000002</v>
      </c>
      <c r="BH48" s="18" t="s">
        <v>23</v>
      </c>
    </row>
    <row r="49" spans="1:60" s="18" customFormat="1" ht="12.75" customHeight="1" x14ac:dyDescent="0.2">
      <c r="A49" s="1"/>
      <c r="B49" s="18" t="s">
        <v>93</v>
      </c>
      <c r="C49" s="18" t="s">
        <v>94</v>
      </c>
      <c r="D49" s="32"/>
      <c r="E49" s="19"/>
      <c r="F49" s="34"/>
      <c r="G49" s="34"/>
      <c r="H49" s="34">
        <v>-47.68</v>
      </c>
      <c r="I49" s="34"/>
      <c r="J49" s="34">
        <v>-9.5</v>
      </c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G49" s="35">
        <f t="shared" si="3"/>
        <v>-57.18</v>
      </c>
      <c r="BH49" s="18" t="s">
        <v>23</v>
      </c>
    </row>
    <row r="50" spans="1:60" s="18" customFormat="1" ht="12.75" customHeight="1" x14ac:dyDescent="0.2">
      <c r="A50" s="1"/>
      <c r="B50" s="18" t="s">
        <v>95</v>
      </c>
      <c r="C50" s="18" t="s">
        <v>96</v>
      </c>
      <c r="D50" s="32"/>
      <c r="E50" s="19"/>
      <c r="F50" s="34">
        <v>-1315</v>
      </c>
      <c r="G50" s="34">
        <v>-1150</v>
      </c>
      <c r="H50" s="34"/>
      <c r="I50" s="34"/>
      <c r="J50" s="34">
        <v>-15550</v>
      </c>
      <c r="K50" s="34">
        <v>-4302</v>
      </c>
      <c r="L50" s="34">
        <v>-24445</v>
      </c>
      <c r="M50" s="34">
        <v>-47328.2</v>
      </c>
      <c r="N50" s="34">
        <v>-108673.7</v>
      </c>
      <c r="O50" s="34">
        <v>-44395.6</v>
      </c>
      <c r="P50" s="34">
        <v>-57809.4</v>
      </c>
      <c r="Q50" s="34">
        <v>-154760.16</v>
      </c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G50" s="35">
        <f t="shared" si="3"/>
        <v>-459729.06000000006</v>
      </c>
      <c r="BH50" s="18" t="s">
        <v>23</v>
      </c>
    </row>
    <row r="51" spans="1:60" s="18" customFormat="1" ht="12.75" customHeight="1" x14ac:dyDescent="0.2">
      <c r="A51" s="1"/>
      <c r="B51" s="18" t="s">
        <v>97</v>
      </c>
      <c r="C51" s="18" t="s">
        <v>98</v>
      </c>
      <c r="D51" s="32"/>
      <c r="E51" s="19"/>
      <c r="F51" s="34"/>
      <c r="G51" s="34"/>
      <c r="H51" s="34"/>
      <c r="I51" s="34"/>
      <c r="J51" s="34">
        <v>-495</v>
      </c>
      <c r="K51" s="34">
        <v>-117455</v>
      </c>
      <c r="L51" s="34">
        <v>-220</v>
      </c>
      <c r="M51" s="34">
        <v>-3104</v>
      </c>
      <c r="N51" s="34">
        <v>-6612</v>
      </c>
      <c r="O51" s="34">
        <v>6626</v>
      </c>
      <c r="P51" s="34">
        <v>-56311</v>
      </c>
      <c r="Q51" s="34">
        <v>41916.6</v>
      </c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G51" s="35">
        <f t="shared" si="3"/>
        <v>-135654.39999999999</v>
      </c>
      <c r="BH51" s="18" t="s">
        <v>23</v>
      </c>
    </row>
    <row r="52" spans="1:60" s="18" customFormat="1" ht="12.75" customHeight="1" x14ac:dyDescent="0.2">
      <c r="A52" s="1"/>
      <c r="B52" s="18" t="s">
        <v>99</v>
      </c>
      <c r="C52" s="18" t="s">
        <v>100</v>
      </c>
      <c r="D52" s="32"/>
      <c r="E52" s="19"/>
      <c r="F52" s="34">
        <v>-23283.75</v>
      </c>
      <c r="G52" s="34">
        <v>-13282.56</v>
      </c>
      <c r="H52" s="34">
        <v>-26941.25</v>
      </c>
      <c r="I52" s="34">
        <v>-40674.699999999997</v>
      </c>
      <c r="J52" s="34">
        <v>-45873</v>
      </c>
      <c r="K52" s="34">
        <v>-23860</v>
      </c>
      <c r="L52" s="34">
        <v>-25843.75</v>
      </c>
      <c r="M52" s="34">
        <v>-28136</v>
      </c>
      <c r="N52" s="34">
        <v>-79877.600000000006</v>
      </c>
      <c r="O52" s="34">
        <v>-123286.65</v>
      </c>
      <c r="P52" s="34">
        <v>-68108</v>
      </c>
      <c r="Q52" s="34">
        <v>-80346.960000000006</v>
      </c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G52" s="35">
        <f t="shared" si="3"/>
        <v>-579514.22</v>
      </c>
      <c r="BH52" s="18" t="s">
        <v>23</v>
      </c>
    </row>
    <row r="53" spans="1:60" s="18" customFormat="1" ht="12.75" customHeight="1" x14ac:dyDescent="0.2">
      <c r="A53" s="1"/>
      <c r="B53" s="18" t="s">
        <v>101</v>
      </c>
      <c r="C53" s="18" t="s">
        <v>102</v>
      </c>
      <c r="D53" s="32"/>
      <c r="E53" s="19"/>
      <c r="F53" s="34">
        <v>-3514</v>
      </c>
      <c r="G53" s="34">
        <v>-1118.5</v>
      </c>
      <c r="H53" s="34">
        <v>-3125</v>
      </c>
      <c r="I53" s="34">
        <v>-1178.5</v>
      </c>
      <c r="J53" s="34">
        <v>5058</v>
      </c>
      <c r="K53" s="34">
        <v>-16710.75</v>
      </c>
      <c r="L53" s="34">
        <v>-8386.25</v>
      </c>
      <c r="M53" s="34">
        <v>-14123</v>
      </c>
      <c r="N53" s="34">
        <v>-11479</v>
      </c>
      <c r="O53" s="34">
        <v>-33699</v>
      </c>
      <c r="P53" s="34">
        <v>-70278</v>
      </c>
      <c r="Q53" s="34">
        <v>-55754.31</v>
      </c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G53" s="35">
        <f t="shared" si="3"/>
        <v>-214308.31</v>
      </c>
      <c r="BH53" s="18" t="s">
        <v>23</v>
      </c>
    </row>
    <row r="54" spans="1:60" s="18" customFormat="1" ht="12.75" customHeight="1" x14ac:dyDescent="0.2">
      <c r="A54" s="1"/>
      <c r="B54" s="18" t="s">
        <v>103</v>
      </c>
      <c r="C54" s="18" t="s">
        <v>104</v>
      </c>
      <c r="D54" s="32"/>
      <c r="E54" s="19"/>
      <c r="F54" s="34"/>
      <c r="G54" s="34"/>
      <c r="H54" s="34">
        <v>-4350</v>
      </c>
      <c r="I54" s="34"/>
      <c r="J54" s="34"/>
      <c r="K54" s="34"/>
      <c r="L54" s="34">
        <v>4350</v>
      </c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G54" s="35">
        <f t="shared" si="3"/>
        <v>0</v>
      </c>
      <c r="BH54" s="18" t="s">
        <v>23</v>
      </c>
    </row>
    <row r="55" spans="1:60" s="18" customFormat="1" ht="12.75" customHeight="1" x14ac:dyDescent="0.2">
      <c r="A55" s="1"/>
      <c r="B55" s="18" t="s">
        <v>105</v>
      </c>
      <c r="C55" s="18" t="s">
        <v>106</v>
      </c>
      <c r="D55" s="32"/>
      <c r="E55" s="19"/>
      <c r="F55" s="34"/>
      <c r="G55" s="34"/>
      <c r="H55" s="34"/>
      <c r="I55" s="34">
        <v>-1070</v>
      </c>
      <c r="J55" s="34"/>
      <c r="K55" s="34">
        <v>-110.79</v>
      </c>
      <c r="L55" s="34">
        <v>-355.24</v>
      </c>
      <c r="M55" s="34">
        <v>-74.52</v>
      </c>
      <c r="N55" s="34"/>
      <c r="O55" s="34">
        <v>-643.63</v>
      </c>
      <c r="P55" s="34">
        <v>-955.7</v>
      </c>
      <c r="Q55" s="34">
        <v>-916.68</v>
      </c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G55" s="35">
        <f t="shared" si="3"/>
        <v>-4126.5600000000004</v>
      </c>
      <c r="BH55" s="18" t="s">
        <v>23</v>
      </c>
    </row>
    <row r="56" spans="1:60" s="18" customFormat="1" ht="12.75" customHeight="1" x14ac:dyDescent="0.2">
      <c r="A56" s="1"/>
      <c r="B56" s="18" t="s">
        <v>107</v>
      </c>
      <c r="C56" s="18" t="s">
        <v>108</v>
      </c>
      <c r="D56" s="32"/>
      <c r="E56" s="19"/>
      <c r="F56" s="34"/>
      <c r="G56" s="34"/>
      <c r="H56" s="34"/>
      <c r="I56" s="34"/>
      <c r="J56" s="34"/>
      <c r="K56" s="34"/>
      <c r="L56" s="34">
        <v>-113.06</v>
      </c>
      <c r="M56" s="34">
        <v>74.52</v>
      </c>
      <c r="N56" s="34"/>
      <c r="O56" s="34">
        <v>-1334</v>
      </c>
      <c r="P56" s="34">
        <v>-332.79</v>
      </c>
      <c r="Q56" s="34">
        <v>-299.42</v>
      </c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G56" s="35">
        <f t="shared" si="3"/>
        <v>-2004.75</v>
      </c>
      <c r="BH56" s="18" t="s">
        <v>23</v>
      </c>
    </row>
    <row r="57" spans="1:60" s="18" customFormat="1" ht="12.75" customHeight="1" x14ac:dyDescent="0.2">
      <c r="A57" s="1"/>
      <c r="B57" s="18" t="s">
        <v>109</v>
      </c>
      <c r="C57" s="18" t="s">
        <v>110</v>
      </c>
      <c r="D57" s="32"/>
      <c r="E57" s="19"/>
      <c r="F57" s="34">
        <v>-87369.03</v>
      </c>
      <c r="G57" s="34">
        <v>-49931.13</v>
      </c>
      <c r="H57" s="34">
        <v>-96868.12</v>
      </c>
      <c r="I57" s="34">
        <v>-136453.68</v>
      </c>
      <c r="J57" s="34">
        <v>-126746.26</v>
      </c>
      <c r="K57" s="34">
        <v>-221567.44</v>
      </c>
      <c r="L57" s="34">
        <v>-186687.09</v>
      </c>
      <c r="M57" s="34">
        <v>-222004.05</v>
      </c>
      <c r="N57" s="34">
        <v>-551915.55000000005</v>
      </c>
      <c r="O57" s="34">
        <v>-443808.49</v>
      </c>
      <c r="P57" s="34">
        <v>-604574.12</v>
      </c>
      <c r="Q57" s="34">
        <v>-762522.17</v>
      </c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G57" s="35">
        <f t="shared" si="3"/>
        <v>-3490447.13</v>
      </c>
      <c r="BH57" s="18" t="s">
        <v>64</v>
      </c>
    </row>
    <row r="58" spans="1:60" s="18" customFormat="1" ht="25.5" customHeight="1" x14ac:dyDescent="0.2">
      <c r="A58" s="1"/>
      <c r="B58" s="18" t="s">
        <v>111</v>
      </c>
      <c r="C58" s="18" t="s">
        <v>112</v>
      </c>
      <c r="D58" s="32"/>
      <c r="E58" s="19"/>
      <c r="F58" s="34">
        <v>117346.51</v>
      </c>
      <c r="G58" s="34">
        <v>66538.19</v>
      </c>
      <c r="H58" s="34">
        <v>136639</v>
      </c>
      <c r="I58" s="34">
        <v>64051.4</v>
      </c>
      <c r="J58" s="34">
        <v>206586.65</v>
      </c>
      <c r="K58" s="34">
        <v>110743.22</v>
      </c>
      <c r="L58" s="34">
        <v>158561</v>
      </c>
      <c r="M58" s="34">
        <v>258186.76</v>
      </c>
      <c r="N58" s="34">
        <v>335374.57</v>
      </c>
      <c r="O58" s="34">
        <v>317864.24</v>
      </c>
      <c r="P58" s="34">
        <v>211184.97</v>
      </c>
      <c r="Q58" s="34">
        <v>401673.06</v>
      </c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G58" s="35">
        <f t="shared" si="3"/>
        <v>2384749.5699999998</v>
      </c>
      <c r="BH58" s="18" t="s">
        <v>64</v>
      </c>
    </row>
    <row r="59" spans="1:60" s="18" customFormat="1" ht="12.75" customHeight="1" x14ac:dyDescent="0.2">
      <c r="A59" s="1"/>
      <c r="B59" s="18" t="s">
        <v>113</v>
      </c>
      <c r="C59" s="18" t="s">
        <v>114</v>
      </c>
      <c r="D59" s="32"/>
      <c r="E59" s="19"/>
      <c r="F59" s="34">
        <v>117346.51</v>
      </c>
      <c r="G59" s="34">
        <v>66538.19</v>
      </c>
      <c r="H59" s="34">
        <v>136639</v>
      </c>
      <c r="I59" s="34">
        <v>64051.4</v>
      </c>
      <c r="J59" s="34">
        <v>206586.65</v>
      </c>
      <c r="K59" s="34">
        <v>110743.22</v>
      </c>
      <c r="L59" s="34">
        <v>158561</v>
      </c>
      <c r="M59" s="34">
        <v>258186.76</v>
      </c>
      <c r="N59" s="34">
        <v>335374.57</v>
      </c>
      <c r="O59" s="34">
        <v>317864.24</v>
      </c>
      <c r="P59" s="34">
        <v>211184.97</v>
      </c>
      <c r="Q59" s="34">
        <v>401673.06</v>
      </c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G59" s="35">
        <f t="shared" si="3"/>
        <v>2384749.5699999998</v>
      </c>
      <c r="BH59" s="18" t="s">
        <v>64</v>
      </c>
    </row>
    <row r="60" spans="1:60" s="18" customFormat="1" ht="12.75" customHeight="1" x14ac:dyDescent="0.2">
      <c r="A60" s="1"/>
      <c r="B60" s="18" t="s">
        <v>115</v>
      </c>
      <c r="C60" s="18" t="s">
        <v>116</v>
      </c>
      <c r="D60" s="32"/>
      <c r="E60" s="19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G60" s="35">
        <f t="shared" si="3"/>
        <v>0</v>
      </c>
      <c r="BH60" s="18" t="s">
        <v>16</v>
      </c>
    </row>
    <row r="61" spans="1:60" s="18" customFormat="1" ht="12.75" customHeight="1" x14ac:dyDescent="0.2">
      <c r="A61" s="1"/>
      <c r="B61" s="18" t="s">
        <v>117</v>
      </c>
      <c r="C61" s="18" t="s">
        <v>118</v>
      </c>
      <c r="D61" s="32"/>
      <c r="E61" s="19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G61" s="35">
        <f t="shared" si="3"/>
        <v>0</v>
      </c>
      <c r="BH61" s="18" t="s">
        <v>16</v>
      </c>
    </row>
    <row r="62" spans="1:60" s="18" customFormat="1" ht="12.75" customHeight="1" x14ac:dyDescent="0.2">
      <c r="A62" s="1"/>
      <c r="B62" s="18" t="s">
        <v>119</v>
      </c>
      <c r="C62" s="18" t="s">
        <v>120</v>
      </c>
      <c r="D62" s="32"/>
      <c r="E62" s="19"/>
      <c r="F62" s="34">
        <v>-22771.279999999999</v>
      </c>
      <c r="G62" s="34">
        <v>-24572.58</v>
      </c>
      <c r="H62" s="34">
        <v>-23924.32</v>
      </c>
      <c r="I62" s="34">
        <v>-25427.68</v>
      </c>
      <c r="J62" s="34">
        <v>-23451.43</v>
      </c>
      <c r="K62" s="34">
        <v>-28748.85</v>
      </c>
      <c r="L62" s="34">
        <v>-35634.58</v>
      </c>
      <c r="M62" s="34">
        <v>-33438.43</v>
      </c>
      <c r="N62" s="34">
        <v>-48535.360000000001</v>
      </c>
      <c r="O62" s="34">
        <v>-45239.42</v>
      </c>
      <c r="P62" s="34">
        <v>-47650.15</v>
      </c>
      <c r="Q62" s="34">
        <v>-49913.97</v>
      </c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G62" s="35">
        <f t="shared" si="3"/>
        <v>-409308.04999999993</v>
      </c>
      <c r="BH62" s="18" t="s">
        <v>23</v>
      </c>
    </row>
    <row r="63" spans="1:60" s="18" customFormat="1" ht="12.75" customHeight="1" x14ac:dyDescent="0.2">
      <c r="A63" s="1"/>
      <c r="B63" s="18" t="s">
        <v>121</v>
      </c>
      <c r="C63" s="18" t="s">
        <v>122</v>
      </c>
      <c r="D63" s="32"/>
      <c r="E63" s="19"/>
      <c r="F63" s="34"/>
      <c r="G63" s="34"/>
      <c r="H63" s="34"/>
      <c r="I63" s="34">
        <v>-5300</v>
      </c>
      <c r="J63" s="34"/>
      <c r="K63" s="34"/>
      <c r="L63" s="34">
        <v>-6500</v>
      </c>
      <c r="M63" s="34"/>
      <c r="N63" s="34"/>
      <c r="O63" s="34">
        <v>-27500</v>
      </c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G63" s="35">
        <f t="shared" si="3"/>
        <v>-39300</v>
      </c>
      <c r="BH63" s="18" t="s">
        <v>23</v>
      </c>
    </row>
    <row r="64" spans="1:60" s="18" customFormat="1" ht="12.75" customHeight="1" x14ac:dyDescent="0.2">
      <c r="A64" s="1"/>
      <c r="B64" s="18" t="s">
        <v>123</v>
      </c>
      <c r="C64" s="18" t="s">
        <v>124</v>
      </c>
      <c r="D64" s="32"/>
      <c r="E64" s="19"/>
      <c r="F64" s="34">
        <v>-388.62</v>
      </c>
      <c r="G64" s="34">
        <v>-496.95</v>
      </c>
      <c r="H64" s="34">
        <v>-605.28</v>
      </c>
      <c r="I64" s="34">
        <v>-757.77</v>
      </c>
      <c r="J64" s="34">
        <v>-605.28</v>
      </c>
      <c r="K64" s="34">
        <v>-605.28</v>
      </c>
      <c r="L64" s="34">
        <v>-1005.46</v>
      </c>
      <c r="M64" s="34">
        <v>-821.94</v>
      </c>
      <c r="N64" s="34">
        <v>-951.11</v>
      </c>
      <c r="O64" s="34">
        <v>-1630.28</v>
      </c>
      <c r="P64" s="34">
        <v>-1064.45</v>
      </c>
      <c r="Q64" s="34">
        <v>-1013.62</v>
      </c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G64" s="35">
        <f t="shared" si="3"/>
        <v>-9946.0400000000009</v>
      </c>
      <c r="BH64" s="18" t="s">
        <v>23</v>
      </c>
    </row>
    <row r="65" spans="1:60" s="18" customFormat="1" ht="12.75" customHeight="1" x14ac:dyDescent="0.2">
      <c r="A65" s="1"/>
      <c r="B65" s="18" t="s">
        <v>125</v>
      </c>
      <c r="C65" s="18" t="s">
        <v>126</v>
      </c>
      <c r="D65" s="32"/>
      <c r="E65" s="19"/>
      <c r="F65" s="34">
        <v>-2279.19</v>
      </c>
      <c r="G65" s="34">
        <v>-2279.1999999999998</v>
      </c>
      <c r="H65" s="34">
        <v>-2279.1999999999998</v>
      </c>
      <c r="I65" s="34">
        <v>-2279.1999999999998</v>
      </c>
      <c r="J65" s="34">
        <v>-2279.1999999999998</v>
      </c>
      <c r="K65" s="34">
        <v>-2427.0500000000002</v>
      </c>
      <c r="L65" s="34">
        <v>-2779.32</v>
      </c>
      <c r="M65" s="34">
        <v>-2784.83</v>
      </c>
      <c r="N65" s="34">
        <v>-2550.5500000000002</v>
      </c>
      <c r="O65" s="34">
        <v>-2961.56</v>
      </c>
      <c r="P65" s="34">
        <v>-2961.56</v>
      </c>
      <c r="Q65" s="34">
        <v>-2961.56</v>
      </c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G65" s="35">
        <f t="shared" si="3"/>
        <v>-30822.42</v>
      </c>
      <c r="BH65" s="18" t="s">
        <v>23</v>
      </c>
    </row>
    <row r="66" spans="1:60" s="18" customFormat="1" ht="12.75" customHeight="1" x14ac:dyDescent="0.2">
      <c r="A66" s="1"/>
      <c r="B66" s="18" t="s">
        <v>127</v>
      </c>
      <c r="C66" s="18" t="s">
        <v>128</v>
      </c>
      <c r="D66" s="32"/>
      <c r="E66" s="19"/>
      <c r="F66" s="34"/>
      <c r="G66" s="34"/>
      <c r="H66" s="34"/>
      <c r="I66" s="34"/>
      <c r="J66" s="34"/>
      <c r="K66" s="34">
        <v>-335.75</v>
      </c>
      <c r="L66" s="34"/>
      <c r="M66" s="34">
        <v>-671.5</v>
      </c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G66" s="35">
        <f t="shared" si="3"/>
        <v>-1007.25</v>
      </c>
      <c r="BH66" s="18" t="s">
        <v>23</v>
      </c>
    </row>
    <row r="67" spans="1:60" s="18" customFormat="1" ht="12.75" customHeight="1" x14ac:dyDescent="0.2">
      <c r="A67" s="1"/>
      <c r="B67" s="18" t="s">
        <v>129</v>
      </c>
      <c r="C67" s="18" t="s">
        <v>130</v>
      </c>
      <c r="D67" s="32"/>
      <c r="E67" s="19"/>
      <c r="F67" s="34">
        <v>-150</v>
      </c>
      <c r="G67" s="34"/>
      <c r="H67" s="34"/>
      <c r="I67" s="34"/>
      <c r="J67" s="34">
        <v>-100</v>
      </c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G67" s="35">
        <f t="shared" si="3"/>
        <v>-250</v>
      </c>
      <c r="BH67" s="18" t="s">
        <v>23</v>
      </c>
    </row>
    <row r="68" spans="1:60" s="18" customFormat="1" ht="12.75" customHeight="1" x14ac:dyDescent="0.2">
      <c r="A68" s="1"/>
      <c r="B68" s="18" t="s">
        <v>131</v>
      </c>
      <c r="C68" s="18" t="s">
        <v>132</v>
      </c>
      <c r="D68" s="32"/>
      <c r="E68" s="19"/>
      <c r="F68" s="34"/>
      <c r="G68" s="34"/>
      <c r="H68" s="34"/>
      <c r="I68" s="34"/>
      <c r="J68" s="34"/>
      <c r="K68" s="34"/>
      <c r="L68" s="34"/>
      <c r="M68" s="34"/>
      <c r="N68" s="34">
        <v>-335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G68" s="35">
        <f t="shared" si="3"/>
        <v>-335</v>
      </c>
      <c r="BH68" s="18" t="s">
        <v>23</v>
      </c>
    </row>
    <row r="69" spans="1:60" s="18" customFormat="1" ht="12.75" customHeight="1" x14ac:dyDescent="0.2">
      <c r="A69" s="1"/>
      <c r="B69" s="18" t="s">
        <v>133</v>
      </c>
      <c r="C69" s="18" t="s">
        <v>134</v>
      </c>
      <c r="D69" s="32"/>
      <c r="E69" s="19"/>
      <c r="F69" s="34"/>
      <c r="G69" s="34"/>
      <c r="H69" s="34"/>
      <c r="I69" s="34"/>
      <c r="J69" s="34"/>
      <c r="K69" s="34">
        <v>-2323.46</v>
      </c>
      <c r="L69" s="34">
        <v>-3582.29</v>
      </c>
      <c r="M69" s="34">
        <v>-2674.59</v>
      </c>
      <c r="N69" s="34">
        <v>-3639.37</v>
      </c>
      <c r="O69" s="34">
        <v>-5268.56</v>
      </c>
      <c r="P69" s="34">
        <v>-3450.45</v>
      </c>
      <c r="Q69" s="34">
        <v>-3604.63</v>
      </c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G69" s="35">
        <f t="shared" si="3"/>
        <v>-24543.350000000002</v>
      </c>
      <c r="BH69" s="18" t="s">
        <v>23</v>
      </c>
    </row>
    <row r="70" spans="1:60" s="18" customFormat="1" ht="12.75" customHeight="1" x14ac:dyDescent="0.2">
      <c r="A70" s="1"/>
      <c r="B70" s="18" t="s">
        <v>135</v>
      </c>
      <c r="C70" s="18" t="s">
        <v>136</v>
      </c>
      <c r="D70" s="32"/>
      <c r="E70" s="19"/>
      <c r="F70" s="34">
        <v>-12138.3</v>
      </c>
      <c r="G70" s="34">
        <v>-12216.1</v>
      </c>
      <c r="H70" s="34">
        <v>-11432.04</v>
      </c>
      <c r="I70" s="34">
        <v>-6648.64</v>
      </c>
      <c r="J70" s="34">
        <v>-20405.78</v>
      </c>
      <c r="K70" s="34">
        <v>-28812.83</v>
      </c>
      <c r="L70" s="34">
        <v>-20948.03</v>
      </c>
      <c r="M70" s="34">
        <v>-28969.67</v>
      </c>
      <c r="N70" s="34">
        <v>-26391.71</v>
      </c>
      <c r="O70" s="34">
        <v>-35607.9</v>
      </c>
      <c r="P70" s="34">
        <v>-45553.89</v>
      </c>
      <c r="Q70" s="34">
        <v>-52132.639999999999</v>
      </c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G70" s="35">
        <f t="shared" si="3"/>
        <v>-301257.53000000003</v>
      </c>
      <c r="BH70" s="18" t="s">
        <v>23</v>
      </c>
    </row>
    <row r="71" spans="1:60" s="18" customFormat="1" ht="12.75" customHeight="1" x14ac:dyDescent="0.2">
      <c r="A71" s="1"/>
      <c r="B71" s="18" t="s">
        <v>137</v>
      </c>
      <c r="C71" s="18" t="s">
        <v>138</v>
      </c>
      <c r="D71" s="32"/>
      <c r="E71" s="19"/>
      <c r="F71" s="34">
        <v>-3116.15</v>
      </c>
      <c r="G71" s="34">
        <v>-5559.65</v>
      </c>
      <c r="H71" s="34">
        <v>-5067.05</v>
      </c>
      <c r="I71" s="34">
        <v>-6471.26</v>
      </c>
      <c r="J71" s="34">
        <v>-4938.87</v>
      </c>
      <c r="K71" s="34">
        <v>-3723.61</v>
      </c>
      <c r="L71" s="34">
        <v>-5423.85</v>
      </c>
      <c r="M71" s="34">
        <v>-4313.45</v>
      </c>
      <c r="N71" s="34">
        <v>-6309.56</v>
      </c>
      <c r="O71" s="34">
        <v>-9495.31</v>
      </c>
      <c r="P71" s="34">
        <v>-6208.71</v>
      </c>
      <c r="Q71" s="34">
        <v>-6525.8</v>
      </c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G71" s="35">
        <f t="shared" si="3"/>
        <v>-67153.26999999999</v>
      </c>
      <c r="BH71" s="18" t="s">
        <v>23</v>
      </c>
    </row>
    <row r="72" spans="1:60" s="18" customFormat="1" ht="12.75" customHeight="1" x14ac:dyDescent="0.2">
      <c r="A72" s="1"/>
      <c r="B72" s="18" t="s">
        <v>139</v>
      </c>
      <c r="C72" s="18" t="s">
        <v>140</v>
      </c>
      <c r="D72" s="32"/>
      <c r="E72" s="19"/>
      <c r="F72" s="34">
        <v>-40843.54</v>
      </c>
      <c r="G72" s="34">
        <v>-45124.480000000003</v>
      </c>
      <c r="H72" s="34">
        <v>-43307.89</v>
      </c>
      <c r="I72" s="34">
        <v>-46884.55</v>
      </c>
      <c r="J72" s="34">
        <v>-51780.56</v>
      </c>
      <c r="K72" s="34">
        <v>-66976.83</v>
      </c>
      <c r="L72" s="34">
        <v>-75873.53</v>
      </c>
      <c r="M72" s="34">
        <v>-73674.41</v>
      </c>
      <c r="N72" s="34">
        <v>-88712.66</v>
      </c>
      <c r="O72" s="34">
        <v>-127703.03</v>
      </c>
      <c r="P72" s="34">
        <v>-106889.21</v>
      </c>
      <c r="Q72" s="34">
        <v>-116152.22</v>
      </c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G72" s="35">
        <f t="shared" si="3"/>
        <v>-883922.91</v>
      </c>
      <c r="BH72" s="18" t="s">
        <v>64</v>
      </c>
    </row>
    <row r="73" spans="1:60" s="18" customFormat="1" ht="25.5" customHeight="1" x14ac:dyDescent="0.2">
      <c r="A73" s="1"/>
      <c r="B73" s="18" t="s">
        <v>141</v>
      </c>
      <c r="C73" s="18" t="s">
        <v>142</v>
      </c>
      <c r="D73" s="32"/>
      <c r="E73" s="19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G73" s="35">
        <f t="shared" si="3"/>
        <v>0</v>
      </c>
      <c r="BH73" s="18" t="s">
        <v>16</v>
      </c>
    </row>
    <row r="74" spans="1:60" s="18" customFormat="1" ht="12.75" customHeight="1" x14ac:dyDescent="0.2">
      <c r="A74" s="1"/>
      <c r="B74" s="18" t="s">
        <v>143</v>
      </c>
      <c r="C74" s="18" t="s">
        <v>144</v>
      </c>
      <c r="D74" s="32"/>
      <c r="E74" s="19"/>
      <c r="F74" s="34"/>
      <c r="G74" s="34"/>
      <c r="H74" s="34"/>
      <c r="I74" s="34"/>
      <c r="J74" s="34"/>
      <c r="K74" s="34">
        <v>-248.4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G74" s="35">
        <f t="shared" si="3"/>
        <v>-248.4</v>
      </c>
      <c r="BH74" s="18" t="s">
        <v>23</v>
      </c>
    </row>
    <row r="75" spans="1:60" s="18" customFormat="1" ht="12.75" customHeight="1" x14ac:dyDescent="0.2">
      <c r="A75" s="1"/>
      <c r="B75" s="18" t="s">
        <v>145</v>
      </c>
      <c r="C75" s="18" t="s">
        <v>146</v>
      </c>
      <c r="D75" s="32"/>
      <c r="E75" s="19"/>
      <c r="F75" s="34"/>
      <c r="G75" s="34"/>
      <c r="H75" s="34"/>
      <c r="I75" s="34"/>
      <c r="J75" s="34"/>
      <c r="K75" s="34"/>
      <c r="L75" s="34">
        <v>-20</v>
      </c>
      <c r="M75" s="34"/>
      <c r="N75" s="34"/>
      <c r="O75" s="34"/>
      <c r="P75" s="34"/>
      <c r="Q75" s="34">
        <v>-75.33</v>
      </c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G75" s="35">
        <f t="shared" ref="BG75:BG106" si="4">SUM(F75:BE75)</f>
        <v>-95.33</v>
      </c>
      <c r="BH75" s="18" t="s">
        <v>23</v>
      </c>
    </row>
    <row r="76" spans="1:60" s="18" customFormat="1" ht="12.75" customHeight="1" x14ac:dyDescent="0.2">
      <c r="A76" s="1"/>
      <c r="B76" s="18" t="s">
        <v>147</v>
      </c>
      <c r="C76" s="18" t="s">
        <v>148</v>
      </c>
      <c r="D76" s="32"/>
      <c r="E76" s="19"/>
      <c r="F76" s="34">
        <v>0</v>
      </c>
      <c r="G76" s="34">
        <v>0</v>
      </c>
      <c r="H76" s="34">
        <v>0</v>
      </c>
      <c r="I76" s="34">
        <v>0</v>
      </c>
      <c r="J76" s="34">
        <v>0</v>
      </c>
      <c r="K76" s="34">
        <v>-248.4</v>
      </c>
      <c r="L76" s="34">
        <v>-20</v>
      </c>
      <c r="M76" s="34">
        <v>0</v>
      </c>
      <c r="N76" s="34">
        <v>0</v>
      </c>
      <c r="O76" s="34">
        <v>0</v>
      </c>
      <c r="P76" s="34">
        <v>0</v>
      </c>
      <c r="Q76" s="34">
        <v>-75.33</v>
      </c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G76" s="35">
        <f t="shared" si="4"/>
        <v>-343.72999999999996</v>
      </c>
      <c r="BH76" s="18" t="s">
        <v>64</v>
      </c>
    </row>
    <row r="77" spans="1:60" s="18" customFormat="1" ht="12.75" customHeight="1" x14ac:dyDescent="0.2">
      <c r="A77" s="1"/>
      <c r="B77" s="18" t="s">
        <v>149</v>
      </c>
      <c r="C77" s="18" t="s">
        <v>150</v>
      </c>
      <c r="D77" s="32"/>
      <c r="E77" s="19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G77" s="35">
        <f t="shared" si="4"/>
        <v>0</v>
      </c>
      <c r="BH77" s="18" t="s">
        <v>16</v>
      </c>
    </row>
    <row r="78" spans="1:60" s="18" customFormat="1" ht="12.75" customHeight="1" x14ac:dyDescent="0.2">
      <c r="A78" s="1"/>
      <c r="B78" s="18" t="s">
        <v>151</v>
      </c>
      <c r="C78" s="18" t="s">
        <v>152</v>
      </c>
      <c r="D78" s="32"/>
      <c r="E78" s="19"/>
      <c r="F78" s="34"/>
      <c r="G78" s="34"/>
      <c r="H78" s="34"/>
      <c r="I78" s="34"/>
      <c r="J78" s="34"/>
      <c r="K78" s="34"/>
      <c r="L78" s="34"/>
      <c r="M78" s="34"/>
      <c r="N78" s="34">
        <v>-109.49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G78" s="35">
        <f t="shared" si="4"/>
        <v>-109.49</v>
      </c>
      <c r="BH78" s="18" t="s">
        <v>23</v>
      </c>
    </row>
    <row r="79" spans="1:60" s="18" customFormat="1" ht="12.75" customHeight="1" x14ac:dyDescent="0.2">
      <c r="A79" s="1"/>
      <c r="B79" s="18" t="s">
        <v>153</v>
      </c>
      <c r="C79" s="18" t="s">
        <v>154</v>
      </c>
      <c r="D79" s="32"/>
      <c r="E79" s="19"/>
      <c r="F79" s="34">
        <v>0</v>
      </c>
      <c r="G79" s="34">
        <v>0</v>
      </c>
      <c r="H79" s="34">
        <v>0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-109.49</v>
      </c>
      <c r="O79" s="34">
        <v>0</v>
      </c>
      <c r="P79" s="34">
        <v>0</v>
      </c>
      <c r="Q79" s="34">
        <v>0</v>
      </c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G79" s="35">
        <f t="shared" si="4"/>
        <v>-109.49</v>
      </c>
      <c r="BH79" s="18" t="s">
        <v>64</v>
      </c>
    </row>
    <row r="80" spans="1:60" s="18" customFormat="1" ht="12.75" customHeight="1" x14ac:dyDescent="0.2">
      <c r="A80" s="1"/>
      <c r="B80" s="18" t="s">
        <v>155</v>
      </c>
      <c r="C80" s="18" t="s">
        <v>156</v>
      </c>
      <c r="D80" s="32"/>
      <c r="E80" s="19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G80" s="35">
        <f t="shared" si="4"/>
        <v>0</v>
      </c>
      <c r="BH80" s="18" t="s">
        <v>16</v>
      </c>
    </row>
    <row r="81" spans="1:60" s="18" customFormat="1" ht="12.75" customHeight="1" x14ac:dyDescent="0.2">
      <c r="A81" s="1"/>
      <c r="B81" s="18" t="s">
        <v>157</v>
      </c>
      <c r="C81" s="18" t="s">
        <v>158</v>
      </c>
      <c r="D81" s="32"/>
      <c r="E81" s="19"/>
      <c r="F81" s="34"/>
      <c r="G81" s="34"/>
      <c r="H81" s="34"/>
      <c r="I81" s="34"/>
      <c r="J81" s="34"/>
      <c r="K81" s="34"/>
      <c r="L81" s="34">
        <v>-198.63</v>
      </c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G81" s="35">
        <f t="shared" si="4"/>
        <v>-198.63</v>
      </c>
      <c r="BH81" s="18" t="s">
        <v>23</v>
      </c>
    </row>
    <row r="82" spans="1:60" s="18" customFormat="1" ht="12.75" customHeight="1" x14ac:dyDescent="0.2">
      <c r="A82" s="1"/>
      <c r="B82" s="18" t="s">
        <v>159</v>
      </c>
      <c r="C82" s="18" t="s">
        <v>160</v>
      </c>
      <c r="D82" s="32"/>
      <c r="E82" s="19"/>
      <c r="F82" s="34"/>
      <c r="G82" s="34"/>
      <c r="H82" s="34"/>
      <c r="I82" s="34"/>
      <c r="J82" s="34"/>
      <c r="K82" s="34"/>
      <c r="L82" s="34"/>
      <c r="M82" s="34"/>
      <c r="N82" s="34">
        <v>-300</v>
      </c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G82" s="35">
        <f t="shared" si="4"/>
        <v>-300</v>
      </c>
      <c r="BH82" s="18" t="s">
        <v>23</v>
      </c>
    </row>
    <row r="83" spans="1:60" s="18" customFormat="1" ht="12.75" customHeight="1" x14ac:dyDescent="0.2">
      <c r="A83" s="1"/>
      <c r="B83" s="18" t="s">
        <v>161</v>
      </c>
      <c r="C83" s="18" t="s">
        <v>162</v>
      </c>
      <c r="D83" s="32"/>
      <c r="E83" s="19"/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4">
        <v>0</v>
      </c>
      <c r="L83" s="34">
        <v>-198.63</v>
      </c>
      <c r="M83" s="34">
        <v>0</v>
      </c>
      <c r="N83" s="34">
        <v>-300</v>
      </c>
      <c r="O83" s="34">
        <v>0</v>
      </c>
      <c r="P83" s="34">
        <v>0</v>
      </c>
      <c r="Q83" s="34">
        <v>0</v>
      </c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G83" s="35">
        <f t="shared" si="4"/>
        <v>-498.63</v>
      </c>
      <c r="BH83" s="18" t="s">
        <v>64</v>
      </c>
    </row>
    <row r="84" spans="1:60" s="18" customFormat="1" ht="12.75" customHeight="1" x14ac:dyDescent="0.2">
      <c r="A84" s="1"/>
      <c r="B84" s="18" t="s">
        <v>163</v>
      </c>
      <c r="C84" s="18" t="s">
        <v>164</v>
      </c>
      <c r="D84" s="32"/>
      <c r="E84" s="19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G84" s="35">
        <f t="shared" si="4"/>
        <v>0</v>
      </c>
      <c r="BH84" s="18" t="s">
        <v>16</v>
      </c>
    </row>
    <row r="85" spans="1:60" s="18" customFormat="1" ht="12.75" customHeight="1" x14ac:dyDescent="0.2">
      <c r="A85" s="1"/>
      <c r="B85" s="18" t="s">
        <v>165</v>
      </c>
      <c r="C85" s="18" t="s">
        <v>166</v>
      </c>
      <c r="D85" s="32"/>
      <c r="E85" s="19"/>
      <c r="F85" s="34"/>
      <c r="G85" s="34">
        <v>-41</v>
      </c>
      <c r="H85" s="34">
        <v>-82</v>
      </c>
      <c r="I85" s="34"/>
      <c r="J85" s="34">
        <v>-82</v>
      </c>
      <c r="K85" s="34">
        <v>-41</v>
      </c>
      <c r="L85" s="34">
        <v>-125.25</v>
      </c>
      <c r="M85" s="34"/>
      <c r="N85" s="34"/>
      <c r="O85" s="34">
        <v>-205</v>
      </c>
      <c r="P85" s="34">
        <v>-123</v>
      </c>
      <c r="Q85" s="34">
        <v>-82</v>
      </c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G85" s="35">
        <f t="shared" si="4"/>
        <v>-781.25</v>
      </c>
      <c r="BH85" s="18" t="s">
        <v>23</v>
      </c>
    </row>
    <row r="86" spans="1:60" s="18" customFormat="1" ht="12.75" customHeight="1" x14ac:dyDescent="0.2">
      <c r="A86" s="1"/>
      <c r="B86" s="18" t="s">
        <v>167</v>
      </c>
      <c r="C86" s="18" t="s">
        <v>168</v>
      </c>
      <c r="D86" s="32"/>
      <c r="E86" s="19"/>
      <c r="F86" s="34">
        <v>-8700</v>
      </c>
      <c r="G86" s="34">
        <v>-2960</v>
      </c>
      <c r="H86" s="34">
        <v>-2560</v>
      </c>
      <c r="I86" s="34">
        <v>-6560</v>
      </c>
      <c r="J86" s="34"/>
      <c r="K86" s="34">
        <v>-3360</v>
      </c>
      <c r="L86" s="34">
        <v>-3501.6</v>
      </c>
      <c r="M86" s="34">
        <v>-3800</v>
      </c>
      <c r="N86" s="34">
        <v>-3660</v>
      </c>
      <c r="O86" s="34">
        <v>-3520</v>
      </c>
      <c r="P86" s="34">
        <v>-3860</v>
      </c>
      <c r="Q86" s="34">
        <v>-3460</v>
      </c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G86" s="35">
        <f t="shared" si="4"/>
        <v>-45941.599999999999</v>
      </c>
      <c r="BH86" s="18" t="s">
        <v>23</v>
      </c>
    </row>
    <row r="87" spans="1:60" s="18" customFormat="1" ht="12.75" customHeight="1" x14ac:dyDescent="0.2">
      <c r="A87" s="1"/>
      <c r="B87" s="18" t="s">
        <v>169</v>
      </c>
      <c r="C87" s="18" t="s">
        <v>170</v>
      </c>
      <c r="D87" s="32"/>
      <c r="E87" s="19"/>
      <c r="F87" s="34"/>
      <c r="G87" s="34">
        <v>-1200</v>
      </c>
      <c r="H87" s="34"/>
      <c r="I87" s="34"/>
      <c r="J87" s="34"/>
      <c r="K87" s="34"/>
      <c r="L87" s="34"/>
      <c r="M87" s="34">
        <v>-600</v>
      </c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G87" s="35">
        <f t="shared" si="4"/>
        <v>-1800</v>
      </c>
      <c r="BH87" s="18" t="s">
        <v>23</v>
      </c>
    </row>
    <row r="88" spans="1:60" s="18" customFormat="1" ht="12.75" customHeight="1" x14ac:dyDescent="0.2">
      <c r="A88" s="1"/>
      <c r="B88" s="18" t="s">
        <v>171</v>
      </c>
      <c r="C88" s="18" t="s">
        <v>172</v>
      </c>
      <c r="D88" s="32"/>
      <c r="E88" s="19"/>
      <c r="F88" s="34">
        <v>-8700</v>
      </c>
      <c r="G88" s="34">
        <v>-4201</v>
      </c>
      <c r="H88" s="34">
        <v>-2642</v>
      </c>
      <c r="I88" s="34">
        <v>-6560</v>
      </c>
      <c r="J88" s="34">
        <v>-82</v>
      </c>
      <c r="K88" s="34">
        <v>-3401</v>
      </c>
      <c r="L88" s="34">
        <v>-3626.85</v>
      </c>
      <c r="M88" s="34">
        <v>-4400</v>
      </c>
      <c r="N88" s="34">
        <v>-3660</v>
      </c>
      <c r="O88" s="34">
        <v>-3725</v>
      </c>
      <c r="P88" s="34">
        <v>-3983</v>
      </c>
      <c r="Q88" s="34">
        <v>-3542</v>
      </c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G88" s="35">
        <f t="shared" si="4"/>
        <v>-48522.85</v>
      </c>
      <c r="BH88" s="18" t="s">
        <v>64</v>
      </c>
    </row>
    <row r="89" spans="1:60" s="18" customFormat="1" ht="25.5" customHeight="1" x14ac:dyDescent="0.2">
      <c r="A89" s="1"/>
      <c r="B89" s="18" t="s">
        <v>173</v>
      </c>
      <c r="C89" s="18" t="s">
        <v>174</v>
      </c>
      <c r="D89" s="32"/>
      <c r="E89" s="19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G89" s="35">
        <f t="shared" si="4"/>
        <v>0</v>
      </c>
      <c r="BH89" s="18" t="s">
        <v>16</v>
      </c>
    </row>
    <row r="90" spans="1:60" s="18" customFormat="1" ht="12.75" customHeight="1" x14ac:dyDescent="0.2">
      <c r="A90" s="1"/>
      <c r="B90" s="18" t="s">
        <v>175</v>
      </c>
      <c r="C90" s="18" t="s">
        <v>176</v>
      </c>
      <c r="D90" s="32"/>
      <c r="E90" s="19"/>
      <c r="F90" s="34">
        <v>-38637</v>
      </c>
      <c r="G90" s="34">
        <v>-38637</v>
      </c>
      <c r="H90" s="34">
        <v>-38637</v>
      </c>
      <c r="I90" s="34">
        <v>-38637</v>
      </c>
      <c r="J90" s="34">
        <v>-37136.67</v>
      </c>
      <c r="K90" s="34">
        <v>-39610.35</v>
      </c>
      <c r="L90" s="34">
        <v>-39610.35</v>
      </c>
      <c r="M90" s="34">
        <v>-39610.35</v>
      </c>
      <c r="N90" s="34">
        <v>-39610.35</v>
      </c>
      <c r="O90" s="34">
        <v>-39610.35</v>
      </c>
      <c r="P90" s="34">
        <v>-39610.35</v>
      </c>
      <c r="Q90" s="34">
        <v>-39610.35</v>
      </c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G90" s="35">
        <f t="shared" si="4"/>
        <v>-468957.11999999988</v>
      </c>
      <c r="BH90" s="18" t="s">
        <v>23</v>
      </c>
    </row>
    <row r="91" spans="1:60" s="18" customFormat="1" ht="12.75" customHeight="1" x14ac:dyDescent="0.2">
      <c r="A91" s="1"/>
      <c r="B91" s="18" t="s">
        <v>177</v>
      </c>
      <c r="C91" s="18" t="s">
        <v>178</v>
      </c>
      <c r="D91" s="32"/>
      <c r="E91" s="19"/>
      <c r="F91" s="34">
        <v>2500</v>
      </c>
      <c r="G91" s="34">
        <v>2500</v>
      </c>
      <c r="H91" s="34">
        <v>2500</v>
      </c>
      <c r="I91" s="34">
        <v>2500</v>
      </c>
      <c r="J91" s="34">
        <v>2500</v>
      </c>
      <c r="K91" s="34">
        <v>2500</v>
      </c>
      <c r="L91" s="34">
        <v>2500</v>
      </c>
      <c r="M91" s="34">
        <v>2500</v>
      </c>
      <c r="N91" s="34">
        <v>2500</v>
      </c>
      <c r="O91" s="34">
        <v>2500</v>
      </c>
      <c r="P91" s="34">
        <v>2500</v>
      </c>
      <c r="Q91" s="34">
        <v>2500</v>
      </c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G91" s="35">
        <f t="shared" si="4"/>
        <v>30000</v>
      </c>
      <c r="BH91" s="18" t="s">
        <v>23</v>
      </c>
    </row>
    <row r="92" spans="1:60" s="18" customFormat="1" ht="12.75" customHeight="1" x14ac:dyDescent="0.2">
      <c r="A92" s="1"/>
      <c r="B92" s="18" t="s">
        <v>179</v>
      </c>
      <c r="C92" s="18" t="s">
        <v>180</v>
      </c>
      <c r="D92" s="32"/>
      <c r="E92" s="19"/>
      <c r="F92" s="34">
        <v>20477</v>
      </c>
      <c r="G92" s="34">
        <v>22793</v>
      </c>
      <c r="H92" s="34">
        <v>23173</v>
      </c>
      <c r="I92" s="34">
        <v>22423</v>
      </c>
      <c r="J92" s="34">
        <v>23173</v>
      </c>
      <c r="K92" s="34">
        <v>15603.72</v>
      </c>
      <c r="L92" s="34">
        <v>16244.01</v>
      </c>
      <c r="M92" s="34">
        <v>17451.09</v>
      </c>
      <c r="N92" s="34">
        <v>17465.25</v>
      </c>
      <c r="O92" s="34">
        <v>15365.25</v>
      </c>
      <c r="P92" s="34">
        <v>15232.08</v>
      </c>
      <c r="Q92" s="34">
        <v>19201.099999999999</v>
      </c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G92" s="35">
        <f t="shared" si="4"/>
        <v>228601.5</v>
      </c>
      <c r="BH92" s="18" t="s">
        <v>23</v>
      </c>
    </row>
    <row r="93" spans="1:60" s="18" customFormat="1" ht="12.75" customHeight="1" x14ac:dyDescent="0.2">
      <c r="A93" s="1"/>
      <c r="B93" s="18" t="s">
        <v>181</v>
      </c>
      <c r="C93" s="18" t="s">
        <v>182</v>
      </c>
      <c r="D93" s="32"/>
      <c r="E93" s="19"/>
      <c r="F93" s="34">
        <v>-229.14</v>
      </c>
      <c r="G93" s="34">
        <v>-826.47</v>
      </c>
      <c r="H93" s="34">
        <v>-733.17</v>
      </c>
      <c r="I93" s="34">
        <v>-58.97</v>
      </c>
      <c r="J93" s="34">
        <v>-1000.81</v>
      </c>
      <c r="K93" s="34">
        <v>-343.62</v>
      </c>
      <c r="L93" s="34">
        <v>-1019.31</v>
      </c>
      <c r="M93" s="34">
        <v>-953.88</v>
      </c>
      <c r="N93" s="34">
        <v>-473.63</v>
      </c>
      <c r="O93" s="34">
        <v>-953.13</v>
      </c>
      <c r="P93" s="34">
        <v>-1218.3599999999999</v>
      </c>
      <c r="Q93" s="34">
        <v>-298.63</v>
      </c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G93" s="35">
        <f t="shared" si="4"/>
        <v>-8109.12</v>
      </c>
      <c r="BH93" s="18" t="s">
        <v>23</v>
      </c>
    </row>
    <row r="94" spans="1:60" s="18" customFormat="1" ht="12.75" customHeight="1" x14ac:dyDescent="0.2">
      <c r="A94" s="1"/>
      <c r="B94" s="18" t="s">
        <v>183</v>
      </c>
      <c r="C94" s="18" t="s">
        <v>184</v>
      </c>
      <c r="D94" s="32"/>
      <c r="E94" s="19"/>
      <c r="F94" s="34">
        <v>-93</v>
      </c>
      <c r="G94" s="34">
        <v>-83.45</v>
      </c>
      <c r="H94" s="34">
        <v>-148.05000000000001</v>
      </c>
      <c r="I94" s="34">
        <v>-96.91</v>
      </c>
      <c r="J94" s="34">
        <v>-16.23</v>
      </c>
      <c r="K94" s="34">
        <v>-87.94</v>
      </c>
      <c r="L94" s="34">
        <v>-195.74</v>
      </c>
      <c r="M94" s="34">
        <v>-353.1</v>
      </c>
      <c r="N94" s="34"/>
      <c r="O94" s="34">
        <v>-829.31</v>
      </c>
      <c r="P94" s="34">
        <v>-25.99</v>
      </c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G94" s="35">
        <f t="shared" si="4"/>
        <v>-1929.72</v>
      </c>
      <c r="BH94" s="18" t="s">
        <v>23</v>
      </c>
    </row>
    <row r="95" spans="1:60" s="18" customFormat="1" ht="12.75" customHeight="1" x14ac:dyDescent="0.2">
      <c r="A95" s="1"/>
      <c r="B95" s="18" t="s">
        <v>185</v>
      </c>
      <c r="C95" s="18" t="s">
        <v>186</v>
      </c>
      <c r="D95" s="32"/>
      <c r="E95" s="19"/>
      <c r="F95" s="34">
        <v>-148.94</v>
      </c>
      <c r="G95" s="34">
        <v>-88.62</v>
      </c>
      <c r="H95" s="34">
        <v>-88.62</v>
      </c>
      <c r="I95" s="34">
        <v>-88.62</v>
      </c>
      <c r="J95" s="34">
        <v>-97.18</v>
      </c>
      <c r="K95" s="34">
        <v>-97.18</v>
      </c>
      <c r="L95" s="34">
        <v>-97.21</v>
      </c>
      <c r="M95" s="34">
        <v>-97.21</v>
      </c>
      <c r="N95" s="34"/>
      <c r="O95" s="34"/>
      <c r="P95" s="34">
        <v>-194.42</v>
      </c>
      <c r="Q95" s="34">
        <v>-194.42</v>
      </c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G95" s="35">
        <f t="shared" si="4"/>
        <v>-1192.42</v>
      </c>
      <c r="BH95" s="18" t="s">
        <v>23</v>
      </c>
    </row>
    <row r="96" spans="1:60" s="18" customFormat="1" ht="12.75" customHeight="1" x14ac:dyDescent="0.2">
      <c r="A96" s="1"/>
      <c r="B96" s="18" t="s">
        <v>187</v>
      </c>
      <c r="C96" s="18" t="s">
        <v>188</v>
      </c>
      <c r="D96" s="32"/>
      <c r="E96" s="19"/>
      <c r="F96" s="34"/>
      <c r="G96" s="34"/>
      <c r="H96" s="34">
        <v>-790.83</v>
      </c>
      <c r="I96" s="34">
        <v>-202.87</v>
      </c>
      <c r="J96" s="34">
        <v>-2440.5100000000002</v>
      </c>
      <c r="K96" s="34">
        <v>-934.48</v>
      </c>
      <c r="L96" s="34">
        <v>-570.74</v>
      </c>
      <c r="M96" s="34">
        <v>-20</v>
      </c>
      <c r="N96" s="34">
        <v>-241.1</v>
      </c>
      <c r="O96" s="34">
        <v>-468.09</v>
      </c>
      <c r="P96" s="34">
        <v>-412.2</v>
      </c>
      <c r="Q96" s="34">
        <v>-1074.52</v>
      </c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G96" s="35">
        <f t="shared" si="4"/>
        <v>-7155.34</v>
      </c>
      <c r="BH96" s="18" t="s">
        <v>23</v>
      </c>
    </row>
    <row r="97" spans="1:60" s="18" customFormat="1" ht="12.75" customHeight="1" x14ac:dyDescent="0.2">
      <c r="A97" s="1"/>
      <c r="B97" s="18" t="s">
        <v>189</v>
      </c>
      <c r="C97" s="18" t="s">
        <v>190</v>
      </c>
      <c r="D97" s="32"/>
      <c r="E97" s="19"/>
      <c r="F97" s="34">
        <v>-15668.48</v>
      </c>
      <c r="G97" s="34">
        <v>-2454.17</v>
      </c>
      <c r="H97" s="34">
        <v>-1226.3</v>
      </c>
      <c r="I97" s="34">
        <v>-35571.58</v>
      </c>
      <c r="J97" s="34">
        <v>-16252.45</v>
      </c>
      <c r="K97" s="34">
        <v>-11095.74</v>
      </c>
      <c r="L97" s="34">
        <v>-37985.660000000003</v>
      </c>
      <c r="M97" s="34">
        <v>-42850.25</v>
      </c>
      <c r="N97" s="34">
        <v>-16804.55</v>
      </c>
      <c r="O97" s="34">
        <v>-15588.03</v>
      </c>
      <c r="P97" s="34">
        <v>-13154.36</v>
      </c>
      <c r="Q97" s="34">
        <v>-26385.65</v>
      </c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G97" s="35">
        <f t="shared" si="4"/>
        <v>-235037.22</v>
      </c>
      <c r="BH97" s="18" t="s">
        <v>23</v>
      </c>
    </row>
    <row r="98" spans="1:60" s="18" customFormat="1" ht="12.75" customHeight="1" x14ac:dyDescent="0.2">
      <c r="A98" s="1"/>
      <c r="B98" s="18" t="s">
        <v>191</v>
      </c>
      <c r="C98" s="18" t="s">
        <v>192</v>
      </c>
      <c r="D98" s="32"/>
      <c r="E98" s="19"/>
      <c r="F98" s="34"/>
      <c r="G98" s="34"/>
      <c r="H98" s="34"/>
      <c r="I98" s="34"/>
      <c r="J98" s="34"/>
      <c r="K98" s="34"/>
      <c r="L98" s="34"/>
      <c r="M98" s="34">
        <v>-622.5</v>
      </c>
      <c r="N98" s="34">
        <v>-2759.25</v>
      </c>
      <c r="O98" s="34">
        <v>-2607.19</v>
      </c>
      <c r="P98" s="34">
        <v>-1893.1</v>
      </c>
      <c r="Q98" s="34">
        <v>-824.25</v>
      </c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G98" s="35">
        <f t="shared" si="4"/>
        <v>-8706.2900000000009</v>
      </c>
      <c r="BH98" s="18" t="s">
        <v>23</v>
      </c>
    </row>
    <row r="99" spans="1:60" s="18" customFormat="1" ht="12.75" customHeight="1" x14ac:dyDescent="0.2">
      <c r="A99" s="1"/>
      <c r="B99" s="18" t="s">
        <v>193</v>
      </c>
      <c r="C99" s="18" t="s">
        <v>194</v>
      </c>
      <c r="D99" s="32"/>
      <c r="E99" s="19"/>
      <c r="F99" s="34">
        <v>-1473.33</v>
      </c>
      <c r="G99" s="34">
        <v>-1598.33</v>
      </c>
      <c r="H99" s="34">
        <v>-1473.33</v>
      </c>
      <c r="I99" s="34">
        <v>-1543.33</v>
      </c>
      <c r="J99" s="34">
        <v>-1473.33</v>
      </c>
      <c r="K99" s="34">
        <v>-1820.33</v>
      </c>
      <c r="L99" s="34">
        <v>-1473.33</v>
      </c>
      <c r="M99" s="34">
        <v>-1473.33</v>
      </c>
      <c r="N99" s="34">
        <v>-1473.33</v>
      </c>
      <c r="O99" s="34">
        <v>-2095</v>
      </c>
      <c r="P99" s="34">
        <v>-1990</v>
      </c>
      <c r="Q99" s="34">
        <v>-2127.5</v>
      </c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G99" s="35">
        <f t="shared" si="4"/>
        <v>-20014.47</v>
      </c>
      <c r="BH99" s="18" t="s">
        <v>23</v>
      </c>
    </row>
    <row r="100" spans="1:60" s="18" customFormat="1" ht="12.75" customHeight="1" x14ac:dyDescent="0.2">
      <c r="A100" s="1"/>
      <c r="B100" s="18" t="s">
        <v>195</v>
      </c>
      <c r="C100" s="18" t="s">
        <v>196</v>
      </c>
      <c r="D100" s="32"/>
      <c r="E100" s="19"/>
      <c r="F100" s="34">
        <v>-1966.79</v>
      </c>
      <c r="G100" s="34"/>
      <c r="H100" s="34"/>
      <c r="I100" s="34">
        <v>-400</v>
      </c>
      <c r="J100" s="34"/>
      <c r="K100" s="34">
        <v>-1310.86</v>
      </c>
      <c r="L100" s="34">
        <v>-1204.5</v>
      </c>
      <c r="M100" s="34"/>
      <c r="N100" s="34"/>
      <c r="O100" s="34">
        <v>-112</v>
      </c>
      <c r="P100" s="34"/>
      <c r="Q100" s="34">
        <v>-10553.75</v>
      </c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G100" s="35">
        <f t="shared" si="4"/>
        <v>-15547.9</v>
      </c>
      <c r="BH100" s="18" t="s">
        <v>23</v>
      </c>
    </row>
    <row r="101" spans="1:60" s="18" customFormat="1" ht="12.75" customHeight="1" x14ac:dyDescent="0.2">
      <c r="A101" s="1"/>
      <c r="B101" s="18" t="s">
        <v>197</v>
      </c>
      <c r="C101" s="18" t="s">
        <v>198</v>
      </c>
      <c r="D101" s="32"/>
      <c r="E101" s="19"/>
      <c r="F101" s="34">
        <v>-35239.68</v>
      </c>
      <c r="G101" s="34">
        <v>-18395.04</v>
      </c>
      <c r="H101" s="34">
        <v>-17424.3</v>
      </c>
      <c r="I101" s="34">
        <v>-51676.28</v>
      </c>
      <c r="J101" s="34">
        <v>-32744.18</v>
      </c>
      <c r="K101" s="34">
        <v>-37196.78</v>
      </c>
      <c r="L101" s="34">
        <v>-63412.83</v>
      </c>
      <c r="M101" s="34">
        <v>-66029.53</v>
      </c>
      <c r="N101" s="34">
        <v>-41396.959999999999</v>
      </c>
      <c r="O101" s="34">
        <v>-44397.85</v>
      </c>
      <c r="P101" s="34">
        <v>-40766.699999999997</v>
      </c>
      <c r="Q101" s="34">
        <v>-59367.97</v>
      </c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G101" s="35">
        <f t="shared" si="4"/>
        <v>-508048.1</v>
      </c>
      <c r="BH101" s="18" t="s">
        <v>64</v>
      </c>
    </row>
    <row r="102" spans="1:60" s="18" customFormat="1" ht="12.75" customHeight="1" x14ac:dyDescent="0.2">
      <c r="A102" s="1"/>
      <c r="B102" s="18" t="s">
        <v>199</v>
      </c>
      <c r="C102" s="18" t="s">
        <v>200</v>
      </c>
      <c r="D102" s="32"/>
      <c r="E102" s="19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G102" s="35">
        <f t="shared" si="4"/>
        <v>0</v>
      </c>
      <c r="BH102" s="18" t="s">
        <v>16</v>
      </c>
    </row>
    <row r="103" spans="1:60" s="18" customFormat="1" ht="12.75" customHeight="1" x14ac:dyDescent="0.2">
      <c r="A103" s="1"/>
      <c r="B103" s="18" t="s">
        <v>201</v>
      </c>
      <c r="C103" s="18" t="s">
        <v>202</v>
      </c>
      <c r="D103" s="32"/>
      <c r="E103" s="19"/>
      <c r="F103" s="34"/>
      <c r="G103" s="34"/>
      <c r="H103" s="34"/>
      <c r="I103" s="34">
        <v>-614.26</v>
      </c>
      <c r="J103" s="34">
        <v>-703.5</v>
      </c>
      <c r="K103" s="34">
        <v>-281.39999999999998</v>
      </c>
      <c r="L103" s="34">
        <v>-54.76</v>
      </c>
      <c r="M103" s="34"/>
      <c r="N103" s="34"/>
      <c r="O103" s="34"/>
      <c r="P103" s="34">
        <v>-150</v>
      </c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G103" s="35">
        <f t="shared" si="4"/>
        <v>-1803.9199999999998</v>
      </c>
      <c r="BH103" s="18" t="s">
        <v>23</v>
      </c>
    </row>
    <row r="104" spans="1:60" s="18" customFormat="1" ht="12.75" customHeight="1" x14ac:dyDescent="0.2">
      <c r="A104" s="1"/>
      <c r="B104" s="18" t="s">
        <v>203</v>
      </c>
      <c r="C104" s="18" t="s">
        <v>204</v>
      </c>
      <c r="D104" s="32"/>
      <c r="E104" s="19"/>
      <c r="F104" s="34"/>
      <c r="G104" s="34"/>
      <c r="H104" s="34">
        <v>-1077.9100000000001</v>
      </c>
      <c r="I104" s="34">
        <v>-1504.17</v>
      </c>
      <c r="J104" s="34">
        <v>-447.4</v>
      </c>
      <c r="K104" s="34">
        <v>-1015.84</v>
      </c>
      <c r="L104" s="34">
        <v>-881.54</v>
      </c>
      <c r="M104" s="34"/>
      <c r="N104" s="34">
        <v>-631.11</v>
      </c>
      <c r="O104" s="34">
        <v>-562.41</v>
      </c>
      <c r="P104" s="34">
        <v>-995.94</v>
      </c>
      <c r="Q104" s="34">
        <v>-2760.23</v>
      </c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G104" s="35">
        <f t="shared" si="4"/>
        <v>-9876.5499999999993</v>
      </c>
      <c r="BH104" s="18" t="s">
        <v>23</v>
      </c>
    </row>
    <row r="105" spans="1:60" s="18" customFormat="1" ht="12.75" customHeight="1" x14ac:dyDescent="0.2">
      <c r="A105" s="1"/>
      <c r="B105" s="18" t="s">
        <v>205</v>
      </c>
      <c r="C105" s="18" t="s">
        <v>206</v>
      </c>
      <c r="D105" s="32"/>
      <c r="E105" s="19"/>
      <c r="F105" s="34">
        <v>0</v>
      </c>
      <c r="G105" s="34">
        <v>0</v>
      </c>
      <c r="H105" s="34">
        <v>-1077.9100000000001</v>
      </c>
      <c r="I105" s="34">
        <v>-2118.4299999999998</v>
      </c>
      <c r="J105" s="34">
        <v>-1150.9000000000001</v>
      </c>
      <c r="K105" s="34">
        <v>-1297.24</v>
      </c>
      <c r="L105" s="34">
        <v>-936.3</v>
      </c>
      <c r="M105" s="34">
        <v>0</v>
      </c>
      <c r="N105" s="34">
        <v>-631.11</v>
      </c>
      <c r="O105" s="34">
        <v>-562.41</v>
      </c>
      <c r="P105" s="34">
        <v>-1145.94</v>
      </c>
      <c r="Q105" s="34">
        <v>-2760.23</v>
      </c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G105" s="35">
        <f t="shared" si="4"/>
        <v>-11680.47</v>
      </c>
      <c r="BH105" s="18" t="s">
        <v>64</v>
      </c>
    </row>
    <row r="106" spans="1:60" s="18" customFormat="1" ht="12.75" customHeight="1" x14ac:dyDescent="0.2">
      <c r="A106" s="1"/>
      <c r="B106" s="18" t="s">
        <v>207</v>
      </c>
      <c r="C106" s="18" t="s">
        <v>208</v>
      </c>
      <c r="D106" s="32"/>
      <c r="E106" s="19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G106" s="35">
        <f t="shared" si="4"/>
        <v>0</v>
      </c>
      <c r="BH106" s="18" t="s">
        <v>16</v>
      </c>
    </row>
    <row r="107" spans="1:60" s="18" customFormat="1" ht="12.75" customHeight="1" x14ac:dyDescent="0.2">
      <c r="A107" s="1"/>
      <c r="B107" s="18" t="s">
        <v>209</v>
      </c>
      <c r="C107" s="18" t="s">
        <v>210</v>
      </c>
      <c r="D107" s="32"/>
      <c r="E107" s="19"/>
      <c r="F107" s="34"/>
      <c r="G107" s="34"/>
      <c r="H107" s="34"/>
      <c r="I107" s="34"/>
      <c r="J107" s="34"/>
      <c r="K107" s="34"/>
      <c r="L107" s="34"/>
      <c r="M107" s="34"/>
      <c r="N107" s="34">
        <v>-9170.0499999999993</v>
      </c>
      <c r="O107" s="34"/>
      <c r="P107" s="34"/>
      <c r="Q107" s="34">
        <v>-10170.049999999999</v>
      </c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G107" s="35">
        <f t="shared" ref="BG107:BG130" si="5">SUM(F107:BE107)</f>
        <v>-19340.099999999999</v>
      </c>
      <c r="BH107" s="18" t="s">
        <v>23</v>
      </c>
    </row>
    <row r="108" spans="1:60" s="18" customFormat="1" ht="12.75" customHeight="1" x14ac:dyDescent="0.2">
      <c r="A108" s="1"/>
      <c r="B108" s="18" t="s">
        <v>211</v>
      </c>
      <c r="C108" s="18" t="s">
        <v>212</v>
      </c>
      <c r="D108" s="32"/>
      <c r="E108" s="19"/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-9170.0499999999993</v>
      </c>
      <c r="O108" s="34">
        <v>0</v>
      </c>
      <c r="P108" s="34">
        <v>0</v>
      </c>
      <c r="Q108" s="34">
        <v>-10170.049999999999</v>
      </c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G108" s="35">
        <f t="shared" si="5"/>
        <v>-19340.099999999999</v>
      </c>
      <c r="BH108" s="18" t="s">
        <v>64</v>
      </c>
    </row>
    <row r="109" spans="1:60" s="18" customFormat="1" ht="12.75" customHeight="1" x14ac:dyDescent="0.2">
      <c r="A109" s="1"/>
      <c r="B109" s="18" t="s">
        <v>213</v>
      </c>
      <c r="C109" s="18" t="s">
        <v>214</v>
      </c>
      <c r="D109" s="32"/>
      <c r="E109" s="19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G109" s="35">
        <f t="shared" si="5"/>
        <v>0</v>
      </c>
      <c r="BH109" s="18" t="s">
        <v>16</v>
      </c>
    </row>
    <row r="110" spans="1:60" s="18" customFormat="1" ht="12.75" customHeight="1" x14ac:dyDescent="0.2">
      <c r="A110" s="1"/>
      <c r="B110" s="18" t="s">
        <v>215</v>
      </c>
      <c r="C110" s="18" t="s">
        <v>216</v>
      </c>
      <c r="D110" s="32"/>
      <c r="E110" s="19"/>
      <c r="F110" s="34"/>
      <c r="G110" s="34"/>
      <c r="H110" s="34"/>
      <c r="I110" s="34"/>
      <c r="J110" s="34"/>
      <c r="K110" s="34"/>
      <c r="L110" s="34">
        <v>-49.99</v>
      </c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G110" s="35">
        <f t="shared" si="5"/>
        <v>-49.99</v>
      </c>
      <c r="BH110" s="18" t="s">
        <v>23</v>
      </c>
    </row>
    <row r="111" spans="1:60" s="18" customFormat="1" ht="12.75" customHeight="1" x14ac:dyDescent="0.2">
      <c r="A111" s="1"/>
      <c r="B111" s="18" t="s">
        <v>217</v>
      </c>
      <c r="C111" s="18" t="s">
        <v>218</v>
      </c>
      <c r="D111" s="32"/>
      <c r="E111" s="19"/>
      <c r="F111" s="34"/>
      <c r="G111" s="34">
        <v>-930.64</v>
      </c>
      <c r="H111" s="34">
        <v>-1861.28</v>
      </c>
      <c r="I111" s="34">
        <v>-930.64</v>
      </c>
      <c r="J111" s="34">
        <v>-930.64</v>
      </c>
      <c r="K111" s="34"/>
      <c r="L111" s="34">
        <v>-930.64</v>
      </c>
      <c r="M111" s="34">
        <v>-1861.28</v>
      </c>
      <c r="N111" s="34"/>
      <c r="O111" s="34">
        <v>-930.64</v>
      </c>
      <c r="P111" s="34">
        <v>-930.64</v>
      </c>
      <c r="Q111" s="34">
        <v>-930.64</v>
      </c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G111" s="35">
        <f t="shared" si="5"/>
        <v>-10237.039999999999</v>
      </c>
      <c r="BH111" s="18" t="s">
        <v>23</v>
      </c>
    </row>
    <row r="112" spans="1:60" s="18" customFormat="1" ht="12.75" customHeight="1" x14ac:dyDescent="0.2">
      <c r="A112" s="1"/>
      <c r="B112" s="18" t="s">
        <v>219</v>
      </c>
      <c r="C112" s="18" t="s">
        <v>220</v>
      </c>
      <c r="D112" s="32"/>
      <c r="E112" s="19"/>
      <c r="F112" s="34">
        <v>0</v>
      </c>
      <c r="G112" s="34">
        <v>-930.64</v>
      </c>
      <c r="H112" s="34">
        <v>-1861.28</v>
      </c>
      <c r="I112" s="34">
        <v>-930.64</v>
      </c>
      <c r="J112" s="34">
        <v>-930.64</v>
      </c>
      <c r="K112" s="34">
        <v>0</v>
      </c>
      <c r="L112" s="34">
        <v>-980.63</v>
      </c>
      <c r="M112" s="34">
        <v>-1861.28</v>
      </c>
      <c r="N112" s="34">
        <v>0</v>
      </c>
      <c r="O112" s="34">
        <v>-930.64</v>
      </c>
      <c r="P112" s="34">
        <v>-930.64</v>
      </c>
      <c r="Q112" s="34">
        <v>-930.64</v>
      </c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G112" s="35">
        <f t="shared" si="5"/>
        <v>-10287.029999999999</v>
      </c>
      <c r="BH112" s="18" t="s">
        <v>64</v>
      </c>
    </row>
    <row r="113" spans="1:60" s="18" customFormat="1" ht="12.75" customHeight="1" x14ac:dyDescent="0.2">
      <c r="A113" s="1"/>
      <c r="B113" s="18" t="s">
        <v>221</v>
      </c>
      <c r="C113" s="18" t="s">
        <v>222</v>
      </c>
      <c r="D113" s="32"/>
      <c r="E113" s="19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G113" s="35">
        <f t="shared" si="5"/>
        <v>0</v>
      </c>
      <c r="BH113" s="18" t="s">
        <v>16</v>
      </c>
    </row>
    <row r="114" spans="1:60" s="18" customFormat="1" ht="12.75" customHeight="1" x14ac:dyDescent="0.2">
      <c r="A114" s="1"/>
      <c r="B114" s="18" t="s">
        <v>223</v>
      </c>
      <c r="C114" s="18" t="s">
        <v>224</v>
      </c>
      <c r="D114" s="32"/>
      <c r="E114" s="19"/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G114" s="35">
        <f t="shared" si="5"/>
        <v>0</v>
      </c>
      <c r="BH114" s="18" t="s">
        <v>64</v>
      </c>
    </row>
    <row r="115" spans="1:60" s="18" customFormat="1" ht="12.75" customHeight="1" x14ac:dyDescent="0.2">
      <c r="A115" s="1"/>
      <c r="B115" s="18" t="s">
        <v>225</v>
      </c>
      <c r="C115" s="18" t="s">
        <v>226</v>
      </c>
      <c r="D115" s="32"/>
      <c r="E115" s="19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G115" s="35">
        <f t="shared" si="5"/>
        <v>0</v>
      </c>
      <c r="BH115" s="18" t="s">
        <v>16</v>
      </c>
    </row>
    <row r="116" spans="1:60" s="18" customFormat="1" ht="12.75" customHeight="1" x14ac:dyDescent="0.2">
      <c r="A116" s="1"/>
      <c r="B116" s="18" t="s">
        <v>227</v>
      </c>
      <c r="C116" s="18" t="s">
        <v>228</v>
      </c>
      <c r="D116" s="32"/>
      <c r="E116" s="19"/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G116" s="35">
        <f t="shared" si="5"/>
        <v>0</v>
      </c>
      <c r="BH116" s="18" t="s">
        <v>64</v>
      </c>
    </row>
    <row r="117" spans="1:60" s="18" customFormat="1" ht="12.75" customHeight="1" x14ac:dyDescent="0.2">
      <c r="A117" s="1"/>
      <c r="B117" s="18" t="s">
        <v>229</v>
      </c>
      <c r="C117" s="18" t="s">
        <v>230</v>
      </c>
      <c r="D117" s="32"/>
      <c r="E117" s="19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G117" s="35">
        <f t="shared" si="5"/>
        <v>0</v>
      </c>
      <c r="BH117" s="18" t="s">
        <v>16</v>
      </c>
    </row>
    <row r="118" spans="1:60" s="18" customFormat="1" ht="12.75" customHeight="1" x14ac:dyDescent="0.2">
      <c r="A118" s="1"/>
      <c r="B118" s="18" t="s">
        <v>231</v>
      </c>
      <c r="C118" s="18" t="s">
        <v>232</v>
      </c>
      <c r="D118" s="32"/>
      <c r="E118" s="19"/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G118" s="35">
        <f t="shared" si="5"/>
        <v>0</v>
      </c>
      <c r="BH118" s="18" t="s">
        <v>64</v>
      </c>
    </row>
    <row r="119" spans="1:60" s="18" customFormat="1" ht="12.75" customHeight="1" x14ac:dyDescent="0.2">
      <c r="A119" s="1"/>
      <c r="B119" s="18" t="s">
        <v>233</v>
      </c>
      <c r="C119" s="18" t="s">
        <v>234</v>
      </c>
      <c r="D119" s="32"/>
      <c r="E119" s="19"/>
      <c r="F119" s="34">
        <v>-84783.22</v>
      </c>
      <c r="G119" s="34">
        <v>-68651.16</v>
      </c>
      <c r="H119" s="34">
        <v>-66313.38</v>
      </c>
      <c r="I119" s="34">
        <v>-108169.9</v>
      </c>
      <c r="J119" s="34">
        <v>-86688.28</v>
      </c>
      <c r="K119" s="34">
        <v>-109120.25</v>
      </c>
      <c r="L119" s="34">
        <v>-145048.76999999999</v>
      </c>
      <c r="M119" s="34">
        <v>-145965.22</v>
      </c>
      <c r="N119" s="34">
        <v>-143980.26999999999</v>
      </c>
      <c r="O119" s="34">
        <v>-177318.93</v>
      </c>
      <c r="P119" s="34">
        <v>-153715.49</v>
      </c>
      <c r="Q119" s="34">
        <v>-192998.44</v>
      </c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G119" s="35">
        <f t="shared" si="5"/>
        <v>-1482753.31</v>
      </c>
      <c r="BH119" s="18" t="s">
        <v>64</v>
      </c>
    </row>
    <row r="120" spans="1:60" s="18" customFormat="1" ht="12.75" customHeight="1" x14ac:dyDescent="0.2">
      <c r="A120" s="1"/>
      <c r="B120" s="18" t="s">
        <v>235</v>
      </c>
      <c r="C120" s="18" t="s">
        <v>236</v>
      </c>
      <c r="D120" s="32"/>
      <c r="E120" s="19"/>
      <c r="F120" s="34">
        <v>32563.29</v>
      </c>
      <c r="G120" s="34">
        <v>-2112.9699999999998</v>
      </c>
      <c r="H120" s="34">
        <v>70325.62</v>
      </c>
      <c r="I120" s="34">
        <v>-44118.5</v>
      </c>
      <c r="J120" s="34">
        <v>119898.37</v>
      </c>
      <c r="K120" s="34">
        <v>1622.97</v>
      </c>
      <c r="L120" s="34">
        <v>13512.23</v>
      </c>
      <c r="M120" s="34">
        <v>112221.54</v>
      </c>
      <c r="N120" s="34">
        <v>191394.3</v>
      </c>
      <c r="O120" s="34">
        <v>140545.31</v>
      </c>
      <c r="P120" s="34">
        <v>57469.48</v>
      </c>
      <c r="Q120" s="34">
        <v>208674.62</v>
      </c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G120" s="35">
        <f t="shared" si="5"/>
        <v>901996.25999999989</v>
      </c>
      <c r="BH120" s="18" t="s">
        <v>64</v>
      </c>
    </row>
    <row r="121" spans="1:60" s="18" customFormat="1" ht="12.75" customHeight="1" x14ac:dyDescent="0.2">
      <c r="A121" s="1"/>
      <c r="B121" s="18" t="s">
        <v>237</v>
      </c>
      <c r="C121" s="18" t="s">
        <v>238</v>
      </c>
      <c r="D121" s="32"/>
      <c r="E121" s="19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G121" s="35">
        <f t="shared" si="5"/>
        <v>0</v>
      </c>
      <c r="BH121" s="18" t="s">
        <v>16</v>
      </c>
    </row>
    <row r="122" spans="1:60" s="18" customFormat="1" ht="12.75" customHeight="1" x14ac:dyDescent="0.2">
      <c r="A122" s="1"/>
      <c r="B122" s="18" t="s">
        <v>239</v>
      </c>
      <c r="C122" s="18" t="s">
        <v>238</v>
      </c>
      <c r="D122" s="32"/>
      <c r="E122" s="19"/>
      <c r="F122" s="34">
        <v>32563.29</v>
      </c>
      <c r="G122" s="34">
        <v>-2112.9699999999998</v>
      </c>
      <c r="H122" s="34">
        <v>70325.62</v>
      </c>
      <c r="I122" s="34">
        <v>-44118.5</v>
      </c>
      <c r="J122" s="34">
        <v>119898.37</v>
      </c>
      <c r="K122" s="34">
        <v>1622.97</v>
      </c>
      <c r="L122" s="34">
        <v>13512.23</v>
      </c>
      <c r="M122" s="34">
        <v>112221.54</v>
      </c>
      <c r="N122" s="34">
        <v>191394.3</v>
      </c>
      <c r="O122" s="34">
        <v>140545.31</v>
      </c>
      <c r="P122" s="34">
        <v>57469.48</v>
      </c>
      <c r="Q122" s="34">
        <v>208674.62</v>
      </c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G122" s="35">
        <f t="shared" si="5"/>
        <v>901996.25999999989</v>
      </c>
      <c r="BH122" s="18" t="s">
        <v>64</v>
      </c>
    </row>
    <row r="123" spans="1:60" s="18" customFormat="1" ht="12.75" customHeight="1" x14ac:dyDescent="0.2">
      <c r="A123" s="1"/>
      <c r="B123" s="18" t="s">
        <v>240</v>
      </c>
      <c r="C123" s="18" t="s">
        <v>241</v>
      </c>
      <c r="D123" s="32"/>
      <c r="E123" s="19"/>
      <c r="F123" s="34">
        <v>32563.29</v>
      </c>
      <c r="G123" s="34">
        <v>-2112.9699999999998</v>
      </c>
      <c r="H123" s="34">
        <v>70325.62</v>
      </c>
      <c r="I123" s="34">
        <v>-44118.5</v>
      </c>
      <c r="J123" s="34">
        <v>119898.37</v>
      </c>
      <c r="K123" s="34">
        <v>1622.97</v>
      </c>
      <c r="L123" s="34">
        <v>13512.23</v>
      </c>
      <c r="M123" s="34">
        <v>112221.54</v>
      </c>
      <c r="N123" s="34">
        <v>191394.3</v>
      </c>
      <c r="O123" s="34">
        <v>140545.31</v>
      </c>
      <c r="P123" s="34">
        <v>57469.48</v>
      </c>
      <c r="Q123" s="34">
        <v>208674.62</v>
      </c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G123" s="35">
        <f t="shared" si="5"/>
        <v>901996.25999999989</v>
      </c>
      <c r="BH123" s="18" t="s">
        <v>64</v>
      </c>
    </row>
    <row r="124" spans="1:60" s="18" customFormat="1" ht="12.75" customHeight="1" x14ac:dyDescent="0.2">
      <c r="A124" s="1"/>
      <c r="B124" s="18" t="s">
        <v>242</v>
      </c>
      <c r="C124" s="18" t="s">
        <v>243</v>
      </c>
      <c r="D124" s="32"/>
      <c r="E124" s="19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G124" s="35">
        <f t="shared" si="5"/>
        <v>0</v>
      </c>
      <c r="BH124" s="18" t="s">
        <v>16</v>
      </c>
    </row>
    <row r="125" spans="1:60" s="18" customFormat="1" ht="12.75" customHeight="1" x14ac:dyDescent="0.2">
      <c r="A125" s="1"/>
      <c r="B125" s="18" t="s">
        <v>244</v>
      </c>
      <c r="C125" s="18" t="s">
        <v>245</v>
      </c>
      <c r="D125" s="32"/>
      <c r="E125" s="19"/>
      <c r="F125" s="34"/>
      <c r="G125" s="34">
        <v>-725</v>
      </c>
      <c r="H125" s="34"/>
      <c r="I125" s="34"/>
      <c r="J125" s="34"/>
      <c r="K125" s="34"/>
      <c r="L125" s="34"/>
      <c r="M125" s="34"/>
      <c r="N125" s="34">
        <v>-206.5</v>
      </c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G125" s="35">
        <f t="shared" si="5"/>
        <v>-931.5</v>
      </c>
      <c r="BH125" s="18" t="s">
        <v>23</v>
      </c>
    </row>
    <row r="126" spans="1:60" s="18" customFormat="1" ht="12.75" customHeight="1" x14ac:dyDescent="0.2">
      <c r="A126" s="1"/>
      <c r="B126" s="18" t="s">
        <v>246</v>
      </c>
      <c r="C126" s="18" t="s">
        <v>247</v>
      </c>
      <c r="D126" s="32"/>
      <c r="E126" s="19"/>
      <c r="F126" s="34"/>
      <c r="G126" s="34">
        <v>-3927</v>
      </c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G126" s="35">
        <f t="shared" si="5"/>
        <v>-3927</v>
      </c>
      <c r="BH126" s="18" t="s">
        <v>23</v>
      </c>
    </row>
    <row r="127" spans="1:60" s="18" customFormat="1" ht="12.75" customHeight="1" x14ac:dyDescent="0.2">
      <c r="A127" s="1"/>
      <c r="B127" s="18" t="s">
        <v>248</v>
      </c>
      <c r="C127" s="18" t="s">
        <v>249</v>
      </c>
      <c r="D127" s="32"/>
      <c r="E127" s="19"/>
      <c r="F127" s="34">
        <v>32563.29</v>
      </c>
      <c r="G127" s="34">
        <v>-6764.97</v>
      </c>
      <c r="H127" s="34">
        <v>70325.62</v>
      </c>
      <c r="I127" s="34">
        <v>-44118.5</v>
      </c>
      <c r="J127" s="34">
        <v>119898.37</v>
      </c>
      <c r="K127" s="34">
        <v>1622.97</v>
      </c>
      <c r="L127" s="34">
        <v>13512.23</v>
      </c>
      <c r="M127" s="34">
        <v>112221.54</v>
      </c>
      <c r="N127" s="34">
        <v>191187.8</v>
      </c>
      <c r="O127" s="34">
        <v>140545.31</v>
      </c>
      <c r="P127" s="34">
        <v>57469.48</v>
      </c>
      <c r="Q127" s="34">
        <v>208674.62</v>
      </c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G127" s="35">
        <f t="shared" si="5"/>
        <v>897137.75999999989</v>
      </c>
      <c r="BH127" s="18" t="s">
        <v>64</v>
      </c>
    </row>
    <row r="128" spans="1:60" s="18" customFormat="1" ht="12.75" customHeight="1" x14ac:dyDescent="0.2">
      <c r="A128" s="1"/>
      <c r="B128" s="18" t="s">
        <v>250</v>
      </c>
      <c r="C128" s="18" t="s">
        <v>251</v>
      </c>
      <c r="D128" s="32"/>
      <c r="E128" s="19"/>
      <c r="F128" s="34">
        <v>-15866</v>
      </c>
      <c r="G128" s="34">
        <v>-25793</v>
      </c>
      <c r="H128" s="34">
        <v>-30651</v>
      </c>
      <c r="I128" s="34">
        <v>-29490</v>
      </c>
      <c r="J128" s="34">
        <v>-37776</v>
      </c>
      <c r="K128" s="34">
        <v>-36971</v>
      </c>
      <c r="L128" s="34">
        <v>-59325</v>
      </c>
      <c r="M128" s="34">
        <v>-63559</v>
      </c>
      <c r="N128" s="34">
        <v>-50282.49</v>
      </c>
      <c r="O128" s="34">
        <v>-37854</v>
      </c>
      <c r="P128" s="34">
        <v>-38744</v>
      </c>
      <c r="Q128" s="34">
        <v>-32497</v>
      </c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G128" s="35">
        <f t="shared" si="5"/>
        <v>-458808.49</v>
      </c>
      <c r="BH128" s="18" t="s">
        <v>23</v>
      </c>
    </row>
    <row r="129" spans="1:60" s="18" customFormat="1" ht="12.75" customHeight="1" x14ac:dyDescent="0.2">
      <c r="A129" s="1"/>
      <c r="B129" s="18" t="s">
        <v>252</v>
      </c>
      <c r="C129" s="18" t="s">
        <v>253</v>
      </c>
      <c r="D129" s="32"/>
      <c r="E129" s="19"/>
      <c r="F129" s="34"/>
      <c r="G129" s="34"/>
      <c r="H129" s="34"/>
      <c r="I129" s="34"/>
      <c r="J129" s="34"/>
      <c r="K129" s="34"/>
      <c r="L129" s="34"/>
      <c r="M129" s="34"/>
      <c r="N129" s="34"/>
      <c r="O129" s="34">
        <v>-41077</v>
      </c>
      <c r="P129" s="34">
        <v>-7490</v>
      </c>
      <c r="Q129" s="34">
        <v>-70871</v>
      </c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G129" s="35">
        <f t="shared" si="5"/>
        <v>-119438</v>
      </c>
      <c r="BH129" s="18" t="s">
        <v>23</v>
      </c>
    </row>
    <row r="130" spans="1:60" s="18" customFormat="1" ht="12.75" customHeight="1" x14ac:dyDescent="0.2">
      <c r="A130" s="1"/>
      <c r="B130" s="18" t="s">
        <v>254</v>
      </c>
      <c r="C130" s="18" t="s">
        <v>255</v>
      </c>
      <c r="D130" s="32"/>
      <c r="E130" s="19"/>
      <c r="F130" s="34">
        <v>16697.29</v>
      </c>
      <c r="G130" s="34">
        <v>-32557.97</v>
      </c>
      <c r="H130" s="34">
        <v>39674.620000000003</v>
      </c>
      <c r="I130" s="34">
        <v>-73608.5</v>
      </c>
      <c r="J130" s="34">
        <v>82122.37</v>
      </c>
      <c r="K130" s="34">
        <v>-35348.03</v>
      </c>
      <c r="L130" s="34">
        <v>-45812.77</v>
      </c>
      <c r="M130" s="34">
        <v>48662.54</v>
      </c>
      <c r="N130" s="34">
        <v>140905.31</v>
      </c>
      <c r="O130" s="34">
        <v>61614.31</v>
      </c>
      <c r="P130" s="34">
        <v>11235.48</v>
      </c>
      <c r="Q130" s="34">
        <v>105306.62</v>
      </c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G130" s="35">
        <f t="shared" si="5"/>
        <v>318891.27</v>
      </c>
      <c r="BH130" s="18" t="s">
        <v>64</v>
      </c>
    </row>
    <row r="131" spans="1:60" x14ac:dyDescent="0.25">
      <c r="A131" s="1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</row>
    <row r="132" spans="1:60" x14ac:dyDescent="0.25">
      <c r="A132" s="1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</row>
    <row r="133" spans="1:60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6"/>
      <c r="BH133" s="36"/>
    </row>
  </sheetData>
  <mergeCells count="3">
    <mergeCell ref="B3:BG3"/>
    <mergeCell ref="B5:BG5"/>
    <mergeCell ref="B4:BG4"/>
  </mergeCells>
  <conditionalFormatting sqref="B11:B130">
    <cfRule type="expression" dxfId="244" priority="3" stopIfTrue="1">
      <formula>EXACT($BH11,"NTE")</formula>
    </cfRule>
    <cfRule type="expression" dxfId="243" priority="8" stopIfTrue="1">
      <formula>EXACT($BH11,"HDR")</formula>
    </cfRule>
    <cfRule type="expression" dxfId="242" priority="9" stopIfTrue="1">
      <formula>EXACT($BH11,"TTL")</formula>
    </cfRule>
    <cfRule type="expression" dxfId="241" priority="10" stopIfTrue="1">
      <formula>EXACT($BH11,"CLN")</formula>
    </cfRule>
  </conditionalFormatting>
  <conditionalFormatting sqref="C11:D130">
    <cfRule type="expression" dxfId="240" priority="2" stopIfTrue="1">
      <formula>EXACT($BH11,"NTE")</formula>
    </cfRule>
    <cfRule type="expression" dxfId="239" priority="11" stopIfTrue="1">
      <formula>EXACT($BH11,"HDR")</formula>
    </cfRule>
    <cfRule type="expression" dxfId="238" priority="12" stopIfTrue="1">
      <formula>EXACT($BH11,"TTL")</formula>
    </cfRule>
    <cfRule type="expression" dxfId="237" priority="13" stopIfTrue="1">
      <formula>EXACT($BH11,"CLN")</formula>
    </cfRule>
  </conditionalFormatting>
  <conditionalFormatting sqref="E11:E130">
    <cfRule type="expression" dxfId="236" priority="6" stopIfTrue="1">
      <formula>EXACT($H11,"TTL")</formula>
    </cfRule>
    <cfRule type="expression" dxfId="235" priority="7" stopIfTrue="1">
      <formula>EXACT($H11,"CLN")</formula>
    </cfRule>
  </conditionalFormatting>
  <conditionalFormatting sqref="F11:BE130">
    <cfRule type="expression" dxfId="234" priority="14" stopIfTrue="1">
      <formula>EXACT($BH11,"TTL")</formula>
    </cfRule>
    <cfRule type="expression" dxfId="233" priority="15" stopIfTrue="1">
      <formula>EXACT($BH11,"CLN")</formula>
    </cfRule>
  </conditionalFormatting>
  <conditionalFormatting sqref="F11:BG130">
    <cfRule type="expression" dxfId="232" priority="1" stopIfTrue="1">
      <formula>EXACT($BH11,"NTE")</formula>
    </cfRule>
  </conditionalFormatting>
  <conditionalFormatting sqref="BG11:BG130">
    <cfRule type="expression" dxfId="231" priority="16" stopIfTrue="1">
      <formula>EXACT($BH11,"TTL")</formula>
    </cfRule>
    <cfRule type="expression" dxfId="230" priority="17" stopIfTrue="1">
      <formula>EXACT($BH11,"CLN")</formula>
    </cfRule>
  </conditionalFormatting>
  <printOptions horizontalCentered="1"/>
  <pageMargins left="0.39370078740157499" right="0.39370078740157499" top="0.39370078740157499" bottom="0.39370078740157499" header="0.31496062992126" footer="0.31496062992126"/>
  <pageSetup paperSize="9" scale="20" fitToHeight="0" orientation="landscape" r:id="rId1"/>
  <headerFooter alignWithMargins="0">
    <oddHeader>&amp;R&amp;8&amp;P / &amp;N</oddHeader>
    <oddFooter>&amp;R&amp;8&amp;G</oddFooter>
  </headerFooter>
  <rowBreaks count="1" manualBreakCount="1">
    <brk id="13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C66"/>
  </sheetPr>
  <dimension ref="A1:BH61"/>
  <sheetViews>
    <sheetView topLeftCell="B1" workbookViewId="0">
      <selection activeCell="G19" sqref="G19"/>
    </sheetView>
  </sheetViews>
  <sheetFormatPr defaultColWidth="9.109375" defaultRowHeight="13.2" x14ac:dyDescent="0.25"/>
  <cols>
    <col min="1" max="1" width="0" style="36" hidden="1" customWidth="1"/>
    <col min="2" max="2" width="2.88671875" style="36" customWidth="1"/>
    <col min="3" max="3" width="12.109375" style="36" customWidth="1"/>
    <col min="4" max="4" width="31.33203125" style="36" customWidth="1"/>
    <col min="5" max="5" width="0.5546875" style="36" customWidth="1"/>
    <col min="6" max="17" width="11.88671875" style="36" customWidth="1"/>
    <col min="18" max="57" width="0" style="36" hidden="1" customWidth="1"/>
    <col min="58" max="58" width="0.44140625" style="36" customWidth="1"/>
    <col min="59" max="59" width="12.44140625" style="36" customWidth="1"/>
    <col min="60" max="60" width="0" style="36" hidden="1" customWidth="1"/>
    <col min="61" max="16384" width="9.109375" style="36"/>
  </cols>
  <sheetData>
    <row r="1" spans="1:60" ht="19.5" customHeight="1" x14ac:dyDescent="0.35">
      <c r="B1" s="76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</row>
    <row r="2" spans="1:60" ht="18" customHeight="1" x14ac:dyDescent="0.3">
      <c r="B2" s="78" t="s">
        <v>348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</row>
    <row r="3" spans="1:60" ht="11.25" customHeight="1" x14ac:dyDescent="0.25">
      <c r="A3" s="80"/>
      <c r="B3" s="1" t="s">
        <v>349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0" ht="11.25" customHeight="1" x14ac:dyDescent="0.25">
      <c r="A4" s="80"/>
      <c r="B4" s="1" t="s">
        <v>346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60" ht="11.25" customHeight="1" x14ac:dyDescent="0.25">
      <c r="A5" s="80"/>
      <c r="B5" s="80"/>
      <c r="C5" s="1" t="str">
        <f>IF("ALLACCT"="DEFAULT","Display Option: Show All Accounts","") &amp;IF("ALLACCT"="","Display Option: Show All Accounts","")
 &amp;IF("ALLACCT"="TTLONLY","Display Option: Show Total Accounts Only","")
 &amp;IF("ALLACCT"="NETONLY","Display Option: Show Gross Profit, Total Overhead and Net Profit Only","")</f>
        <v/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60" ht="11.25" customHeight="1" x14ac:dyDescent="0.25">
      <c r="B6" s="1" t="str">
        <f>"Printed by Anne Ferrancol  08-Dec-23 12:39"</f>
        <v>Printed by Anne Ferrancol  08-Dec-23 12:39</v>
      </c>
      <c r="D6" s="1"/>
      <c r="E6" s="1"/>
      <c r="F6" s="1"/>
      <c r="G6" s="6"/>
      <c r="H6" s="1"/>
      <c r="BG6" s="5" t="s">
        <v>8</v>
      </c>
    </row>
    <row r="7" spans="1:60" s="8" customFormat="1" x14ac:dyDescent="0.25">
      <c r="B7" s="81"/>
      <c r="C7" s="81"/>
      <c r="D7" s="81"/>
      <c r="E7" s="9"/>
      <c r="F7" s="82" t="s">
        <v>9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13"/>
      <c r="BG7" s="83" t="s">
        <v>10</v>
      </c>
    </row>
    <row r="8" spans="1:60" s="8" customFormat="1" ht="12.75" customHeight="1" x14ac:dyDescent="0.25">
      <c r="B8" s="81"/>
      <c r="C8" s="81" t="s">
        <v>11</v>
      </c>
      <c r="D8" s="81" t="s">
        <v>12</v>
      </c>
      <c r="E8" s="9"/>
      <c r="F8" s="84">
        <v>202401</v>
      </c>
      <c r="G8" s="84">
        <f t="shared" ref="G8:BE8" si="0">F8+1</f>
        <v>202402</v>
      </c>
      <c r="H8" s="84">
        <f t="shared" si="0"/>
        <v>202403</v>
      </c>
      <c r="I8" s="84">
        <f t="shared" si="0"/>
        <v>202404</v>
      </c>
      <c r="J8" s="84">
        <f t="shared" si="0"/>
        <v>202405</v>
      </c>
      <c r="K8" s="84">
        <f t="shared" si="0"/>
        <v>202406</v>
      </c>
      <c r="L8" s="84">
        <f t="shared" si="0"/>
        <v>202407</v>
      </c>
      <c r="M8" s="84">
        <f t="shared" si="0"/>
        <v>202408</v>
      </c>
      <c r="N8" s="84">
        <f t="shared" si="0"/>
        <v>202409</v>
      </c>
      <c r="O8" s="84">
        <f t="shared" si="0"/>
        <v>202410</v>
      </c>
      <c r="P8" s="84">
        <f t="shared" si="0"/>
        <v>202411</v>
      </c>
      <c r="Q8" s="84">
        <f t="shared" si="0"/>
        <v>202412</v>
      </c>
      <c r="R8" s="84">
        <f t="shared" si="0"/>
        <v>202413</v>
      </c>
      <c r="S8" s="84">
        <f t="shared" si="0"/>
        <v>202414</v>
      </c>
      <c r="T8" s="84">
        <f t="shared" si="0"/>
        <v>202415</v>
      </c>
      <c r="U8" s="84">
        <f t="shared" si="0"/>
        <v>202416</v>
      </c>
      <c r="V8" s="84">
        <f t="shared" si="0"/>
        <v>202417</v>
      </c>
      <c r="W8" s="84">
        <f t="shared" si="0"/>
        <v>202418</v>
      </c>
      <c r="X8" s="84">
        <f t="shared" si="0"/>
        <v>202419</v>
      </c>
      <c r="Y8" s="84">
        <f t="shared" si="0"/>
        <v>202420</v>
      </c>
      <c r="Z8" s="84">
        <f t="shared" si="0"/>
        <v>202421</v>
      </c>
      <c r="AA8" s="84">
        <f t="shared" si="0"/>
        <v>202422</v>
      </c>
      <c r="AB8" s="84">
        <f t="shared" si="0"/>
        <v>202423</v>
      </c>
      <c r="AC8" s="84">
        <f t="shared" si="0"/>
        <v>202424</v>
      </c>
      <c r="AD8" s="84">
        <f t="shared" si="0"/>
        <v>202425</v>
      </c>
      <c r="AE8" s="84">
        <f t="shared" si="0"/>
        <v>202426</v>
      </c>
      <c r="AF8" s="84">
        <f t="shared" si="0"/>
        <v>202427</v>
      </c>
      <c r="AG8" s="84">
        <f t="shared" si="0"/>
        <v>202428</v>
      </c>
      <c r="AH8" s="84">
        <f t="shared" si="0"/>
        <v>202429</v>
      </c>
      <c r="AI8" s="84">
        <f t="shared" si="0"/>
        <v>202430</v>
      </c>
      <c r="AJ8" s="84">
        <f t="shared" si="0"/>
        <v>202431</v>
      </c>
      <c r="AK8" s="84">
        <f t="shared" si="0"/>
        <v>202432</v>
      </c>
      <c r="AL8" s="84">
        <f t="shared" si="0"/>
        <v>202433</v>
      </c>
      <c r="AM8" s="84">
        <f t="shared" si="0"/>
        <v>202434</v>
      </c>
      <c r="AN8" s="84">
        <f t="shared" si="0"/>
        <v>202435</v>
      </c>
      <c r="AO8" s="84">
        <f t="shared" si="0"/>
        <v>202436</v>
      </c>
      <c r="AP8" s="84">
        <f t="shared" si="0"/>
        <v>202437</v>
      </c>
      <c r="AQ8" s="84">
        <f t="shared" si="0"/>
        <v>202438</v>
      </c>
      <c r="AR8" s="84">
        <f t="shared" si="0"/>
        <v>202439</v>
      </c>
      <c r="AS8" s="84">
        <f t="shared" si="0"/>
        <v>202440</v>
      </c>
      <c r="AT8" s="84">
        <f t="shared" si="0"/>
        <v>202441</v>
      </c>
      <c r="AU8" s="84">
        <f t="shared" si="0"/>
        <v>202442</v>
      </c>
      <c r="AV8" s="84">
        <f t="shared" si="0"/>
        <v>202443</v>
      </c>
      <c r="AW8" s="84">
        <f t="shared" si="0"/>
        <v>202444</v>
      </c>
      <c r="AX8" s="84">
        <f t="shared" si="0"/>
        <v>202445</v>
      </c>
      <c r="AY8" s="84">
        <f t="shared" si="0"/>
        <v>202446</v>
      </c>
      <c r="AZ8" s="84">
        <f t="shared" si="0"/>
        <v>202447</v>
      </c>
      <c r="BA8" s="84">
        <f t="shared" si="0"/>
        <v>202448</v>
      </c>
      <c r="BB8" s="84">
        <f t="shared" si="0"/>
        <v>202449</v>
      </c>
      <c r="BC8" s="84">
        <f t="shared" si="0"/>
        <v>202450</v>
      </c>
      <c r="BD8" s="84">
        <f t="shared" si="0"/>
        <v>202451</v>
      </c>
      <c r="BE8" s="84">
        <f t="shared" si="0"/>
        <v>202452</v>
      </c>
      <c r="BF8" s="14"/>
      <c r="BG8" s="83">
        <v>202412</v>
      </c>
    </row>
    <row r="9" spans="1:60" s="1" customFormat="1" ht="12.75" customHeight="1" x14ac:dyDescent="0.2">
      <c r="C9" s="1" t="s">
        <v>14</v>
      </c>
      <c r="D9" s="4" t="s">
        <v>15</v>
      </c>
      <c r="E9" s="85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G9" s="87">
        <f t="shared" ref="BG9:BG58" si="1">SUM(F9:BE9)</f>
        <v>0</v>
      </c>
      <c r="BH9" s="1" t="s">
        <v>16</v>
      </c>
    </row>
    <row r="10" spans="1:60" s="1" customFormat="1" ht="12.75" customHeight="1" x14ac:dyDescent="0.2">
      <c r="C10" s="1" t="s">
        <v>17</v>
      </c>
      <c r="D10" s="4" t="s">
        <v>18</v>
      </c>
      <c r="E10" s="85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G10" s="87">
        <f t="shared" si="1"/>
        <v>0</v>
      </c>
      <c r="BH10" s="1" t="s">
        <v>16</v>
      </c>
    </row>
    <row r="11" spans="1:60" s="1" customFormat="1" ht="12.75" customHeight="1" x14ac:dyDescent="0.2">
      <c r="C11" s="1" t="s">
        <v>19</v>
      </c>
      <c r="D11" s="4" t="s">
        <v>20</v>
      </c>
      <c r="E11" s="85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G11" s="87">
        <f t="shared" si="1"/>
        <v>0</v>
      </c>
      <c r="BH11" s="1" t="s">
        <v>16</v>
      </c>
    </row>
    <row r="12" spans="1:60" s="1" customFormat="1" ht="12.75" customHeight="1" x14ac:dyDescent="0.2">
      <c r="C12" s="1" t="s">
        <v>21</v>
      </c>
      <c r="D12" s="4" t="s">
        <v>22</v>
      </c>
      <c r="E12" s="85"/>
      <c r="F12" s="86">
        <v>60000</v>
      </c>
      <c r="G12" s="86">
        <v>64800</v>
      </c>
      <c r="H12" s="86">
        <v>69984</v>
      </c>
      <c r="I12" s="86">
        <v>75583</v>
      </c>
      <c r="J12" s="86">
        <v>81629</v>
      </c>
      <c r="K12" s="86">
        <v>88160</v>
      </c>
      <c r="L12" s="86">
        <v>95212</v>
      </c>
      <c r="M12" s="86">
        <v>102829</v>
      </c>
      <c r="N12" s="86">
        <v>111056</v>
      </c>
      <c r="O12" s="86">
        <v>119940</v>
      </c>
      <c r="P12" s="86">
        <v>129535</v>
      </c>
      <c r="Q12" s="86">
        <v>139898</v>
      </c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G12" s="87">
        <f t="shared" si="1"/>
        <v>1138626</v>
      </c>
      <c r="BH12" s="1" t="s">
        <v>23</v>
      </c>
    </row>
    <row r="13" spans="1:60" s="1" customFormat="1" ht="12.75" customHeight="1" x14ac:dyDescent="0.2">
      <c r="C13" s="1" t="s">
        <v>62</v>
      </c>
      <c r="D13" s="4" t="s">
        <v>63</v>
      </c>
      <c r="E13" s="85"/>
      <c r="F13" s="86">
        <v>60000</v>
      </c>
      <c r="G13" s="86">
        <v>64800</v>
      </c>
      <c r="H13" s="86">
        <v>69984</v>
      </c>
      <c r="I13" s="86">
        <v>75583</v>
      </c>
      <c r="J13" s="86">
        <v>81629</v>
      </c>
      <c r="K13" s="86">
        <v>88160</v>
      </c>
      <c r="L13" s="86">
        <v>95212</v>
      </c>
      <c r="M13" s="86">
        <v>102829</v>
      </c>
      <c r="N13" s="86">
        <v>111056</v>
      </c>
      <c r="O13" s="86">
        <v>119940</v>
      </c>
      <c r="P13" s="86">
        <v>129535</v>
      </c>
      <c r="Q13" s="86">
        <v>139898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G13" s="87">
        <f t="shared" si="1"/>
        <v>1138626</v>
      </c>
      <c r="BH13" s="1" t="s">
        <v>64</v>
      </c>
    </row>
    <row r="14" spans="1:60" s="1" customFormat="1" ht="12.75" customHeight="1" x14ac:dyDescent="0.2">
      <c r="C14" s="1" t="s">
        <v>65</v>
      </c>
      <c r="D14" s="4" t="s">
        <v>66</v>
      </c>
      <c r="E14" s="85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G14" s="87">
        <f t="shared" si="1"/>
        <v>0</v>
      </c>
      <c r="BH14" s="1" t="s">
        <v>16</v>
      </c>
    </row>
    <row r="15" spans="1:60" s="1" customFormat="1" ht="12.75" customHeight="1" x14ac:dyDescent="0.2">
      <c r="C15" s="1" t="s">
        <v>67</v>
      </c>
      <c r="D15" s="4" t="s">
        <v>68</v>
      </c>
      <c r="E15" s="85"/>
      <c r="F15" s="86">
        <v>-51000</v>
      </c>
      <c r="G15" s="86">
        <v>-55080</v>
      </c>
      <c r="H15" s="86">
        <v>-59486</v>
      </c>
      <c r="I15" s="86">
        <v>-64246</v>
      </c>
      <c r="J15" s="86">
        <v>-69385</v>
      </c>
      <c r="K15" s="86">
        <v>-74935</v>
      </c>
      <c r="L15" s="86">
        <v>-80930</v>
      </c>
      <c r="M15" s="86">
        <v>-87405</v>
      </c>
      <c r="N15" s="86">
        <v>-94398</v>
      </c>
      <c r="O15" s="86">
        <v>-101949</v>
      </c>
      <c r="P15" s="86">
        <v>-110105</v>
      </c>
      <c r="Q15" s="86">
        <v>-118913</v>
      </c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G15" s="87">
        <f t="shared" si="1"/>
        <v>-967832</v>
      </c>
      <c r="BH15" s="1" t="s">
        <v>23</v>
      </c>
    </row>
    <row r="16" spans="1:60" s="1" customFormat="1" ht="12.75" customHeight="1" x14ac:dyDescent="0.2">
      <c r="C16" s="1" t="s">
        <v>109</v>
      </c>
      <c r="D16" s="4" t="s">
        <v>110</v>
      </c>
      <c r="E16" s="85"/>
      <c r="F16" s="86">
        <v>-51000</v>
      </c>
      <c r="G16" s="86">
        <v>-55080</v>
      </c>
      <c r="H16" s="86">
        <v>-59486</v>
      </c>
      <c r="I16" s="86">
        <v>-64246</v>
      </c>
      <c r="J16" s="86">
        <v>-69385</v>
      </c>
      <c r="K16" s="86">
        <v>-74935</v>
      </c>
      <c r="L16" s="86">
        <v>-80930</v>
      </c>
      <c r="M16" s="86">
        <v>-87405</v>
      </c>
      <c r="N16" s="86">
        <v>-94398</v>
      </c>
      <c r="O16" s="86">
        <v>-101949</v>
      </c>
      <c r="P16" s="86">
        <v>-110105</v>
      </c>
      <c r="Q16" s="86">
        <v>-118913</v>
      </c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G16" s="87">
        <f t="shared" si="1"/>
        <v>-967832</v>
      </c>
      <c r="BH16" s="1" t="s">
        <v>64</v>
      </c>
    </row>
    <row r="17" spans="3:60" s="1" customFormat="1" ht="12.75" customHeight="1" x14ac:dyDescent="0.2">
      <c r="C17" s="1" t="s">
        <v>111</v>
      </c>
      <c r="D17" s="4" t="s">
        <v>112</v>
      </c>
      <c r="E17" s="85"/>
      <c r="F17" s="86">
        <v>9000</v>
      </c>
      <c r="G17" s="86">
        <v>9720</v>
      </c>
      <c r="H17" s="86">
        <v>10498</v>
      </c>
      <c r="I17" s="86">
        <v>11337</v>
      </c>
      <c r="J17" s="86">
        <v>12244</v>
      </c>
      <c r="K17" s="86">
        <v>13225</v>
      </c>
      <c r="L17" s="86">
        <v>14282</v>
      </c>
      <c r="M17" s="86">
        <v>15424</v>
      </c>
      <c r="N17" s="86">
        <v>16658</v>
      </c>
      <c r="O17" s="86">
        <v>17991</v>
      </c>
      <c r="P17" s="86">
        <v>19430</v>
      </c>
      <c r="Q17" s="86">
        <v>20985</v>
      </c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G17" s="87">
        <f t="shared" si="1"/>
        <v>170794</v>
      </c>
      <c r="BH17" s="1" t="s">
        <v>64</v>
      </c>
    </row>
    <row r="18" spans="3:60" s="1" customFormat="1" ht="12.75" customHeight="1" x14ac:dyDescent="0.2">
      <c r="C18" s="1" t="s">
        <v>113</v>
      </c>
      <c r="D18" s="4" t="s">
        <v>114</v>
      </c>
      <c r="E18" s="85"/>
      <c r="F18" s="86">
        <v>9000</v>
      </c>
      <c r="G18" s="86">
        <v>9720</v>
      </c>
      <c r="H18" s="86">
        <v>10498</v>
      </c>
      <c r="I18" s="86">
        <v>11337</v>
      </c>
      <c r="J18" s="86">
        <v>12244</v>
      </c>
      <c r="K18" s="86">
        <v>13225</v>
      </c>
      <c r="L18" s="86">
        <v>14282</v>
      </c>
      <c r="M18" s="86">
        <v>15424</v>
      </c>
      <c r="N18" s="86">
        <v>16658</v>
      </c>
      <c r="O18" s="86">
        <v>17991</v>
      </c>
      <c r="P18" s="86">
        <v>19430</v>
      </c>
      <c r="Q18" s="86">
        <v>20985</v>
      </c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G18" s="87">
        <f t="shared" si="1"/>
        <v>170794</v>
      </c>
      <c r="BH18" s="1" t="s">
        <v>64</v>
      </c>
    </row>
    <row r="19" spans="3:60" s="1" customFormat="1" ht="12.75" customHeight="1" x14ac:dyDescent="0.2">
      <c r="C19" s="1" t="s">
        <v>115</v>
      </c>
      <c r="D19" s="4" t="s">
        <v>116</v>
      </c>
      <c r="E19" s="85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G19" s="87">
        <f t="shared" si="1"/>
        <v>0</v>
      </c>
      <c r="BH19" s="1" t="s">
        <v>16</v>
      </c>
    </row>
    <row r="20" spans="3:60" s="1" customFormat="1" ht="12.75" customHeight="1" x14ac:dyDescent="0.2">
      <c r="C20" s="1" t="s">
        <v>117</v>
      </c>
      <c r="D20" s="4" t="s">
        <v>118</v>
      </c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G20" s="87">
        <f t="shared" si="1"/>
        <v>0</v>
      </c>
      <c r="BH20" s="1" t="s">
        <v>16</v>
      </c>
    </row>
    <row r="21" spans="3:60" s="1" customFormat="1" ht="12.75" customHeight="1" x14ac:dyDescent="0.2">
      <c r="C21" s="1" t="s">
        <v>119</v>
      </c>
      <c r="D21" s="4" t="s">
        <v>120</v>
      </c>
      <c r="E21" s="85"/>
      <c r="F21" s="86">
        <v>-3417</v>
      </c>
      <c r="G21" s="86">
        <v>-3417</v>
      </c>
      <c r="H21" s="86">
        <v>-3417</v>
      </c>
      <c r="I21" s="86">
        <v>-3417</v>
      </c>
      <c r="J21" s="86">
        <v>-3417</v>
      </c>
      <c r="K21" s="86">
        <v>-3417</v>
      </c>
      <c r="L21" s="86">
        <v>-3417</v>
      </c>
      <c r="M21" s="86">
        <v>-3417</v>
      </c>
      <c r="N21" s="86">
        <v>-3417</v>
      </c>
      <c r="O21" s="86">
        <v>-3417</v>
      </c>
      <c r="P21" s="86">
        <v>-3417</v>
      </c>
      <c r="Q21" s="86">
        <v>-3417</v>
      </c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G21" s="87">
        <f t="shared" si="1"/>
        <v>-41004</v>
      </c>
      <c r="BH21" s="1" t="s">
        <v>23</v>
      </c>
    </row>
    <row r="22" spans="3:60" s="1" customFormat="1" ht="12.75" customHeight="1" x14ac:dyDescent="0.2">
      <c r="C22" s="1" t="s">
        <v>121</v>
      </c>
      <c r="D22" s="4" t="s">
        <v>122</v>
      </c>
      <c r="E22" s="85"/>
      <c r="F22" s="86"/>
      <c r="G22" s="86"/>
      <c r="H22" s="86">
        <v>-513</v>
      </c>
      <c r="I22" s="86"/>
      <c r="J22" s="86"/>
      <c r="K22" s="86">
        <v>-513</v>
      </c>
      <c r="L22" s="86"/>
      <c r="M22" s="86"/>
      <c r="N22" s="86">
        <v>-513</v>
      </c>
      <c r="O22" s="86"/>
      <c r="P22" s="86"/>
      <c r="Q22" s="86">
        <v>-513</v>
      </c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G22" s="87">
        <f t="shared" si="1"/>
        <v>-2052</v>
      </c>
      <c r="BH22" s="1" t="s">
        <v>23</v>
      </c>
    </row>
    <row r="23" spans="3:60" s="1" customFormat="1" ht="12.75" customHeight="1" x14ac:dyDescent="0.2">
      <c r="C23" s="1" t="s">
        <v>123</v>
      </c>
      <c r="D23" s="4" t="s">
        <v>124</v>
      </c>
      <c r="E23" s="85"/>
      <c r="F23" s="86">
        <v>-68</v>
      </c>
      <c r="G23" s="86">
        <v>-68</v>
      </c>
      <c r="H23" s="86">
        <v>-79</v>
      </c>
      <c r="I23" s="86">
        <v>-68</v>
      </c>
      <c r="J23" s="86">
        <v>-68</v>
      </c>
      <c r="K23" s="86">
        <v>-79</v>
      </c>
      <c r="L23" s="86">
        <v>-68</v>
      </c>
      <c r="M23" s="86">
        <v>-68</v>
      </c>
      <c r="N23" s="86">
        <v>-79</v>
      </c>
      <c r="O23" s="86">
        <v>-68</v>
      </c>
      <c r="P23" s="86">
        <v>-68</v>
      </c>
      <c r="Q23" s="86">
        <v>-79</v>
      </c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G23" s="87">
        <f t="shared" si="1"/>
        <v>-860</v>
      </c>
      <c r="BH23" s="1" t="s">
        <v>23</v>
      </c>
    </row>
    <row r="24" spans="3:60" s="1" customFormat="1" ht="12.75" customHeight="1" x14ac:dyDescent="0.2">
      <c r="C24" s="1" t="s">
        <v>125</v>
      </c>
      <c r="D24" s="4" t="s">
        <v>126</v>
      </c>
      <c r="E24" s="85"/>
      <c r="F24" s="86">
        <v>-225.5</v>
      </c>
      <c r="G24" s="86">
        <v>-225.5</v>
      </c>
      <c r="H24" s="86">
        <v>-225.5</v>
      </c>
      <c r="I24" s="86">
        <v>-225.5</v>
      </c>
      <c r="J24" s="86">
        <v>-225.5</v>
      </c>
      <c r="K24" s="86">
        <v>-225.5</v>
      </c>
      <c r="L24" s="86">
        <v>-225.5</v>
      </c>
      <c r="M24" s="86">
        <v>-225.5</v>
      </c>
      <c r="N24" s="86">
        <v>-225.5</v>
      </c>
      <c r="O24" s="86">
        <v>-225.5</v>
      </c>
      <c r="P24" s="86">
        <v>-225.5</v>
      </c>
      <c r="Q24" s="86">
        <v>-225.5</v>
      </c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G24" s="87">
        <f t="shared" si="1"/>
        <v>-2706</v>
      </c>
      <c r="BH24" s="1" t="s">
        <v>23</v>
      </c>
    </row>
    <row r="25" spans="3:60" s="1" customFormat="1" ht="12.75" customHeight="1" x14ac:dyDescent="0.2">
      <c r="C25" s="1" t="s">
        <v>133</v>
      </c>
      <c r="D25" s="4" t="s">
        <v>134</v>
      </c>
      <c r="E25" s="85"/>
      <c r="F25" s="86">
        <v>-342</v>
      </c>
      <c r="G25" s="86">
        <v>-342</v>
      </c>
      <c r="H25" s="86">
        <v>-393</v>
      </c>
      <c r="I25" s="86">
        <v>-308</v>
      </c>
      <c r="J25" s="86">
        <v>-308</v>
      </c>
      <c r="K25" s="86">
        <v>-354</v>
      </c>
      <c r="L25" s="86">
        <v>-308</v>
      </c>
      <c r="M25" s="86">
        <v>-308</v>
      </c>
      <c r="N25" s="86">
        <v>-354</v>
      </c>
      <c r="O25" s="86">
        <v>-308</v>
      </c>
      <c r="P25" s="86">
        <v>-308</v>
      </c>
      <c r="Q25" s="86">
        <v>-354</v>
      </c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G25" s="87">
        <f t="shared" si="1"/>
        <v>-3987</v>
      </c>
      <c r="BH25" s="1" t="s">
        <v>23</v>
      </c>
    </row>
    <row r="26" spans="3:60" s="1" customFormat="1" ht="12.75" customHeight="1" x14ac:dyDescent="0.2">
      <c r="C26" s="1" t="s">
        <v>139</v>
      </c>
      <c r="D26" s="4" t="s">
        <v>140</v>
      </c>
      <c r="E26" s="85"/>
      <c r="F26" s="86">
        <v>-4052.5</v>
      </c>
      <c r="G26" s="86">
        <v>-4052.5</v>
      </c>
      <c r="H26" s="86">
        <v>-4627.5</v>
      </c>
      <c r="I26" s="86">
        <v>-4018.5</v>
      </c>
      <c r="J26" s="86">
        <v>-4018.5</v>
      </c>
      <c r="K26" s="86">
        <v>-4588.5</v>
      </c>
      <c r="L26" s="86">
        <v>-4018.5</v>
      </c>
      <c r="M26" s="86">
        <v>-4018.5</v>
      </c>
      <c r="N26" s="86">
        <v>-4588.5</v>
      </c>
      <c r="O26" s="86">
        <v>-4018.5</v>
      </c>
      <c r="P26" s="86">
        <v>-4018.5</v>
      </c>
      <c r="Q26" s="86">
        <v>-4588.5</v>
      </c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G26" s="87">
        <f t="shared" si="1"/>
        <v>-50609</v>
      </c>
      <c r="BH26" s="1" t="s">
        <v>64</v>
      </c>
    </row>
    <row r="27" spans="3:60" s="1" customFormat="1" ht="12.75" customHeight="1" x14ac:dyDescent="0.2">
      <c r="C27" s="1" t="s">
        <v>141</v>
      </c>
      <c r="D27" s="4" t="s">
        <v>142</v>
      </c>
      <c r="E27" s="85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G27" s="87">
        <f t="shared" si="1"/>
        <v>0</v>
      </c>
      <c r="BH27" s="1" t="s">
        <v>16</v>
      </c>
    </row>
    <row r="28" spans="3:60" s="1" customFormat="1" ht="12.75" customHeight="1" x14ac:dyDescent="0.2">
      <c r="C28" s="1" t="s">
        <v>147</v>
      </c>
      <c r="D28" s="4" t="s">
        <v>148</v>
      </c>
      <c r="E28" s="85"/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0</v>
      </c>
      <c r="M28" s="86">
        <v>0</v>
      </c>
      <c r="N28" s="86">
        <v>0</v>
      </c>
      <c r="O28" s="86">
        <v>0</v>
      </c>
      <c r="P28" s="86">
        <v>0</v>
      </c>
      <c r="Q28" s="86">
        <v>0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G28" s="87">
        <f t="shared" si="1"/>
        <v>0</v>
      </c>
      <c r="BH28" s="1" t="s">
        <v>64</v>
      </c>
    </row>
    <row r="29" spans="3:60" s="1" customFormat="1" ht="12.75" customHeight="1" x14ac:dyDescent="0.2">
      <c r="C29" s="1" t="s">
        <v>149</v>
      </c>
      <c r="D29" s="4" t="s">
        <v>150</v>
      </c>
      <c r="E29" s="85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G29" s="87">
        <f t="shared" si="1"/>
        <v>0</v>
      </c>
      <c r="BH29" s="1" t="s">
        <v>16</v>
      </c>
    </row>
    <row r="30" spans="3:60" s="1" customFormat="1" ht="12.75" customHeight="1" x14ac:dyDescent="0.2">
      <c r="C30" s="1" t="s">
        <v>271</v>
      </c>
      <c r="D30" s="4" t="s">
        <v>272</v>
      </c>
      <c r="E30" s="85"/>
      <c r="F30" s="86">
        <v>-200</v>
      </c>
      <c r="G30" s="86">
        <v>-200</v>
      </c>
      <c r="H30" s="86">
        <v>-200</v>
      </c>
      <c r="I30" s="86">
        <v>-200</v>
      </c>
      <c r="J30" s="86">
        <v>-200</v>
      </c>
      <c r="K30" s="86">
        <v>-200</v>
      </c>
      <c r="L30" s="86">
        <v>-200</v>
      </c>
      <c r="M30" s="86">
        <v>-200</v>
      </c>
      <c r="N30" s="86">
        <v>-200</v>
      </c>
      <c r="O30" s="86">
        <v>-200</v>
      </c>
      <c r="P30" s="86">
        <v>-200</v>
      </c>
      <c r="Q30" s="86">
        <v>-200</v>
      </c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G30" s="87">
        <f t="shared" si="1"/>
        <v>-2400</v>
      </c>
      <c r="BH30" s="1" t="s">
        <v>23</v>
      </c>
    </row>
    <row r="31" spans="3:60" s="1" customFormat="1" ht="12.75" customHeight="1" x14ac:dyDescent="0.2">
      <c r="C31" s="1" t="s">
        <v>153</v>
      </c>
      <c r="D31" s="4" t="s">
        <v>154</v>
      </c>
      <c r="E31" s="85"/>
      <c r="F31" s="86">
        <v>-200</v>
      </c>
      <c r="G31" s="86">
        <v>-200</v>
      </c>
      <c r="H31" s="86">
        <v>-200</v>
      </c>
      <c r="I31" s="86">
        <v>-200</v>
      </c>
      <c r="J31" s="86">
        <v>-200</v>
      </c>
      <c r="K31" s="86">
        <v>-200</v>
      </c>
      <c r="L31" s="86">
        <v>-200</v>
      </c>
      <c r="M31" s="86">
        <v>-200</v>
      </c>
      <c r="N31" s="86">
        <v>-200</v>
      </c>
      <c r="O31" s="86">
        <v>-200</v>
      </c>
      <c r="P31" s="86">
        <v>-200</v>
      </c>
      <c r="Q31" s="86">
        <v>-200</v>
      </c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G31" s="87">
        <f t="shared" si="1"/>
        <v>-2400</v>
      </c>
      <c r="BH31" s="1" t="s">
        <v>64</v>
      </c>
    </row>
    <row r="32" spans="3:60" s="1" customFormat="1" ht="12.75" customHeight="1" x14ac:dyDescent="0.2">
      <c r="C32" s="1" t="s">
        <v>155</v>
      </c>
      <c r="D32" s="4" t="s">
        <v>156</v>
      </c>
      <c r="E32" s="85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G32" s="87">
        <f t="shared" si="1"/>
        <v>0</v>
      </c>
      <c r="BH32" s="1" t="s">
        <v>16</v>
      </c>
    </row>
    <row r="33" spans="3:60" s="1" customFormat="1" ht="12.75" customHeight="1" x14ac:dyDescent="0.2">
      <c r="C33" s="1" t="s">
        <v>161</v>
      </c>
      <c r="D33" s="4" t="s">
        <v>162</v>
      </c>
      <c r="E33" s="85"/>
      <c r="F33" s="86">
        <v>0</v>
      </c>
      <c r="G33" s="86">
        <v>0</v>
      </c>
      <c r="H33" s="86">
        <v>0</v>
      </c>
      <c r="I33" s="86">
        <v>0</v>
      </c>
      <c r="J33" s="86">
        <v>0</v>
      </c>
      <c r="K33" s="86">
        <v>0</v>
      </c>
      <c r="L33" s="86">
        <v>0</v>
      </c>
      <c r="M33" s="86">
        <v>0</v>
      </c>
      <c r="N33" s="86">
        <v>0</v>
      </c>
      <c r="O33" s="86">
        <v>0</v>
      </c>
      <c r="P33" s="86">
        <v>0</v>
      </c>
      <c r="Q33" s="86">
        <v>0</v>
      </c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G33" s="87">
        <f t="shared" si="1"/>
        <v>0</v>
      </c>
      <c r="BH33" s="1" t="s">
        <v>64</v>
      </c>
    </row>
    <row r="34" spans="3:60" s="1" customFormat="1" ht="12.75" customHeight="1" x14ac:dyDescent="0.2">
      <c r="C34" s="1" t="s">
        <v>163</v>
      </c>
      <c r="D34" s="4" t="s">
        <v>164</v>
      </c>
      <c r="E34" s="85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G34" s="87">
        <f t="shared" si="1"/>
        <v>0</v>
      </c>
      <c r="BH34" s="1" t="s">
        <v>16</v>
      </c>
    </row>
    <row r="35" spans="3:60" s="1" customFormat="1" ht="12.75" customHeight="1" x14ac:dyDescent="0.2">
      <c r="C35" s="1" t="s">
        <v>171</v>
      </c>
      <c r="D35" s="4" t="s">
        <v>172</v>
      </c>
      <c r="E35" s="85"/>
      <c r="F35" s="86">
        <v>0</v>
      </c>
      <c r="G35" s="86">
        <v>0</v>
      </c>
      <c r="H35" s="86">
        <v>0</v>
      </c>
      <c r="I35" s="86">
        <v>0</v>
      </c>
      <c r="J35" s="86">
        <v>0</v>
      </c>
      <c r="K35" s="86">
        <v>0</v>
      </c>
      <c r="L35" s="86">
        <v>0</v>
      </c>
      <c r="M35" s="86">
        <v>0</v>
      </c>
      <c r="N35" s="86">
        <v>0</v>
      </c>
      <c r="O35" s="86">
        <v>0</v>
      </c>
      <c r="P35" s="86">
        <v>0</v>
      </c>
      <c r="Q35" s="86">
        <v>0</v>
      </c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G35" s="87">
        <f t="shared" si="1"/>
        <v>0</v>
      </c>
      <c r="BH35" s="1" t="s">
        <v>64</v>
      </c>
    </row>
    <row r="36" spans="3:60" s="1" customFormat="1" ht="12.75" customHeight="1" x14ac:dyDescent="0.2">
      <c r="C36" s="1" t="s">
        <v>173</v>
      </c>
      <c r="D36" s="4" t="s">
        <v>174</v>
      </c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G36" s="87">
        <f t="shared" si="1"/>
        <v>0</v>
      </c>
      <c r="BH36" s="1" t="s">
        <v>16</v>
      </c>
    </row>
    <row r="37" spans="3:60" s="1" customFormat="1" ht="12.75" customHeight="1" x14ac:dyDescent="0.2">
      <c r="C37" s="1" t="s">
        <v>197</v>
      </c>
      <c r="D37" s="4" t="s">
        <v>198</v>
      </c>
      <c r="E37" s="85"/>
      <c r="F37" s="86">
        <v>0</v>
      </c>
      <c r="G37" s="86">
        <v>0</v>
      </c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v>0</v>
      </c>
      <c r="N37" s="86">
        <v>0</v>
      </c>
      <c r="O37" s="86">
        <v>0</v>
      </c>
      <c r="P37" s="86">
        <v>0</v>
      </c>
      <c r="Q37" s="86">
        <v>0</v>
      </c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G37" s="87">
        <f t="shared" si="1"/>
        <v>0</v>
      </c>
      <c r="BH37" s="1" t="s">
        <v>64</v>
      </c>
    </row>
    <row r="38" spans="3:60" s="1" customFormat="1" ht="12.75" customHeight="1" x14ac:dyDescent="0.2">
      <c r="C38" s="1" t="s">
        <v>199</v>
      </c>
      <c r="D38" s="4" t="s">
        <v>200</v>
      </c>
      <c r="E38" s="85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G38" s="87">
        <f t="shared" si="1"/>
        <v>0</v>
      </c>
      <c r="BH38" s="1" t="s">
        <v>16</v>
      </c>
    </row>
    <row r="39" spans="3:60" s="1" customFormat="1" ht="12.75" customHeight="1" x14ac:dyDescent="0.2">
      <c r="C39" s="1" t="s">
        <v>205</v>
      </c>
      <c r="D39" s="4" t="s">
        <v>206</v>
      </c>
      <c r="E39" s="85"/>
      <c r="F39" s="86">
        <v>0</v>
      </c>
      <c r="G39" s="86">
        <v>0</v>
      </c>
      <c r="H39" s="86">
        <v>0</v>
      </c>
      <c r="I39" s="86">
        <v>0</v>
      </c>
      <c r="J39" s="86">
        <v>0</v>
      </c>
      <c r="K39" s="86">
        <v>0</v>
      </c>
      <c r="L39" s="86">
        <v>0</v>
      </c>
      <c r="M39" s="86">
        <v>0</v>
      </c>
      <c r="N39" s="86">
        <v>0</v>
      </c>
      <c r="O39" s="86">
        <v>0</v>
      </c>
      <c r="P39" s="86">
        <v>0</v>
      </c>
      <c r="Q39" s="86">
        <v>0</v>
      </c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G39" s="87">
        <f t="shared" si="1"/>
        <v>0</v>
      </c>
      <c r="BH39" s="1" t="s">
        <v>64</v>
      </c>
    </row>
    <row r="40" spans="3:60" s="1" customFormat="1" ht="12.75" customHeight="1" x14ac:dyDescent="0.2">
      <c r="C40" s="1" t="s">
        <v>207</v>
      </c>
      <c r="D40" s="4" t="s">
        <v>208</v>
      </c>
      <c r="E40" s="85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G40" s="87">
        <f t="shared" si="1"/>
        <v>0</v>
      </c>
      <c r="BH40" s="1" t="s">
        <v>16</v>
      </c>
    </row>
    <row r="41" spans="3:60" s="1" customFormat="1" ht="12.75" customHeight="1" x14ac:dyDescent="0.2">
      <c r="C41" s="1" t="s">
        <v>211</v>
      </c>
      <c r="D41" s="4" t="s">
        <v>281</v>
      </c>
      <c r="E41" s="85"/>
      <c r="F41" s="86">
        <v>0</v>
      </c>
      <c r="G41" s="86">
        <v>0</v>
      </c>
      <c r="H41" s="86">
        <v>0</v>
      </c>
      <c r="I41" s="86">
        <v>0</v>
      </c>
      <c r="J41" s="86">
        <v>0</v>
      </c>
      <c r="K41" s="86">
        <v>0</v>
      </c>
      <c r="L41" s="86">
        <v>0</v>
      </c>
      <c r="M41" s="86">
        <v>0</v>
      </c>
      <c r="N41" s="86">
        <v>0</v>
      </c>
      <c r="O41" s="86">
        <v>0</v>
      </c>
      <c r="P41" s="86">
        <v>0</v>
      </c>
      <c r="Q41" s="86">
        <v>0</v>
      </c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G41" s="87">
        <f t="shared" si="1"/>
        <v>0</v>
      </c>
      <c r="BH41" s="1" t="s">
        <v>64</v>
      </c>
    </row>
    <row r="42" spans="3:60" s="1" customFormat="1" ht="12.75" customHeight="1" x14ac:dyDescent="0.2">
      <c r="C42" s="1" t="s">
        <v>213</v>
      </c>
      <c r="D42" s="4" t="s">
        <v>214</v>
      </c>
      <c r="E42" s="85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G42" s="87">
        <f t="shared" si="1"/>
        <v>0</v>
      </c>
      <c r="BH42" s="1" t="s">
        <v>16</v>
      </c>
    </row>
    <row r="43" spans="3:60" s="1" customFormat="1" ht="12.75" customHeight="1" x14ac:dyDescent="0.2">
      <c r="C43" s="1" t="s">
        <v>215</v>
      </c>
      <c r="D43" s="4" t="s">
        <v>216</v>
      </c>
      <c r="E43" s="85"/>
      <c r="F43" s="86">
        <v>-250</v>
      </c>
      <c r="G43" s="86">
        <v>-250</v>
      </c>
      <c r="H43" s="86">
        <v>-250</v>
      </c>
      <c r="I43" s="86">
        <v>-250</v>
      </c>
      <c r="J43" s="86">
        <v>-250</v>
      </c>
      <c r="K43" s="86">
        <v>-250</v>
      </c>
      <c r="L43" s="86">
        <v>-250</v>
      </c>
      <c r="M43" s="86">
        <v>-250</v>
      </c>
      <c r="N43" s="86">
        <v>-250</v>
      </c>
      <c r="O43" s="86">
        <v>-250</v>
      </c>
      <c r="P43" s="86">
        <v>-250</v>
      </c>
      <c r="Q43" s="86">
        <v>-250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G43" s="87">
        <f t="shared" si="1"/>
        <v>-3000</v>
      </c>
      <c r="BH43" s="1" t="s">
        <v>23</v>
      </c>
    </row>
    <row r="44" spans="3:60" s="1" customFormat="1" ht="12.75" customHeight="1" x14ac:dyDescent="0.2">
      <c r="C44" s="1" t="s">
        <v>219</v>
      </c>
      <c r="D44" s="4" t="s">
        <v>220</v>
      </c>
      <c r="E44" s="85"/>
      <c r="F44" s="86">
        <v>-250</v>
      </c>
      <c r="G44" s="86">
        <v>-250</v>
      </c>
      <c r="H44" s="86">
        <v>-250</v>
      </c>
      <c r="I44" s="86">
        <v>-250</v>
      </c>
      <c r="J44" s="86">
        <v>-250</v>
      </c>
      <c r="K44" s="86">
        <v>-250</v>
      </c>
      <c r="L44" s="86">
        <v>-250</v>
      </c>
      <c r="M44" s="86">
        <v>-250</v>
      </c>
      <c r="N44" s="86">
        <v>-250</v>
      </c>
      <c r="O44" s="86">
        <v>-250</v>
      </c>
      <c r="P44" s="86">
        <v>-250</v>
      </c>
      <c r="Q44" s="86">
        <v>-250</v>
      </c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G44" s="87">
        <f t="shared" si="1"/>
        <v>-3000</v>
      </c>
      <c r="BH44" s="1" t="s">
        <v>64</v>
      </c>
    </row>
    <row r="45" spans="3:60" s="1" customFormat="1" ht="12.75" customHeight="1" x14ac:dyDescent="0.2">
      <c r="C45" s="1" t="s">
        <v>221</v>
      </c>
      <c r="D45" s="4" t="s">
        <v>222</v>
      </c>
      <c r="E45" s="85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G45" s="87">
        <f t="shared" si="1"/>
        <v>0</v>
      </c>
      <c r="BH45" s="1" t="s">
        <v>16</v>
      </c>
    </row>
    <row r="46" spans="3:60" s="1" customFormat="1" ht="12.75" customHeight="1" x14ac:dyDescent="0.2">
      <c r="C46" s="1" t="s">
        <v>223</v>
      </c>
      <c r="D46" s="4" t="s">
        <v>224</v>
      </c>
      <c r="E46" s="85"/>
      <c r="F46" s="86">
        <v>0</v>
      </c>
      <c r="G46" s="86">
        <v>0</v>
      </c>
      <c r="H46" s="86">
        <v>0</v>
      </c>
      <c r="I46" s="86">
        <v>0</v>
      </c>
      <c r="J46" s="86">
        <v>0</v>
      </c>
      <c r="K46" s="86">
        <v>0</v>
      </c>
      <c r="L46" s="86">
        <v>0</v>
      </c>
      <c r="M46" s="86">
        <v>0</v>
      </c>
      <c r="N46" s="86">
        <v>0</v>
      </c>
      <c r="O46" s="86">
        <v>0</v>
      </c>
      <c r="P46" s="86">
        <v>0</v>
      </c>
      <c r="Q46" s="86">
        <v>0</v>
      </c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G46" s="87">
        <f t="shared" si="1"/>
        <v>0</v>
      </c>
      <c r="BH46" s="1" t="s">
        <v>64</v>
      </c>
    </row>
    <row r="47" spans="3:60" s="1" customFormat="1" ht="12.75" customHeight="1" x14ac:dyDescent="0.2">
      <c r="C47" s="1" t="s">
        <v>225</v>
      </c>
      <c r="D47" s="4" t="s">
        <v>226</v>
      </c>
      <c r="E47" s="85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G47" s="87">
        <f t="shared" si="1"/>
        <v>0</v>
      </c>
      <c r="BH47" s="1" t="s">
        <v>16</v>
      </c>
    </row>
    <row r="48" spans="3:60" s="1" customFormat="1" ht="12.75" customHeight="1" x14ac:dyDescent="0.2">
      <c r="C48" s="1" t="s">
        <v>227</v>
      </c>
      <c r="D48" s="4" t="s">
        <v>228</v>
      </c>
      <c r="E48" s="85"/>
      <c r="F48" s="86">
        <v>0</v>
      </c>
      <c r="G48" s="86">
        <v>0</v>
      </c>
      <c r="H48" s="86">
        <v>0</v>
      </c>
      <c r="I48" s="86">
        <v>0</v>
      </c>
      <c r="J48" s="86">
        <v>0</v>
      </c>
      <c r="K48" s="86">
        <v>0</v>
      </c>
      <c r="L48" s="86">
        <v>0</v>
      </c>
      <c r="M48" s="86">
        <v>0</v>
      </c>
      <c r="N48" s="86">
        <v>0</v>
      </c>
      <c r="O48" s="86">
        <v>0</v>
      </c>
      <c r="P48" s="86">
        <v>0</v>
      </c>
      <c r="Q48" s="86">
        <v>0</v>
      </c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G48" s="87">
        <f t="shared" si="1"/>
        <v>0</v>
      </c>
      <c r="BH48" s="1" t="s">
        <v>64</v>
      </c>
    </row>
    <row r="49" spans="1:60" s="1" customFormat="1" ht="12.75" customHeight="1" x14ac:dyDescent="0.2">
      <c r="C49" s="1" t="s">
        <v>229</v>
      </c>
      <c r="D49" s="4" t="s">
        <v>230</v>
      </c>
      <c r="E49" s="85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G49" s="87">
        <f t="shared" si="1"/>
        <v>0</v>
      </c>
      <c r="BH49" s="1" t="s">
        <v>16</v>
      </c>
    </row>
    <row r="50" spans="1:60" s="1" customFormat="1" ht="12.75" customHeight="1" x14ac:dyDescent="0.2">
      <c r="C50" s="1" t="s">
        <v>231</v>
      </c>
      <c r="D50" s="4" t="s">
        <v>232</v>
      </c>
      <c r="E50" s="85"/>
      <c r="F50" s="86">
        <v>0</v>
      </c>
      <c r="G50" s="86">
        <v>0</v>
      </c>
      <c r="H50" s="86">
        <v>0</v>
      </c>
      <c r="I50" s="86">
        <v>0</v>
      </c>
      <c r="J50" s="86">
        <v>0</v>
      </c>
      <c r="K50" s="86">
        <v>0</v>
      </c>
      <c r="L50" s="86">
        <v>0</v>
      </c>
      <c r="M50" s="86">
        <v>0</v>
      </c>
      <c r="N50" s="86">
        <v>0</v>
      </c>
      <c r="O50" s="86">
        <v>0</v>
      </c>
      <c r="P50" s="86">
        <v>0</v>
      </c>
      <c r="Q50" s="86">
        <v>0</v>
      </c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G50" s="87">
        <f t="shared" si="1"/>
        <v>0</v>
      </c>
      <c r="BH50" s="1" t="s">
        <v>64</v>
      </c>
    </row>
    <row r="51" spans="1:60" s="1" customFormat="1" ht="12.75" customHeight="1" x14ac:dyDescent="0.2">
      <c r="C51" s="1" t="s">
        <v>233</v>
      </c>
      <c r="D51" s="4" t="s">
        <v>234</v>
      </c>
      <c r="E51" s="85"/>
      <c r="F51" s="86">
        <v>-4502.5</v>
      </c>
      <c r="G51" s="86">
        <v>-4502.5</v>
      </c>
      <c r="H51" s="86">
        <v>-5077.5</v>
      </c>
      <c r="I51" s="86">
        <v>-4468.5</v>
      </c>
      <c r="J51" s="86">
        <v>-4468.5</v>
      </c>
      <c r="K51" s="86">
        <v>-5038.5</v>
      </c>
      <c r="L51" s="86">
        <v>-4468.5</v>
      </c>
      <c r="M51" s="86">
        <v>-4468.5</v>
      </c>
      <c r="N51" s="86">
        <v>-5038.5</v>
      </c>
      <c r="O51" s="86">
        <v>-4468.5</v>
      </c>
      <c r="P51" s="86">
        <v>-4468.5</v>
      </c>
      <c r="Q51" s="86">
        <v>-5038.5</v>
      </c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G51" s="87">
        <f t="shared" si="1"/>
        <v>-56009</v>
      </c>
      <c r="BH51" s="1" t="s">
        <v>64</v>
      </c>
    </row>
    <row r="52" spans="1:60" s="1" customFormat="1" ht="12.75" customHeight="1" x14ac:dyDescent="0.2">
      <c r="C52" s="1" t="s">
        <v>235</v>
      </c>
      <c r="D52" s="4" t="s">
        <v>236</v>
      </c>
      <c r="E52" s="85"/>
      <c r="F52" s="86">
        <v>4497.5</v>
      </c>
      <c r="G52" s="86">
        <v>5217.5</v>
      </c>
      <c r="H52" s="86">
        <v>5420.5</v>
      </c>
      <c r="I52" s="86">
        <v>6868.5</v>
      </c>
      <c r="J52" s="86">
        <v>7775.5</v>
      </c>
      <c r="K52" s="86">
        <v>8186.5</v>
      </c>
      <c r="L52" s="86">
        <v>9813.5</v>
      </c>
      <c r="M52" s="86">
        <v>10955.5</v>
      </c>
      <c r="N52" s="86">
        <v>11619.5</v>
      </c>
      <c r="O52" s="86">
        <v>13522.5</v>
      </c>
      <c r="P52" s="86">
        <v>14961.5</v>
      </c>
      <c r="Q52" s="86">
        <v>15946.5</v>
      </c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G52" s="87">
        <f t="shared" si="1"/>
        <v>114785</v>
      </c>
      <c r="BH52" s="1" t="s">
        <v>64</v>
      </c>
    </row>
    <row r="53" spans="1:60" s="1" customFormat="1" ht="12.75" customHeight="1" x14ac:dyDescent="0.2">
      <c r="C53" s="1" t="s">
        <v>237</v>
      </c>
      <c r="D53" s="4" t="s">
        <v>238</v>
      </c>
      <c r="E53" s="85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G53" s="87">
        <f t="shared" si="1"/>
        <v>0</v>
      </c>
      <c r="BH53" s="1" t="s">
        <v>16</v>
      </c>
    </row>
    <row r="54" spans="1:60" s="1" customFormat="1" ht="12.75" customHeight="1" x14ac:dyDescent="0.2">
      <c r="C54" s="1" t="s">
        <v>239</v>
      </c>
      <c r="D54" s="4" t="s">
        <v>238</v>
      </c>
      <c r="E54" s="85"/>
      <c r="F54" s="86">
        <v>4497.5</v>
      </c>
      <c r="G54" s="86">
        <v>5217.5</v>
      </c>
      <c r="H54" s="86">
        <v>5420.5</v>
      </c>
      <c r="I54" s="86">
        <v>6868.5</v>
      </c>
      <c r="J54" s="86">
        <v>7775.5</v>
      </c>
      <c r="K54" s="86">
        <v>8186.5</v>
      </c>
      <c r="L54" s="86">
        <v>9813.5</v>
      </c>
      <c r="M54" s="86">
        <v>10955.5</v>
      </c>
      <c r="N54" s="86">
        <v>11619.5</v>
      </c>
      <c r="O54" s="86">
        <v>13522.5</v>
      </c>
      <c r="P54" s="86">
        <v>14961.5</v>
      </c>
      <c r="Q54" s="86">
        <v>15946.5</v>
      </c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G54" s="87">
        <f t="shared" si="1"/>
        <v>114785</v>
      </c>
      <c r="BH54" s="1" t="s">
        <v>64</v>
      </c>
    </row>
    <row r="55" spans="1:60" s="1" customFormat="1" ht="12.75" customHeight="1" x14ac:dyDescent="0.2">
      <c r="C55" s="1" t="s">
        <v>240</v>
      </c>
      <c r="D55" s="4" t="s">
        <v>241</v>
      </c>
      <c r="E55" s="85"/>
      <c r="F55" s="86">
        <v>4497.5</v>
      </c>
      <c r="G55" s="86">
        <v>5217.5</v>
      </c>
      <c r="H55" s="86">
        <v>5420.5</v>
      </c>
      <c r="I55" s="86">
        <v>6868.5</v>
      </c>
      <c r="J55" s="86">
        <v>7775.5</v>
      </c>
      <c r="K55" s="86">
        <v>8186.5</v>
      </c>
      <c r="L55" s="86">
        <v>9813.5</v>
      </c>
      <c r="M55" s="86">
        <v>10955.5</v>
      </c>
      <c r="N55" s="86">
        <v>11619.5</v>
      </c>
      <c r="O55" s="86">
        <v>13522.5</v>
      </c>
      <c r="P55" s="86">
        <v>14961.5</v>
      </c>
      <c r="Q55" s="86">
        <v>15946.5</v>
      </c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G55" s="87">
        <f t="shared" si="1"/>
        <v>114785</v>
      </c>
      <c r="BH55" s="1" t="s">
        <v>64</v>
      </c>
    </row>
    <row r="56" spans="1:60" s="1" customFormat="1" ht="12.75" customHeight="1" x14ac:dyDescent="0.2">
      <c r="C56" s="1" t="s">
        <v>242</v>
      </c>
      <c r="D56" s="4" t="s">
        <v>243</v>
      </c>
      <c r="E56" s="85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G56" s="87">
        <f t="shared" si="1"/>
        <v>0</v>
      </c>
      <c r="BH56" s="1" t="s">
        <v>16</v>
      </c>
    </row>
    <row r="57" spans="1:60" s="1" customFormat="1" ht="12.75" customHeight="1" x14ac:dyDescent="0.2">
      <c r="C57" s="1" t="s">
        <v>248</v>
      </c>
      <c r="D57" s="4" t="s">
        <v>249</v>
      </c>
      <c r="E57" s="85"/>
      <c r="F57" s="86">
        <v>4497.5</v>
      </c>
      <c r="G57" s="86">
        <v>5217.5</v>
      </c>
      <c r="H57" s="86">
        <v>5420.5</v>
      </c>
      <c r="I57" s="86">
        <v>6868.5</v>
      </c>
      <c r="J57" s="86">
        <v>7775.5</v>
      </c>
      <c r="K57" s="86">
        <v>8186.5</v>
      </c>
      <c r="L57" s="86">
        <v>9813.5</v>
      </c>
      <c r="M57" s="86">
        <v>10955.5</v>
      </c>
      <c r="N57" s="86">
        <v>11619.5</v>
      </c>
      <c r="O57" s="86">
        <v>13522.5</v>
      </c>
      <c r="P57" s="86">
        <v>14961.5</v>
      </c>
      <c r="Q57" s="86">
        <v>15946.5</v>
      </c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G57" s="87">
        <f t="shared" si="1"/>
        <v>114785</v>
      </c>
      <c r="BH57" s="1" t="s">
        <v>64</v>
      </c>
    </row>
    <row r="58" spans="1:60" s="1" customFormat="1" ht="12.75" customHeight="1" x14ac:dyDescent="0.2">
      <c r="C58" s="1" t="s">
        <v>254</v>
      </c>
      <c r="D58" s="4" t="s">
        <v>255</v>
      </c>
      <c r="E58" s="85"/>
      <c r="F58" s="86">
        <v>4497.5</v>
      </c>
      <c r="G58" s="86">
        <v>5217.5</v>
      </c>
      <c r="H58" s="86">
        <v>5420.5</v>
      </c>
      <c r="I58" s="86">
        <v>6868.5</v>
      </c>
      <c r="J58" s="86">
        <v>7775.5</v>
      </c>
      <c r="K58" s="86">
        <v>8186.5</v>
      </c>
      <c r="L58" s="86">
        <v>9813.5</v>
      </c>
      <c r="M58" s="86">
        <v>10955.5</v>
      </c>
      <c r="N58" s="86">
        <v>11619.5</v>
      </c>
      <c r="O58" s="86">
        <v>13522.5</v>
      </c>
      <c r="P58" s="86">
        <v>14961.5</v>
      </c>
      <c r="Q58" s="86">
        <v>15946.5</v>
      </c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G58" s="87">
        <f t="shared" si="1"/>
        <v>114785</v>
      </c>
      <c r="BH58" s="1" t="s">
        <v>64</v>
      </c>
    </row>
    <row r="59" spans="1:60" x14ac:dyDescent="0.25">
      <c r="A59" s="1"/>
      <c r="B59" s="1"/>
    </row>
    <row r="60" spans="1:60" x14ac:dyDescent="0.25">
      <c r="A60" s="1"/>
      <c r="B60" s="1"/>
    </row>
    <row r="61" spans="1:60" x14ac:dyDescent="0.25">
      <c r="BG61" s="6"/>
    </row>
  </sheetData>
  <conditionalFormatting sqref="C9:C58">
    <cfRule type="expression" dxfId="64" priority="1" stopIfTrue="1">
      <formula>EXACT($BH9,"HDR")</formula>
    </cfRule>
    <cfRule type="expression" dxfId="63" priority="2" stopIfTrue="1">
      <formula>EXACT($BH9,"TTL")</formula>
    </cfRule>
    <cfRule type="expression" dxfId="62" priority="3" stopIfTrue="1">
      <formula>EXACT($BH9,"CLN")</formula>
    </cfRule>
  </conditionalFormatting>
  <conditionalFormatting sqref="D9:D58">
    <cfRule type="expression" dxfId="61" priority="4" stopIfTrue="1">
      <formula>EXACT($BH9,"HDR")</formula>
    </cfRule>
    <cfRule type="expression" dxfId="60" priority="5" stopIfTrue="1">
      <formula>EXACT($BH9,"TTL")</formula>
    </cfRule>
    <cfRule type="expression" dxfId="59" priority="6" stopIfTrue="1">
      <formula>EXACT($BH9,"CLN")</formula>
    </cfRule>
  </conditionalFormatting>
  <conditionalFormatting sqref="F9:BE58">
    <cfRule type="expression" dxfId="58" priority="7" stopIfTrue="1">
      <formula>EXACT($BH9,"TTL")</formula>
    </cfRule>
    <cfRule type="expression" dxfId="57" priority="8" stopIfTrue="1">
      <formula>EXACT($BH9,"CLN")</formula>
    </cfRule>
  </conditionalFormatting>
  <conditionalFormatting sqref="BG9:BG58">
    <cfRule type="expression" dxfId="56" priority="9" stopIfTrue="1">
      <formula>EXACT($BH9,"TTL")</formula>
    </cfRule>
    <cfRule type="expression" dxfId="55" priority="10" stopIfTrue="1">
      <formula>EXACT($BH9,"CLN")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H34"/>
  <sheetViews>
    <sheetView zoomScaleNormal="100" workbookViewId="0">
      <selection activeCell="I28" sqref="I28"/>
    </sheetView>
  </sheetViews>
  <sheetFormatPr defaultColWidth="9.109375" defaultRowHeight="13.2" x14ac:dyDescent="0.25"/>
  <cols>
    <col min="1" max="1" width="16.88671875" style="2" customWidth="1"/>
    <col min="2" max="2" width="9.33203125" style="2" customWidth="1"/>
    <col min="3" max="3" width="28.5546875" style="2" customWidth="1"/>
    <col min="4" max="4" width="13" style="2" customWidth="1"/>
    <col min="5" max="5" width="4.6640625" style="2" customWidth="1"/>
    <col min="6" max="57" width="11.88671875" style="2" customWidth="1"/>
    <col min="58" max="58" width="0.44140625" style="2" customWidth="1"/>
    <col min="59" max="59" width="12.44140625" style="2" customWidth="1"/>
    <col min="60" max="60" width="6.109375" style="2" customWidth="1"/>
    <col min="61" max="16384" width="9.109375" style="2"/>
  </cols>
  <sheetData>
    <row r="1" spans="1:60" x14ac:dyDescent="0.25">
      <c r="A1" s="1" t="s">
        <v>350</v>
      </c>
      <c r="B1" s="1"/>
      <c r="C1" s="1"/>
      <c r="D1" s="1"/>
      <c r="E1" s="1"/>
      <c r="F1" s="1"/>
      <c r="G1" s="1"/>
      <c r="H1" s="1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</row>
    <row r="2" spans="1:60" x14ac:dyDescent="0.25">
      <c r="A2" s="1" t="s">
        <v>351</v>
      </c>
      <c r="B2" s="1"/>
      <c r="C2" s="1"/>
      <c r="D2" s="1"/>
      <c r="E2" s="1"/>
      <c r="F2" s="1"/>
      <c r="G2" s="1"/>
      <c r="H2" s="1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</row>
    <row r="3" spans="1:60" x14ac:dyDescent="0.25">
      <c r="A3" s="1" t="s">
        <v>352</v>
      </c>
      <c r="B3" s="1"/>
      <c r="C3" s="1"/>
      <c r="D3" s="1"/>
      <c r="E3" s="1"/>
      <c r="F3" s="1"/>
      <c r="G3" s="1"/>
      <c r="H3" s="1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</row>
    <row r="4" spans="1:60" x14ac:dyDescent="0.25">
      <c r="A4" s="116" t="s">
        <v>353</v>
      </c>
      <c r="B4" s="117"/>
      <c r="C4" s="117"/>
      <c r="D4" s="117"/>
      <c r="E4" s="117"/>
      <c r="F4" s="117"/>
      <c r="G4" s="117"/>
      <c r="H4" s="117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</row>
    <row r="5" spans="1:60" ht="12.75" customHeight="1" x14ac:dyDescent="0.25">
      <c r="A5" s="17" t="s">
        <v>354</v>
      </c>
      <c r="B5"/>
      <c r="C5"/>
      <c r="D5"/>
      <c r="E5"/>
      <c r="F5"/>
      <c r="G5"/>
      <c r="H5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</row>
    <row r="6" spans="1:60" ht="12.75" customHeight="1" x14ac:dyDescent="0.25">
      <c r="A6" s="17" t="s">
        <v>355</v>
      </c>
      <c r="B6"/>
      <c r="C6"/>
      <c r="D6"/>
      <c r="E6"/>
      <c r="F6"/>
      <c r="G6"/>
      <c r="H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</row>
    <row r="7" spans="1:60" ht="12.75" customHeight="1" x14ac:dyDescent="0.25">
      <c r="A7" s="17" t="s">
        <v>356</v>
      </c>
      <c r="B7"/>
      <c r="C7"/>
      <c r="D7"/>
      <c r="E7"/>
      <c r="F7"/>
      <c r="G7"/>
      <c r="H7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</row>
    <row r="8" spans="1:60" ht="12.75" customHeight="1" x14ac:dyDescent="0.25">
      <c r="A8" s="17" t="s">
        <v>357</v>
      </c>
      <c r="B8"/>
      <c r="C8"/>
      <c r="D8"/>
      <c r="E8"/>
      <c r="F8"/>
      <c r="G8"/>
      <c r="H8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</row>
    <row r="9" spans="1:60" s="1" customFormat="1" ht="10.199999999999999" x14ac:dyDescent="0.2">
      <c r="A9" s="1" t="s">
        <v>358</v>
      </c>
    </row>
    <row r="10" spans="1:60" s="1" customFormat="1" ht="10.199999999999999" x14ac:dyDescent="0.2">
      <c r="A10" s="3" t="s">
        <v>359</v>
      </c>
    </row>
    <row r="11" spans="1:60" s="1" customFormat="1" ht="12.75" customHeight="1" x14ac:dyDescent="0.2">
      <c r="A11" s="3" t="s">
        <v>360</v>
      </c>
    </row>
    <row r="12" spans="1:60" s="1" customFormat="1" ht="12.75" customHeight="1" x14ac:dyDescent="0.2">
      <c r="A12" s="3" t="s">
        <v>361</v>
      </c>
      <c r="F12" s="1" t="s">
        <v>362</v>
      </c>
      <c r="G12" s="1" t="s">
        <v>362</v>
      </c>
      <c r="H12" s="1" t="s">
        <v>362</v>
      </c>
      <c r="I12" s="1" t="s">
        <v>362</v>
      </c>
      <c r="J12" s="1" t="s">
        <v>362</v>
      </c>
      <c r="K12" s="1" t="s">
        <v>362</v>
      </c>
      <c r="L12" s="1" t="s">
        <v>362</v>
      </c>
      <c r="M12" s="1" t="s">
        <v>362</v>
      </c>
      <c r="N12" s="1" t="s">
        <v>362</v>
      </c>
      <c r="O12" s="1" t="s">
        <v>362</v>
      </c>
      <c r="P12" s="1" t="s">
        <v>362</v>
      </c>
      <c r="Q12" s="1" t="s">
        <v>362</v>
      </c>
      <c r="R12" s="1" t="s">
        <v>362</v>
      </c>
      <c r="S12" s="1" t="s">
        <v>362</v>
      </c>
      <c r="T12" s="1" t="s">
        <v>362</v>
      </c>
      <c r="U12" s="1" t="s">
        <v>362</v>
      </c>
      <c r="V12" s="1" t="s">
        <v>362</v>
      </c>
      <c r="W12" s="1" t="s">
        <v>362</v>
      </c>
      <c r="X12" s="1" t="s">
        <v>362</v>
      </c>
      <c r="Y12" s="1" t="s">
        <v>362</v>
      </c>
      <c r="Z12" s="1" t="s">
        <v>362</v>
      </c>
      <c r="AA12" s="1" t="s">
        <v>362</v>
      </c>
      <c r="AB12" s="1" t="s">
        <v>362</v>
      </c>
      <c r="AC12" s="1" t="s">
        <v>362</v>
      </c>
      <c r="AD12" s="1" t="s">
        <v>362</v>
      </c>
      <c r="AE12" s="1" t="s">
        <v>362</v>
      </c>
      <c r="AF12" s="1" t="s">
        <v>362</v>
      </c>
      <c r="AG12" s="1" t="s">
        <v>362</v>
      </c>
      <c r="AH12" s="1" t="s">
        <v>362</v>
      </c>
      <c r="AI12" s="1" t="s">
        <v>362</v>
      </c>
      <c r="AJ12" s="1" t="s">
        <v>362</v>
      </c>
      <c r="AK12" s="1" t="s">
        <v>362</v>
      </c>
      <c r="AL12" s="1" t="s">
        <v>362</v>
      </c>
      <c r="AM12" s="1" t="s">
        <v>362</v>
      </c>
      <c r="AN12" s="1" t="s">
        <v>362</v>
      </c>
      <c r="AO12" s="1" t="s">
        <v>362</v>
      </c>
      <c r="AP12" s="1" t="s">
        <v>362</v>
      </c>
      <c r="AQ12" s="1" t="s">
        <v>362</v>
      </c>
      <c r="AR12" s="1" t="s">
        <v>362</v>
      </c>
      <c r="AS12" s="1" t="s">
        <v>362</v>
      </c>
      <c r="AT12" s="1" t="s">
        <v>362</v>
      </c>
      <c r="AU12" s="1" t="s">
        <v>362</v>
      </c>
      <c r="AV12" s="1" t="s">
        <v>362</v>
      </c>
      <c r="AW12" s="1" t="s">
        <v>362</v>
      </c>
      <c r="AX12" s="1" t="s">
        <v>362</v>
      </c>
      <c r="AY12" s="1" t="s">
        <v>362</v>
      </c>
      <c r="AZ12" s="1" t="s">
        <v>362</v>
      </c>
      <c r="BA12" s="1" t="s">
        <v>362</v>
      </c>
      <c r="BB12" s="1" t="s">
        <v>362</v>
      </c>
      <c r="BC12" s="1" t="s">
        <v>362</v>
      </c>
      <c r="BD12" s="1" t="s">
        <v>362</v>
      </c>
      <c r="BE12" s="1" t="s">
        <v>362</v>
      </c>
      <c r="BG12" s="1" t="s">
        <v>362</v>
      </c>
    </row>
    <row r="13" spans="1:60" s="4" customFormat="1" ht="11.25" customHeight="1" x14ac:dyDescent="0.2">
      <c r="A13" s="17" t="s">
        <v>363</v>
      </c>
      <c r="B13" s="17"/>
      <c r="C13" s="17"/>
      <c r="D13" s="17"/>
      <c r="E13" s="17"/>
      <c r="F13" s="17"/>
      <c r="G13" s="17"/>
      <c r="H13" s="17"/>
    </row>
    <row r="14" spans="1:60" s="4" customFormat="1" ht="11.25" customHeight="1" x14ac:dyDescent="0.2">
      <c r="A14" s="17" t="s">
        <v>364</v>
      </c>
      <c r="B14" s="17"/>
      <c r="C14" s="17"/>
      <c r="D14" s="17"/>
      <c r="E14" s="17"/>
      <c r="F14" s="17"/>
      <c r="G14" s="17"/>
      <c r="H14" s="17"/>
    </row>
    <row r="15" spans="1:60" x14ac:dyDescent="0.25">
      <c r="A15" s="36" t="s">
        <v>365</v>
      </c>
      <c r="B15" s="1"/>
      <c r="C15" s="1"/>
      <c r="D15" s="1"/>
      <c r="E15" s="1"/>
      <c r="F15" s="36"/>
      <c r="G15" s="36" t="s">
        <v>366</v>
      </c>
      <c r="H15" s="36" t="s">
        <v>367</v>
      </c>
      <c r="I15" s="36" t="s">
        <v>368</v>
      </c>
      <c r="J15" s="36" t="s">
        <v>369</v>
      </c>
      <c r="K15" s="36" t="s">
        <v>370</v>
      </c>
      <c r="L15" s="36" t="s">
        <v>371</v>
      </c>
      <c r="M15" s="36" t="s">
        <v>372</v>
      </c>
      <c r="N15" s="36" t="s">
        <v>373</v>
      </c>
      <c r="O15" s="36" t="s">
        <v>374</v>
      </c>
      <c r="P15" s="36" t="s">
        <v>375</v>
      </c>
      <c r="Q15" s="36" t="s">
        <v>376</v>
      </c>
      <c r="R15" s="36" t="s">
        <v>377</v>
      </c>
      <c r="S15" s="36" t="s">
        <v>378</v>
      </c>
      <c r="T15" s="36" t="s">
        <v>379</v>
      </c>
      <c r="U15" s="36" t="s">
        <v>380</v>
      </c>
      <c r="V15" s="36" t="s">
        <v>381</v>
      </c>
      <c r="W15" s="36" t="s">
        <v>382</v>
      </c>
      <c r="X15" s="36" t="s">
        <v>383</v>
      </c>
      <c r="Y15" s="36" t="s">
        <v>384</v>
      </c>
      <c r="Z15" s="36" t="s">
        <v>385</v>
      </c>
      <c r="AA15" s="36" t="s">
        <v>386</v>
      </c>
      <c r="AB15" s="36" t="s">
        <v>387</v>
      </c>
      <c r="AC15" s="36" t="s">
        <v>388</v>
      </c>
      <c r="AD15" s="36" t="s">
        <v>389</v>
      </c>
      <c r="AE15" s="36" t="s">
        <v>390</v>
      </c>
      <c r="AF15" s="36" t="s">
        <v>391</v>
      </c>
      <c r="AG15" s="36" t="s">
        <v>392</v>
      </c>
      <c r="AH15" s="36" t="s">
        <v>393</v>
      </c>
      <c r="AI15" s="36" t="s">
        <v>394</v>
      </c>
      <c r="AJ15" s="36" t="s">
        <v>395</v>
      </c>
      <c r="AK15" s="36" t="s">
        <v>396</v>
      </c>
      <c r="AL15" s="36" t="s">
        <v>397</v>
      </c>
      <c r="AM15" s="36" t="s">
        <v>398</v>
      </c>
      <c r="AN15" s="36" t="s">
        <v>399</v>
      </c>
      <c r="AO15" s="36" t="s">
        <v>400</v>
      </c>
      <c r="AP15" s="36" t="s">
        <v>401</v>
      </c>
      <c r="AQ15" s="36" t="s">
        <v>402</v>
      </c>
      <c r="AR15" s="36" t="s">
        <v>403</v>
      </c>
      <c r="AS15" s="36" t="s">
        <v>404</v>
      </c>
      <c r="AT15" s="36" t="s">
        <v>405</v>
      </c>
      <c r="AU15" s="36" t="s">
        <v>406</v>
      </c>
      <c r="AV15" s="36" t="s">
        <v>407</v>
      </c>
      <c r="AW15" s="36" t="s">
        <v>408</v>
      </c>
      <c r="AX15" s="36" t="s">
        <v>409</v>
      </c>
      <c r="AY15" s="36" t="s">
        <v>410</v>
      </c>
      <c r="AZ15" s="36" t="s">
        <v>411</v>
      </c>
      <c r="BA15" s="36" t="s">
        <v>412</v>
      </c>
      <c r="BB15" s="36" t="s">
        <v>413</v>
      </c>
      <c r="BC15" s="36" t="s">
        <v>414</v>
      </c>
      <c r="BD15" s="36" t="s">
        <v>415</v>
      </c>
      <c r="BE15" s="36" t="s">
        <v>416</v>
      </c>
      <c r="BF15" s="36"/>
      <c r="BG15" s="36"/>
      <c r="BH15" s="24" t="s">
        <v>417</v>
      </c>
    </row>
    <row r="16" spans="1:60" ht="13.5" customHeight="1" x14ac:dyDescent="0.25">
      <c r="A16" s="1" t="s">
        <v>418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</row>
    <row r="17" spans="1:60" ht="19.5" customHeight="1" x14ac:dyDescent="0.35">
      <c r="A17" s="36"/>
      <c r="B17" s="20" t="s">
        <v>419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36"/>
    </row>
    <row r="18" spans="1:60" ht="18" customHeight="1" x14ac:dyDescent="0.3">
      <c r="A18" s="36"/>
      <c r="B18" s="21" t="s">
        <v>420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36"/>
    </row>
    <row r="19" spans="1:60" ht="10.5" customHeight="1" x14ac:dyDescent="0.25">
      <c r="A19" s="1" t="s">
        <v>421</v>
      </c>
      <c r="B19" s="111" t="s">
        <v>422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36"/>
    </row>
    <row r="20" spans="1:60" ht="10.5" customHeight="1" x14ac:dyDescent="0.25">
      <c r="A20" s="1" t="s">
        <v>423</v>
      </c>
      <c r="B20" s="111" t="s">
        <v>424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36"/>
    </row>
    <row r="21" spans="1:60" ht="10.5" customHeight="1" x14ac:dyDescent="0.25">
      <c r="A21" s="1" t="s">
        <v>425</v>
      </c>
      <c r="B21" s="112" t="s">
        <v>426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36"/>
    </row>
    <row r="22" spans="1:60" ht="10.5" customHeight="1" x14ac:dyDescent="0.25">
      <c r="A22" s="1" t="s">
        <v>427</v>
      </c>
      <c r="B22" s="1" t="str">
        <f>IF("&lt;Display Option&gt;"="DEFAULT","Display Option: Show All Accounts","") &amp;IF("&lt;Display Option&gt;"="ALLACCT","Display Option: Show All Accounts","")
 &amp;IF("&lt;Display Option&gt;"="TTLONLY","Display Option: Show Total Accounts Only","")
 &amp;IF("&lt;Display Option&gt;"="NETONLY","Display Option: Show Gross Profit, Total Overhead and Net Profit Only","")</f>
        <v/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36"/>
    </row>
    <row r="23" spans="1:60" ht="10.5" customHeight="1" x14ac:dyDescent="0.25">
      <c r="A23" s="22" t="s">
        <v>428</v>
      </c>
      <c r="B23" s="9" t="s">
        <v>429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36"/>
    </row>
    <row r="24" spans="1:60" ht="10.5" customHeight="1" x14ac:dyDescent="0.25">
      <c r="A24" s="36"/>
      <c r="B24" s="1" t="str">
        <f>"Printed by &lt;Login Full Name&gt;  &lt;DateTimeAsString('&lt;Now&gt;','dd-MMM-yy HH:mm')&gt;"</f>
        <v>Printed by &lt;Login Full Name&gt;  &lt;DateTimeAsString('&lt;Now&gt;','dd-MMM-yy HH:mm')&gt;</v>
      </c>
      <c r="C24" s="1"/>
      <c r="D24" s="1"/>
      <c r="E24" s="1"/>
      <c r="F24" s="1"/>
      <c r="G24" s="6"/>
      <c r="H24" s="1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5" t="s">
        <v>430</v>
      </c>
      <c r="BH24" s="36"/>
    </row>
    <row r="25" spans="1:60" s="8" customFormat="1" x14ac:dyDescent="0.25">
      <c r="B25" s="7"/>
      <c r="C25" s="7"/>
      <c r="D25" s="7"/>
      <c r="E25" s="7"/>
      <c r="F25" s="28" t="s">
        <v>9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3"/>
      <c r="BG25" s="11" t="s">
        <v>10</v>
      </c>
    </row>
    <row r="26" spans="1:60" s="8" customFormat="1" ht="12.75" customHeight="1" x14ac:dyDescent="0.25">
      <c r="B26" s="7" t="s">
        <v>431</v>
      </c>
      <c r="C26" s="7" t="s">
        <v>432</v>
      </c>
      <c r="D26" s="7" t="s">
        <v>433</v>
      </c>
      <c r="E26" s="11" t="s">
        <v>434</v>
      </c>
      <c r="F26" s="15" t="s">
        <v>435</v>
      </c>
      <c r="G26" s="15" t="e">
        <f t="shared" ref="G26:AL26" si="0">F26+1</f>
        <v>#VALUE!</v>
      </c>
      <c r="H26" s="15" t="e">
        <f t="shared" si="0"/>
        <v>#VALUE!</v>
      </c>
      <c r="I26" s="15" t="e">
        <f t="shared" si="0"/>
        <v>#VALUE!</v>
      </c>
      <c r="J26" s="15" t="e">
        <f t="shared" si="0"/>
        <v>#VALUE!</v>
      </c>
      <c r="K26" s="15" t="e">
        <f t="shared" si="0"/>
        <v>#VALUE!</v>
      </c>
      <c r="L26" s="15" t="e">
        <f t="shared" si="0"/>
        <v>#VALUE!</v>
      </c>
      <c r="M26" s="15" t="e">
        <f t="shared" si="0"/>
        <v>#VALUE!</v>
      </c>
      <c r="N26" s="15" t="e">
        <f t="shared" si="0"/>
        <v>#VALUE!</v>
      </c>
      <c r="O26" s="15" t="e">
        <f t="shared" si="0"/>
        <v>#VALUE!</v>
      </c>
      <c r="P26" s="15" t="e">
        <f t="shared" si="0"/>
        <v>#VALUE!</v>
      </c>
      <c r="Q26" s="15" t="e">
        <f t="shared" si="0"/>
        <v>#VALUE!</v>
      </c>
      <c r="R26" s="15" t="e">
        <f t="shared" si="0"/>
        <v>#VALUE!</v>
      </c>
      <c r="S26" s="15" t="e">
        <f t="shared" si="0"/>
        <v>#VALUE!</v>
      </c>
      <c r="T26" s="15" t="e">
        <f t="shared" si="0"/>
        <v>#VALUE!</v>
      </c>
      <c r="U26" s="15" t="e">
        <f t="shared" si="0"/>
        <v>#VALUE!</v>
      </c>
      <c r="V26" s="15" t="e">
        <f t="shared" si="0"/>
        <v>#VALUE!</v>
      </c>
      <c r="W26" s="15" t="e">
        <f t="shared" si="0"/>
        <v>#VALUE!</v>
      </c>
      <c r="X26" s="15" t="e">
        <f t="shared" si="0"/>
        <v>#VALUE!</v>
      </c>
      <c r="Y26" s="15" t="e">
        <f t="shared" si="0"/>
        <v>#VALUE!</v>
      </c>
      <c r="Z26" s="15" t="e">
        <f t="shared" si="0"/>
        <v>#VALUE!</v>
      </c>
      <c r="AA26" s="15" t="e">
        <f t="shared" si="0"/>
        <v>#VALUE!</v>
      </c>
      <c r="AB26" s="15" t="e">
        <f t="shared" si="0"/>
        <v>#VALUE!</v>
      </c>
      <c r="AC26" s="15" t="e">
        <f t="shared" si="0"/>
        <v>#VALUE!</v>
      </c>
      <c r="AD26" s="15" t="e">
        <f t="shared" si="0"/>
        <v>#VALUE!</v>
      </c>
      <c r="AE26" s="15" t="e">
        <f t="shared" si="0"/>
        <v>#VALUE!</v>
      </c>
      <c r="AF26" s="15" t="e">
        <f t="shared" si="0"/>
        <v>#VALUE!</v>
      </c>
      <c r="AG26" s="15" t="e">
        <f t="shared" si="0"/>
        <v>#VALUE!</v>
      </c>
      <c r="AH26" s="15" t="e">
        <f t="shared" si="0"/>
        <v>#VALUE!</v>
      </c>
      <c r="AI26" s="15" t="e">
        <f t="shared" si="0"/>
        <v>#VALUE!</v>
      </c>
      <c r="AJ26" s="15" t="e">
        <f t="shared" si="0"/>
        <v>#VALUE!</v>
      </c>
      <c r="AK26" s="15" t="e">
        <f t="shared" si="0"/>
        <v>#VALUE!</v>
      </c>
      <c r="AL26" s="15" t="e">
        <f t="shared" si="0"/>
        <v>#VALUE!</v>
      </c>
      <c r="AM26" s="15" t="e">
        <f t="shared" ref="AM26:BE26" si="1">AL26+1</f>
        <v>#VALUE!</v>
      </c>
      <c r="AN26" s="15" t="e">
        <f t="shared" si="1"/>
        <v>#VALUE!</v>
      </c>
      <c r="AO26" s="15" t="e">
        <f t="shared" si="1"/>
        <v>#VALUE!</v>
      </c>
      <c r="AP26" s="15" t="e">
        <f t="shared" si="1"/>
        <v>#VALUE!</v>
      </c>
      <c r="AQ26" s="15" t="e">
        <f t="shared" si="1"/>
        <v>#VALUE!</v>
      </c>
      <c r="AR26" s="15" t="e">
        <f t="shared" si="1"/>
        <v>#VALUE!</v>
      </c>
      <c r="AS26" s="15" t="e">
        <f t="shared" si="1"/>
        <v>#VALUE!</v>
      </c>
      <c r="AT26" s="15" t="e">
        <f t="shared" si="1"/>
        <v>#VALUE!</v>
      </c>
      <c r="AU26" s="15" t="e">
        <f t="shared" si="1"/>
        <v>#VALUE!</v>
      </c>
      <c r="AV26" s="15" t="e">
        <f t="shared" si="1"/>
        <v>#VALUE!</v>
      </c>
      <c r="AW26" s="15" t="e">
        <f t="shared" si="1"/>
        <v>#VALUE!</v>
      </c>
      <c r="AX26" s="15" t="e">
        <f t="shared" si="1"/>
        <v>#VALUE!</v>
      </c>
      <c r="AY26" s="15" t="e">
        <f t="shared" si="1"/>
        <v>#VALUE!</v>
      </c>
      <c r="AZ26" s="15" t="e">
        <f t="shared" si="1"/>
        <v>#VALUE!</v>
      </c>
      <c r="BA26" s="15" t="e">
        <f t="shared" si="1"/>
        <v>#VALUE!</v>
      </c>
      <c r="BB26" s="15" t="e">
        <f t="shared" si="1"/>
        <v>#VALUE!</v>
      </c>
      <c r="BC26" s="15" t="e">
        <f t="shared" si="1"/>
        <v>#VALUE!</v>
      </c>
      <c r="BD26" s="15" t="e">
        <f t="shared" si="1"/>
        <v>#VALUE!</v>
      </c>
      <c r="BE26" s="15" t="e">
        <f t="shared" si="1"/>
        <v>#VALUE!</v>
      </c>
      <c r="BF26" s="14"/>
      <c r="BG26" s="11" t="s">
        <v>436</v>
      </c>
    </row>
    <row r="27" spans="1:60" ht="14.25" customHeight="1" x14ac:dyDescent="0.25">
      <c r="A27" s="1" t="s">
        <v>437</v>
      </c>
      <c r="B27" s="1"/>
      <c r="C27" s="1"/>
      <c r="D27" s="1"/>
      <c r="E27" s="1"/>
      <c r="F27" s="12"/>
      <c r="G27" s="1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</row>
    <row r="28" spans="1:60" s="18" customFormat="1" ht="12.75" customHeight="1" x14ac:dyDescent="0.2">
      <c r="A28" s="1"/>
      <c r="B28" s="25" t="s">
        <v>438</v>
      </c>
      <c r="C28" s="25" t="s">
        <v>439</v>
      </c>
      <c r="D28" s="33" t="s">
        <v>440</v>
      </c>
      <c r="E28" s="27" t="s">
        <v>441</v>
      </c>
      <c r="F28" s="26" t="s">
        <v>442</v>
      </c>
      <c r="G28" s="26" t="s">
        <v>443</v>
      </c>
      <c r="H28" s="26" t="s">
        <v>444</v>
      </c>
      <c r="I28" s="26" t="s">
        <v>445</v>
      </c>
      <c r="J28" s="26" t="s">
        <v>446</v>
      </c>
      <c r="K28" s="26" t="s">
        <v>447</v>
      </c>
      <c r="L28" s="26" t="s">
        <v>448</v>
      </c>
      <c r="M28" s="26" t="s">
        <v>449</v>
      </c>
      <c r="N28" s="26" t="s">
        <v>450</v>
      </c>
      <c r="O28" s="26" t="s">
        <v>451</v>
      </c>
      <c r="P28" s="26" t="s">
        <v>452</v>
      </c>
      <c r="Q28" s="26" t="s">
        <v>453</v>
      </c>
      <c r="R28" s="26" t="s">
        <v>454</v>
      </c>
      <c r="S28" s="26" t="s">
        <v>455</v>
      </c>
      <c r="T28" s="26" t="s">
        <v>456</v>
      </c>
      <c r="U28" s="26" t="s">
        <v>457</v>
      </c>
      <c r="V28" s="26" t="s">
        <v>458</v>
      </c>
      <c r="W28" s="26" t="s">
        <v>459</v>
      </c>
      <c r="X28" s="26" t="s">
        <v>460</v>
      </c>
      <c r="Y28" s="26" t="s">
        <v>461</v>
      </c>
      <c r="Z28" s="26" t="s">
        <v>462</v>
      </c>
      <c r="AA28" s="26" t="s">
        <v>463</v>
      </c>
      <c r="AB28" s="26" t="s">
        <v>464</v>
      </c>
      <c r="AC28" s="26" t="s">
        <v>465</v>
      </c>
      <c r="AD28" s="26" t="s">
        <v>466</v>
      </c>
      <c r="AE28" s="26" t="s">
        <v>467</v>
      </c>
      <c r="AF28" s="26" t="s">
        <v>468</v>
      </c>
      <c r="AG28" s="26" t="s">
        <v>469</v>
      </c>
      <c r="AH28" s="26" t="s">
        <v>470</v>
      </c>
      <c r="AI28" s="26" t="s">
        <v>471</v>
      </c>
      <c r="AJ28" s="26" t="s">
        <v>472</v>
      </c>
      <c r="AK28" s="26" t="s">
        <v>473</v>
      </c>
      <c r="AL28" s="26" t="s">
        <v>474</v>
      </c>
      <c r="AM28" s="26" t="s">
        <v>475</v>
      </c>
      <c r="AN28" s="26" t="s">
        <v>476</v>
      </c>
      <c r="AO28" s="26" t="s">
        <v>477</v>
      </c>
      <c r="AP28" s="26" t="s">
        <v>478</v>
      </c>
      <c r="AQ28" s="26" t="s">
        <v>479</v>
      </c>
      <c r="AR28" s="26" t="s">
        <v>480</v>
      </c>
      <c r="AS28" s="26" t="s">
        <v>481</v>
      </c>
      <c r="AT28" s="26" t="s">
        <v>482</v>
      </c>
      <c r="AU28" s="26" t="s">
        <v>483</v>
      </c>
      <c r="AV28" s="26" t="s">
        <v>484</v>
      </c>
      <c r="AW28" s="26" t="s">
        <v>485</v>
      </c>
      <c r="AX28" s="26" t="s">
        <v>486</v>
      </c>
      <c r="AY28" s="26" t="s">
        <v>487</v>
      </c>
      <c r="AZ28" s="26" t="s">
        <v>488</v>
      </c>
      <c r="BA28" s="26" t="s">
        <v>489</v>
      </c>
      <c r="BB28" s="26" t="s">
        <v>490</v>
      </c>
      <c r="BC28" s="26" t="s">
        <v>491</v>
      </c>
      <c r="BD28" s="26" t="s">
        <v>492</v>
      </c>
      <c r="BE28" s="26" t="s">
        <v>493</v>
      </c>
      <c r="BF28" s="25"/>
      <c r="BG28" s="29">
        <f>SUM(F28:BE28)</f>
        <v>0</v>
      </c>
      <c r="BH28" s="25" t="s">
        <v>494</v>
      </c>
    </row>
    <row r="29" spans="1:60" x14ac:dyDescent="0.25">
      <c r="A29" s="1" t="s">
        <v>495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</row>
    <row r="30" spans="1:60" x14ac:dyDescent="0.25">
      <c r="A30" s="1" t="s">
        <v>496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</row>
    <row r="31" spans="1:60" x14ac:dyDescent="0.25">
      <c r="A31" s="1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</row>
    <row r="32" spans="1:60" x14ac:dyDescent="0.25">
      <c r="A32" s="1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</row>
    <row r="33" spans="1:59" x14ac:dyDescent="0.25">
      <c r="A33" s="1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</row>
    <row r="34" spans="1:59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6"/>
    </row>
  </sheetData>
  <mergeCells count="4">
    <mergeCell ref="A4:H4"/>
    <mergeCell ref="B19:BG19"/>
    <mergeCell ref="B21:BG21"/>
    <mergeCell ref="B20:BG20"/>
  </mergeCells>
  <conditionalFormatting sqref="B28">
    <cfRule type="expression" dxfId="54" priority="2" stopIfTrue="1">
      <formula>EXACT($BH28,"NTE")</formula>
    </cfRule>
    <cfRule type="expression" dxfId="53" priority="11" stopIfTrue="1">
      <formula>EXACT($BH28,"HDR")</formula>
    </cfRule>
    <cfRule type="expression" dxfId="52" priority="12" stopIfTrue="1">
      <formula>EXACT($BH28,"TTL")</formula>
    </cfRule>
    <cfRule type="expression" dxfId="51" priority="13" stopIfTrue="1">
      <formula>EXACT($BH28,"CLN")</formula>
    </cfRule>
  </conditionalFormatting>
  <conditionalFormatting sqref="B28:D28">
    <cfRule type="expression" dxfId="50" priority="3" stopIfTrue="1">
      <formula>EXACT($BH28="P&amp;L",$E28&lt;&gt;"   ")</formula>
    </cfRule>
  </conditionalFormatting>
  <conditionalFormatting sqref="B28:BE28">
    <cfRule type="expression" dxfId="49" priority="17" stopIfTrue="1">
      <formula>EXACT($BH28&amp;$E28,"P&amp;L   ")</formula>
    </cfRule>
  </conditionalFormatting>
  <conditionalFormatting sqref="C28:E28">
    <cfRule type="expression" dxfId="48" priority="8" stopIfTrue="1">
      <formula>EXACT($BH28,"HDR")</formula>
    </cfRule>
    <cfRule type="expression" dxfId="47" priority="9" stopIfTrue="1">
      <formula>EXACT($BH28,"TTL")</formula>
    </cfRule>
    <cfRule type="expression" dxfId="46" priority="10" stopIfTrue="1">
      <formula>EXACT($BH28,"CLN")</formula>
    </cfRule>
  </conditionalFormatting>
  <conditionalFormatting sqref="C28:BG28">
    <cfRule type="expression" dxfId="45" priority="1" stopIfTrue="1">
      <formula>EXACT($BH28,"NTE")</formula>
    </cfRule>
  </conditionalFormatting>
  <conditionalFormatting sqref="F28:BE28">
    <cfRule type="expression" dxfId="44" priority="6" stopIfTrue="1">
      <formula>EXACT($BH28,"TTL")</formula>
    </cfRule>
    <cfRule type="expression" dxfId="43" priority="7" stopIfTrue="1">
      <formula>EXACT($BH28,"CLN")</formula>
    </cfRule>
  </conditionalFormatting>
  <conditionalFormatting sqref="BG28">
    <cfRule type="expression" dxfId="42" priority="14" stopIfTrue="1">
      <formula>EXACT($BH28&amp;$E28,"P&amp;L   ")</formula>
    </cfRule>
    <cfRule type="expression" dxfId="41" priority="15" stopIfTrue="1">
      <formula>EXACT($BH28,"HDR")</formula>
    </cfRule>
    <cfRule type="expression" dxfId="40" priority="16" stopIfTrue="1">
      <formula>EXACT($BH28,"TTL")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19" fitToHeight="0" orientation="landscape" r:id="rId1"/>
  <headerFooter alignWithMargins="0">
    <oddHeader>&amp;R&amp;8Page &amp;P of &amp;N</oddHeader>
    <oddFooter>&amp;R&amp;8&amp;G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H34"/>
  <sheetViews>
    <sheetView zoomScaleNormal="100" workbookViewId="0">
      <selection activeCell="F38" sqref="F38"/>
    </sheetView>
  </sheetViews>
  <sheetFormatPr defaultColWidth="9.109375" defaultRowHeight="13.2" x14ac:dyDescent="0.25"/>
  <cols>
    <col min="1" max="1" width="16.88671875" style="2" customWidth="1"/>
    <col min="2" max="2" width="9.33203125" style="2" customWidth="1"/>
    <col min="3" max="3" width="28.5546875" style="2" customWidth="1"/>
    <col min="4" max="4" width="7.6640625" style="2" customWidth="1"/>
    <col min="5" max="5" width="4.6640625" style="2" customWidth="1"/>
    <col min="6" max="57" width="11.88671875" style="2" customWidth="1"/>
    <col min="58" max="58" width="0.44140625" style="2" customWidth="1"/>
    <col min="59" max="59" width="12.44140625" style="2" customWidth="1"/>
    <col min="60" max="60" width="6.109375" style="2" customWidth="1"/>
    <col min="61" max="16384" width="9.109375" style="2"/>
  </cols>
  <sheetData>
    <row r="1" spans="1:60" x14ac:dyDescent="0.25">
      <c r="A1" s="1" t="s">
        <v>350</v>
      </c>
      <c r="B1" s="1"/>
      <c r="C1" s="1"/>
      <c r="D1" s="1"/>
      <c r="E1" s="1"/>
      <c r="F1" s="1"/>
      <c r="G1" s="1"/>
      <c r="H1" s="1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</row>
    <row r="2" spans="1:60" x14ac:dyDescent="0.25">
      <c r="A2" s="1" t="s">
        <v>351</v>
      </c>
      <c r="B2" s="1"/>
      <c r="C2" s="1"/>
      <c r="D2" s="1"/>
      <c r="E2" s="1"/>
      <c r="F2" s="1"/>
      <c r="G2" s="1"/>
      <c r="H2" s="1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</row>
    <row r="3" spans="1:60" x14ac:dyDescent="0.25">
      <c r="A3" s="1" t="s">
        <v>497</v>
      </c>
      <c r="B3" s="1"/>
      <c r="C3" s="1"/>
      <c r="D3" s="1"/>
      <c r="E3" s="1"/>
      <c r="F3" s="1"/>
      <c r="G3" s="1"/>
      <c r="H3" s="1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</row>
    <row r="4" spans="1:60" x14ac:dyDescent="0.25">
      <c r="A4" s="17" t="s">
        <v>353</v>
      </c>
      <c r="B4"/>
      <c r="C4"/>
      <c r="D4"/>
      <c r="E4"/>
      <c r="F4"/>
      <c r="G4"/>
      <c r="H4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</row>
    <row r="5" spans="1:60" ht="12.75" customHeight="1" x14ac:dyDescent="0.25">
      <c r="A5" s="17" t="s">
        <v>354</v>
      </c>
      <c r="B5"/>
      <c r="C5"/>
      <c r="D5"/>
      <c r="E5"/>
      <c r="F5"/>
      <c r="G5"/>
      <c r="H5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</row>
    <row r="6" spans="1:60" ht="12.75" customHeight="1" x14ac:dyDescent="0.25">
      <c r="A6" s="17" t="s">
        <v>355</v>
      </c>
      <c r="B6"/>
      <c r="C6"/>
      <c r="D6"/>
      <c r="E6"/>
      <c r="F6"/>
      <c r="G6"/>
      <c r="H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</row>
    <row r="7" spans="1:60" ht="12.75" customHeight="1" x14ac:dyDescent="0.25">
      <c r="A7" s="17" t="s">
        <v>356</v>
      </c>
      <c r="B7"/>
      <c r="C7"/>
      <c r="D7"/>
      <c r="E7"/>
      <c r="F7"/>
      <c r="G7"/>
      <c r="H7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</row>
    <row r="8" spans="1:60" ht="12.75" customHeight="1" x14ac:dyDescent="0.25">
      <c r="A8" s="17" t="s">
        <v>357</v>
      </c>
      <c r="B8"/>
      <c r="C8"/>
      <c r="D8"/>
      <c r="E8"/>
      <c r="F8"/>
      <c r="G8"/>
      <c r="H8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</row>
    <row r="9" spans="1:60" s="1" customFormat="1" ht="10.199999999999999" x14ac:dyDescent="0.2">
      <c r="A9" s="1" t="s">
        <v>358</v>
      </c>
    </row>
    <row r="10" spans="1:60" s="1" customFormat="1" ht="10.199999999999999" x14ac:dyDescent="0.2">
      <c r="A10" s="3" t="s">
        <v>359</v>
      </c>
    </row>
    <row r="11" spans="1:60" s="1" customFormat="1" ht="12.75" customHeight="1" x14ac:dyDescent="0.2">
      <c r="A11" s="3" t="s">
        <v>360</v>
      </c>
    </row>
    <row r="12" spans="1:60" s="1" customFormat="1" ht="12.75" customHeight="1" x14ac:dyDescent="0.2">
      <c r="A12" s="3" t="s">
        <v>361</v>
      </c>
      <c r="F12" s="1" t="s">
        <v>362</v>
      </c>
      <c r="G12" s="1" t="s">
        <v>362</v>
      </c>
      <c r="H12" s="1" t="s">
        <v>362</v>
      </c>
      <c r="I12" s="1" t="s">
        <v>362</v>
      </c>
      <c r="J12" s="1" t="s">
        <v>362</v>
      </c>
      <c r="K12" s="1" t="s">
        <v>362</v>
      </c>
      <c r="L12" s="1" t="s">
        <v>362</v>
      </c>
      <c r="M12" s="1" t="s">
        <v>362</v>
      </c>
      <c r="N12" s="1" t="s">
        <v>362</v>
      </c>
      <c r="O12" s="1" t="s">
        <v>362</v>
      </c>
      <c r="P12" s="1" t="s">
        <v>362</v>
      </c>
      <c r="Q12" s="1" t="s">
        <v>362</v>
      </c>
      <c r="R12" s="1" t="s">
        <v>362</v>
      </c>
      <c r="S12" s="1" t="s">
        <v>362</v>
      </c>
      <c r="T12" s="1" t="s">
        <v>362</v>
      </c>
      <c r="U12" s="1" t="s">
        <v>362</v>
      </c>
      <c r="V12" s="1" t="s">
        <v>362</v>
      </c>
      <c r="W12" s="1" t="s">
        <v>362</v>
      </c>
      <c r="X12" s="1" t="s">
        <v>362</v>
      </c>
      <c r="Y12" s="1" t="s">
        <v>362</v>
      </c>
      <c r="Z12" s="1" t="s">
        <v>362</v>
      </c>
      <c r="AA12" s="1" t="s">
        <v>362</v>
      </c>
      <c r="AB12" s="1" t="s">
        <v>362</v>
      </c>
      <c r="AC12" s="1" t="s">
        <v>362</v>
      </c>
      <c r="AD12" s="1" t="s">
        <v>362</v>
      </c>
      <c r="AE12" s="1" t="s">
        <v>362</v>
      </c>
      <c r="AF12" s="1" t="s">
        <v>362</v>
      </c>
      <c r="AG12" s="1" t="s">
        <v>362</v>
      </c>
      <c r="AH12" s="1" t="s">
        <v>362</v>
      </c>
      <c r="AI12" s="1" t="s">
        <v>362</v>
      </c>
      <c r="AJ12" s="1" t="s">
        <v>362</v>
      </c>
      <c r="AK12" s="1" t="s">
        <v>362</v>
      </c>
      <c r="AL12" s="1" t="s">
        <v>362</v>
      </c>
      <c r="AM12" s="1" t="s">
        <v>362</v>
      </c>
      <c r="AN12" s="1" t="s">
        <v>362</v>
      </c>
      <c r="AO12" s="1" t="s">
        <v>362</v>
      </c>
      <c r="AP12" s="1" t="s">
        <v>362</v>
      </c>
      <c r="AQ12" s="1" t="s">
        <v>362</v>
      </c>
      <c r="AR12" s="1" t="s">
        <v>362</v>
      </c>
      <c r="AS12" s="1" t="s">
        <v>362</v>
      </c>
      <c r="AT12" s="1" t="s">
        <v>362</v>
      </c>
      <c r="AU12" s="1" t="s">
        <v>362</v>
      </c>
      <c r="AV12" s="1" t="s">
        <v>362</v>
      </c>
      <c r="AW12" s="1" t="s">
        <v>362</v>
      </c>
      <c r="AX12" s="1" t="s">
        <v>362</v>
      </c>
      <c r="AY12" s="1" t="s">
        <v>362</v>
      </c>
      <c r="AZ12" s="1" t="s">
        <v>362</v>
      </c>
      <c r="BA12" s="1" t="s">
        <v>362</v>
      </c>
      <c r="BB12" s="1" t="s">
        <v>362</v>
      </c>
      <c r="BC12" s="1" t="s">
        <v>362</v>
      </c>
      <c r="BD12" s="1" t="s">
        <v>362</v>
      </c>
      <c r="BE12" s="1" t="s">
        <v>362</v>
      </c>
      <c r="BG12" s="1" t="s">
        <v>362</v>
      </c>
    </row>
    <row r="13" spans="1:60" s="4" customFormat="1" ht="11.25" customHeight="1" x14ac:dyDescent="0.2">
      <c r="A13" s="17" t="s">
        <v>363</v>
      </c>
      <c r="B13" s="17"/>
      <c r="C13" s="17"/>
      <c r="D13" s="17"/>
      <c r="E13" s="17"/>
      <c r="F13" s="17"/>
      <c r="G13" s="17"/>
      <c r="H13" s="17"/>
    </row>
    <row r="14" spans="1:60" s="4" customFormat="1" ht="11.25" customHeight="1" x14ac:dyDescent="0.2">
      <c r="A14" s="17" t="s">
        <v>364</v>
      </c>
      <c r="B14" s="17"/>
      <c r="C14" s="17"/>
      <c r="D14" s="17"/>
      <c r="E14" s="17"/>
      <c r="F14" s="17"/>
      <c r="G14" s="17"/>
      <c r="H14" s="17"/>
    </row>
    <row r="15" spans="1:60" x14ac:dyDescent="0.25">
      <c r="A15" s="36" t="s">
        <v>365</v>
      </c>
      <c r="B15" s="1"/>
      <c r="C15" s="1"/>
      <c r="D15" s="1"/>
      <c r="E15" s="1"/>
      <c r="F15" s="36"/>
      <c r="G15" s="36" t="s">
        <v>366</v>
      </c>
      <c r="H15" s="36" t="s">
        <v>367</v>
      </c>
      <c r="I15" s="36" t="s">
        <v>368</v>
      </c>
      <c r="J15" s="36" t="s">
        <v>369</v>
      </c>
      <c r="K15" s="36" t="s">
        <v>370</v>
      </c>
      <c r="L15" s="36" t="s">
        <v>371</v>
      </c>
      <c r="M15" s="36" t="s">
        <v>372</v>
      </c>
      <c r="N15" s="36" t="s">
        <v>373</v>
      </c>
      <c r="O15" s="36" t="s">
        <v>374</v>
      </c>
      <c r="P15" s="36" t="s">
        <v>375</v>
      </c>
      <c r="Q15" s="36" t="s">
        <v>376</v>
      </c>
      <c r="R15" s="36" t="s">
        <v>377</v>
      </c>
      <c r="S15" s="36" t="s">
        <v>378</v>
      </c>
      <c r="T15" s="36" t="s">
        <v>379</v>
      </c>
      <c r="U15" s="36" t="s">
        <v>380</v>
      </c>
      <c r="V15" s="36" t="s">
        <v>381</v>
      </c>
      <c r="W15" s="36" t="s">
        <v>382</v>
      </c>
      <c r="X15" s="36" t="s">
        <v>383</v>
      </c>
      <c r="Y15" s="36" t="s">
        <v>384</v>
      </c>
      <c r="Z15" s="36" t="s">
        <v>385</v>
      </c>
      <c r="AA15" s="36" t="s">
        <v>386</v>
      </c>
      <c r="AB15" s="36" t="s">
        <v>387</v>
      </c>
      <c r="AC15" s="36" t="s">
        <v>388</v>
      </c>
      <c r="AD15" s="36" t="s">
        <v>389</v>
      </c>
      <c r="AE15" s="36" t="s">
        <v>390</v>
      </c>
      <c r="AF15" s="36" t="s">
        <v>391</v>
      </c>
      <c r="AG15" s="36" t="s">
        <v>392</v>
      </c>
      <c r="AH15" s="36" t="s">
        <v>393</v>
      </c>
      <c r="AI15" s="36" t="s">
        <v>394</v>
      </c>
      <c r="AJ15" s="36" t="s">
        <v>395</v>
      </c>
      <c r="AK15" s="36" t="s">
        <v>396</v>
      </c>
      <c r="AL15" s="36" t="s">
        <v>397</v>
      </c>
      <c r="AM15" s="36" t="s">
        <v>398</v>
      </c>
      <c r="AN15" s="36" t="s">
        <v>399</v>
      </c>
      <c r="AO15" s="36" t="s">
        <v>400</v>
      </c>
      <c r="AP15" s="36" t="s">
        <v>401</v>
      </c>
      <c r="AQ15" s="36" t="s">
        <v>402</v>
      </c>
      <c r="AR15" s="36" t="s">
        <v>403</v>
      </c>
      <c r="AS15" s="36" t="s">
        <v>404</v>
      </c>
      <c r="AT15" s="36" t="s">
        <v>405</v>
      </c>
      <c r="AU15" s="36" t="s">
        <v>406</v>
      </c>
      <c r="AV15" s="36" t="s">
        <v>407</v>
      </c>
      <c r="AW15" s="36" t="s">
        <v>408</v>
      </c>
      <c r="AX15" s="36" t="s">
        <v>409</v>
      </c>
      <c r="AY15" s="36" t="s">
        <v>410</v>
      </c>
      <c r="AZ15" s="36" t="s">
        <v>411</v>
      </c>
      <c r="BA15" s="36" t="s">
        <v>412</v>
      </c>
      <c r="BB15" s="36" t="s">
        <v>413</v>
      </c>
      <c r="BC15" s="36" t="s">
        <v>414</v>
      </c>
      <c r="BD15" s="36" t="s">
        <v>415</v>
      </c>
      <c r="BE15" s="36" t="s">
        <v>416</v>
      </c>
      <c r="BF15" s="36"/>
      <c r="BG15" s="36"/>
      <c r="BH15" s="24" t="s">
        <v>417</v>
      </c>
    </row>
    <row r="16" spans="1:60" ht="13.5" customHeight="1" x14ac:dyDescent="0.25">
      <c r="A16" s="1" t="s">
        <v>418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</row>
    <row r="17" spans="1:60" ht="19.5" customHeight="1" x14ac:dyDescent="0.35">
      <c r="A17" s="36"/>
      <c r="B17" s="20" t="s">
        <v>419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36"/>
    </row>
    <row r="18" spans="1:60" ht="18" customHeight="1" x14ac:dyDescent="0.3">
      <c r="A18" s="36"/>
      <c r="B18" s="21" t="s">
        <v>498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36"/>
    </row>
    <row r="19" spans="1:60" ht="10.5" customHeight="1" x14ac:dyDescent="0.25">
      <c r="A19" s="1" t="s">
        <v>421</v>
      </c>
      <c r="B19" s="111" t="s">
        <v>422</v>
      </c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36"/>
    </row>
    <row r="20" spans="1:60" ht="10.5" customHeight="1" x14ac:dyDescent="0.25">
      <c r="A20" s="1" t="s">
        <v>423</v>
      </c>
      <c r="B20" s="111" t="s">
        <v>424</v>
      </c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36"/>
    </row>
    <row r="21" spans="1:60" ht="10.5" customHeight="1" x14ac:dyDescent="0.25">
      <c r="A21" s="1" t="s">
        <v>425</v>
      </c>
      <c r="B21" s="112" t="s">
        <v>426</v>
      </c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  <c r="BD21" s="112"/>
      <c r="BE21" s="112"/>
      <c r="BF21" s="112"/>
      <c r="BG21" s="112"/>
      <c r="BH21" s="36"/>
    </row>
    <row r="22" spans="1:60" ht="10.5" customHeight="1" x14ac:dyDescent="0.25">
      <c r="A22" s="1" t="s">
        <v>427</v>
      </c>
      <c r="B22" s="1" t="str">
        <f>IF("&lt;Display Option&gt;"="DEFAULT","Display Option: Show All Accounts","") &amp;IF("&lt;Display Option&gt;"="ALLACCT","Display Option: Show All Accounts","")
 &amp;IF("&lt;Display Option&gt;"="TTLONLY","Display Option: Show Total Accounts Only","")
 &amp;IF("&lt;Display Option&gt;"="NETONLY","Display Option: Show Gross Profit, Total Overhead and Net Profit Only","")</f>
        <v/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36"/>
    </row>
    <row r="23" spans="1:60" ht="10.5" customHeight="1" x14ac:dyDescent="0.25">
      <c r="A23" s="22" t="s">
        <v>428</v>
      </c>
      <c r="B23" s="30" t="s">
        <v>429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36"/>
    </row>
    <row r="24" spans="1:60" ht="10.5" customHeight="1" x14ac:dyDescent="0.25">
      <c r="A24" s="36"/>
      <c r="B24" s="1" t="str">
        <f>"Printed by &lt;Login Full Name&gt;  &lt;DateTimeAsString('&lt;Now&gt;','dd-MMM-yy HH:mm')&gt;"</f>
        <v>Printed by &lt;Login Full Name&gt;  &lt;DateTimeAsString('&lt;Now&gt;','dd-MMM-yy HH:mm')&gt;</v>
      </c>
      <c r="C24" s="1"/>
      <c r="D24" s="1"/>
      <c r="E24" s="1"/>
      <c r="F24" s="1"/>
      <c r="G24" s="6"/>
      <c r="H24" s="1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5" t="s">
        <v>430</v>
      </c>
      <c r="BH24" s="36"/>
    </row>
    <row r="25" spans="1:60" s="8" customFormat="1" x14ac:dyDescent="0.25">
      <c r="B25" s="7"/>
      <c r="C25" s="7"/>
      <c r="D25" s="7"/>
      <c r="E25" s="7"/>
      <c r="F25" s="28" t="s">
        <v>9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3"/>
      <c r="BG25" s="11" t="s">
        <v>10</v>
      </c>
    </row>
    <row r="26" spans="1:60" s="8" customFormat="1" ht="12.75" customHeight="1" x14ac:dyDescent="0.25">
      <c r="B26" s="7" t="s">
        <v>431</v>
      </c>
      <c r="C26" s="7" t="s">
        <v>432</v>
      </c>
      <c r="D26" s="7" t="s">
        <v>433</v>
      </c>
      <c r="E26" s="11" t="s">
        <v>499</v>
      </c>
      <c r="F26" s="15" t="s">
        <v>435</v>
      </c>
      <c r="G26" s="15" t="e">
        <f t="shared" ref="G26:AL26" si="0">F26+1</f>
        <v>#VALUE!</v>
      </c>
      <c r="H26" s="15" t="e">
        <f t="shared" si="0"/>
        <v>#VALUE!</v>
      </c>
      <c r="I26" s="15" t="e">
        <f t="shared" si="0"/>
        <v>#VALUE!</v>
      </c>
      <c r="J26" s="15" t="e">
        <f t="shared" si="0"/>
        <v>#VALUE!</v>
      </c>
      <c r="K26" s="15" t="e">
        <f t="shared" si="0"/>
        <v>#VALUE!</v>
      </c>
      <c r="L26" s="15" t="e">
        <f t="shared" si="0"/>
        <v>#VALUE!</v>
      </c>
      <c r="M26" s="15" t="e">
        <f t="shared" si="0"/>
        <v>#VALUE!</v>
      </c>
      <c r="N26" s="15" t="e">
        <f t="shared" si="0"/>
        <v>#VALUE!</v>
      </c>
      <c r="O26" s="15" t="e">
        <f t="shared" si="0"/>
        <v>#VALUE!</v>
      </c>
      <c r="P26" s="15" t="e">
        <f t="shared" si="0"/>
        <v>#VALUE!</v>
      </c>
      <c r="Q26" s="15" t="e">
        <f t="shared" si="0"/>
        <v>#VALUE!</v>
      </c>
      <c r="R26" s="15" t="e">
        <f t="shared" si="0"/>
        <v>#VALUE!</v>
      </c>
      <c r="S26" s="15" t="e">
        <f t="shared" si="0"/>
        <v>#VALUE!</v>
      </c>
      <c r="T26" s="15" t="e">
        <f t="shared" si="0"/>
        <v>#VALUE!</v>
      </c>
      <c r="U26" s="15" t="e">
        <f t="shared" si="0"/>
        <v>#VALUE!</v>
      </c>
      <c r="V26" s="15" t="e">
        <f t="shared" si="0"/>
        <v>#VALUE!</v>
      </c>
      <c r="W26" s="15" t="e">
        <f t="shared" si="0"/>
        <v>#VALUE!</v>
      </c>
      <c r="X26" s="15" t="e">
        <f t="shared" si="0"/>
        <v>#VALUE!</v>
      </c>
      <c r="Y26" s="15" t="e">
        <f t="shared" si="0"/>
        <v>#VALUE!</v>
      </c>
      <c r="Z26" s="15" t="e">
        <f t="shared" si="0"/>
        <v>#VALUE!</v>
      </c>
      <c r="AA26" s="15" t="e">
        <f t="shared" si="0"/>
        <v>#VALUE!</v>
      </c>
      <c r="AB26" s="15" t="e">
        <f t="shared" si="0"/>
        <v>#VALUE!</v>
      </c>
      <c r="AC26" s="15" t="e">
        <f t="shared" si="0"/>
        <v>#VALUE!</v>
      </c>
      <c r="AD26" s="15" t="e">
        <f t="shared" si="0"/>
        <v>#VALUE!</v>
      </c>
      <c r="AE26" s="15" t="e">
        <f t="shared" si="0"/>
        <v>#VALUE!</v>
      </c>
      <c r="AF26" s="15" t="e">
        <f t="shared" si="0"/>
        <v>#VALUE!</v>
      </c>
      <c r="AG26" s="15" t="e">
        <f t="shared" si="0"/>
        <v>#VALUE!</v>
      </c>
      <c r="AH26" s="15" t="e">
        <f t="shared" si="0"/>
        <v>#VALUE!</v>
      </c>
      <c r="AI26" s="15" t="e">
        <f t="shared" si="0"/>
        <v>#VALUE!</v>
      </c>
      <c r="AJ26" s="15" t="e">
        <f t="shared" si="0"/>
        <v>#VALUE!</v>
      </c>
      <c r="AK26" s="15" t="e">
        <f t="shared" si="0"/>
        <v>#VALUE!</v>
      </c>
      <c r="AL26" s="15" t="e">
        <f t="shared" si="0"/>
        <v>#VALUE!</v>
      </c>
      <c r="AM26" s="15" t="e">
        <f t="shared" ref="AM26:BE26" si="1">AL26+1</f>
        <v>#VALUE!</v>
      </c>
      <c r="AN26" s="15" t="e">
        <f t="shared" si="1"/>
        <v>#VALUE!</v>
      </c>
      <c r="AO26" s="15" t="e">
        <f t="shared" si="1"/>
        <v>#VALUE!</v>
      </c>
      <c r="AP26" s="15" t="e">
        <f t="shared" si="1"/>
        <v>#VALUE!</v>
      </c>
      <c r="AQ26" s="15" t="e">
        <f t="shared" si="1"/>
        <v>#VALUE!</v>
      </c>
      <c r="AR26" s="15" t="e">
        <f t="shared" si="1"/>
        <v>#VALUE!</v>
      </c>
      <c r="AS26" s="15" t="e">
        <f t="shared" si="1"/>
        <v>#VALUE!</v>
      </c>
      <c r="AT26" s="15" t="e">
        <f t="shared" si="1"/>
        <v>#VALUE!</v>
      </c>
      <c r="AU26" s="15" t="e">
        <f t="shared" si="1"/>
        <v>#VALUE!</v>
      </c>
      <c r="AV26" s="15" t="e">
        <f t="shared" si="1"/>
        <v>#VALUE!</v>
      </c>
      <c r="AW26" s="15" t="e">
        <f t="shared" si="1"/>
        <v>#VALUE!</v>
      </c>
      <c r="AX26" s="15" t="e">
        <f t="shared" si="1"/>
        <v>#VALUE!</v>
      </c>
      <c r="AY26" s="15" t="e">
        <f t="shared" si="1"/>
        <v>#VALUE!</v>
      </c>
      <c r="AZ26" s="15" t="e">
        <f t="shared" si="1"/>
        <v>#VALUE!</v>
      </c>
      <c r="BA26" s="15" t="e">
        <f t="shared" si="1"/>
        <v>#VALUE!</v>
      </c>
      <c r="BB26" s="15" t="e">
        <f t="shared" si="1"/>
        <v>#VALUE!</v>
      </c>
      <c r="BC26" s="15" t="e">
        <f t="shared" si="1"/>
        <v>#VALUE!</v>
      </c>
      <c r="BD26" s="15" t="e">
        <f t="shared" si="1"/>
        <v>#VALUE!</v>
      </c>
      <c r="BE26" s="15" t="e">
        <f t="shared" si="1"/>
        <v>#VALUE!</v>
      </c>
      <c r="BF26" s="14"/>
      <c r="BG26" s="11" t="s">
        <v>436</v>
      </c>
    </row>
    <row r="27" spans="1:60" ht="14.25" customHeight="1" x14ac:dyDescent="0.25">
      <c r="A27" s="1" t="s">
        <v>437</v>
      </c>
      <c r="B27" s="1"/>
      <c r="C27" s="1"/>
      <c r="D27" s="1"/>
      <c r="E27" s="1"/>
      <c r="F27" s="12"/>
      <c r="G27" s="1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</row>
    <row r="28" spans="1:60" s="18" customFormat="1" ht="12.75" customHeight="1" x14ac:dyDescent="0.2">
      <c r="A28" s="1"/>
      <c r="B28" s="25" t="s">
        <v>500</v>
      </c>
      <c r="C28" s="25" t="s">
        <v>439</v>
      </c>
      <c r="D28" s="33" t="s">
        <v>440</v>
      </c>
      <c r="E28" s="27" t="s">
        <v>441</v>
      </c>
      <c r="F28" s="26" t="s">
        <v>442</v>
      </c>
      <c r="G28" s="26" t="s">
        <v>443</v>
      </c>
      <c r="H28" s="26" t="s">
        <v>444</v>
      </c>
      <c r="I28" s="26" t="s">
        <v>445</v>
      </c>
      <c r="J28" s="26" t="s">
        <v>446</v>
      </c>
      <c r="K28" s="26" t="s">
        <v>447</v>
      </c>
      <c r="L28" s="26" t="s">
        <v>448</v>
      </c>
      <c r="M28" s="26" t="s">
        <v>449</v>
      </c>
      <c r="N28" s="26" t="s">
        <v>450</v>
      </c>
      <c r="O28" s="26" t="s">
        <v>451</v>
      </c>
      <c r="P28" s="26" t="s">
        <v>452</v>
      </c>
      <c r="Q28" s="26" t="s">
        <v>453</v>
      </c>
      <c r="R28" s="26" t="s">
        <v>454</v>
      </c>
      <c r="S28" s="26" t="s">
        <v>455</v>
      </c>
      <c r="T28" s="26" t="s">
        <v>456</v>
      </c>
      <c r="U28" s="26" t="s">
        <v>457</v>
      </c>
      <c r="V28" s="26" t="s">
        <v>458</v>
      </c>
      <c r="W28" s="26" t="s">
        <v>459</v>
      </c>
      <c r="X28" s="26" t="s">
        <v>460</v>
      </c>
      <c r="Y28" s="26" t="s">
        <v>461</v>
      </c>
      <c r="Z28" s="26" t="s">
        <v>462</v>
      </c>
      <c r="AA28" s="26" t="s">
        <v>463</v>
      </c>
      <c r="AB28" s="26" t="s">
        <v>464</v>
      </c>
      <c r="AC28" s="26" t="s">
        <v>465</v>
      </c>
      <c r="AD28" s="26" t="s">
        <v>466</v>
      </c>
      <c r="AE28" s="26" t="s">
        <v>467</v>
      </c>
      <c r="AF28" s="26" t="s">
        <v>468</v>
      </c>
      <c r="AG28" s="26" t="s">
        <v>469</v>
      </c>
      <c r="AH28" s="26" t="s">
        <v>470</v>
      </c>
      <c r="AI28" s="26" t="s">
        <v>471</v>
      </c>
      <c r="AJ28" s="26" t="s">
        <v>472</v>
      </c>
      <c r="AK28" s="26" t="s">
        <v>473</v>
      </c>
      <c r="AL28" s="26" t="s">
        <v>474</v>
      </c>
      <c r="AM28" s="26" t="s">
        <v>475</v>
      </c>
      <c r="AN28" s="26" t="s">
        <v>476</v>
      </c>
      <c r="AO28" s="26" t="s">
        <v>477</v>
      </c>
      <c r="AP28" s="26" t="s">
        <v>478</v>
      </c>
      <c r="AQ28" s="26" t="s">
        <v>479</v>
      </c>
      <c r="AR28" s="26" t="s">
        <v>480</v>
      </c>
      <c r="AS28" s="26" t="s">
        <v>481</v>
      </c>
      <c r="AT28" s="26" t="s">
        <v>482</v>
      </c>
      <c r="AU28" s="26" t="s">
        <v>483</v>
      </c>
      <c r="AV28" s="26" t="s">
        <v>484</v>
      </c>
      <c r="AW28" s="26" t="s">
        <v>485</v>
      </c>
      <c r="AX28" s="26" t="s">
        <v>486</v>
      </c>
      <c r="AY28" s="26" t="s">
        <v>487</v>
      </c>
      <c r="AZ28" s="26" t="s">
        <v>488</v>
      </c>
      <c r="BA28" s="26" t="s">
        <v>489</v>
      </c>
      <c r="BB28" s="26" t="s">
        <v>490</v>
      </c>
      <c r="BC28" s="26" t="s">
        <v>491</v>
      </c>
      <c r="BD28" s="26" t="s">
        <v>492</v>
      </c>
      <c r="BE28" s="26" t="s">
        <v>493</v>
      </c>
      <c r="BF28" s="25"/>
      <c r="BG28" s="29">
        <f>SUM(F28:BE28)</f>
        <v>0</v>
      </c>
      <c r="BH28" s="25" t="s">
        <v>494</v>
      </c>
    </row>
    <row r="29" spans="1:60" x14ac:dyDescent="0.25">
      <c r="A29" s="1" t="s">
        <v>495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</row>
    <row r="30" spans="1:60" x14ac:dyDescent="0.25">
      <c r="A30" s="1" t="s">
        <v>496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</row>
    <row r="31" spans="1:60" x14ac:dyDescent="0.25">
      <c r="A31" s="1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</row>
    <row r="32" spans="1:60" x14ac:dyDescent="0.25">
      <c r="A32" s="1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</row>
    <row r="33" spans="1:59" x14ac:dyDescent="0.25">
      <c r="A33" s="1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</row>
    <row r="34" spans="1:59" x14ac:dyDescent="0.25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6"/>
    </row>
  </sheetData>
  <mergeCells count="3">
    <mergeCell ref="B19:BG19"/>
    <mergeCell ref="B21:BG21"/>
    <mergeCell ref="B20:BG20"/>
  </mergeCells>
  <conditionalFormatting sqref="B28">
    <cfRule type="expression" dxfId="39" priority="2" stopIfTrue="1">
      <formula>EXACT($BH28,"NTE")</formula>
    </cfRule>
    <cfRule type="expression" dxfId="38" priority="14" stopIfTrue="1">
      <formula>EXACT($BH28,"HDR")</formula>
    </cfRule>
    <cfRule type="expression" dxfId="37" priority="15" stopIfTrue="1">
      <formula>EXACT($BH28,"TTL")</formula>
    </cfRule>
    <cfRule type="expression" dxfId="36" priority="16" stopIfTrue="1">
      <formula>EXACT($BH28,"CLN")</formula>
    </cfRule>
  </conditionalFormatting>
  <conditionalFormatting sqref="B28:D28">
    <cfRule type="expression" dxfId="35" priority="6" stopIfTrue="1">
      <formula>EXACT($BH28="P&amp;L",$E28&lt;&gt;"   ")</formula>
    </cfRule>
  </conditionalFormatting>
  <conditionalFormatting sqref="B28:BE28">
    <cfRule type="expression" dxfId="34" priority="20" stopIfTrue="1">
      <formula>EXACT($BH28&amp;$E28,"P&amp;L   ")</formula>
    </cfRule>
  </conditionalFormatting>
  <conditionalFormatting sqref="C28:E28">
    <cfRule type="expression" dxfId="33" priority="11" stopIfTrue="1">
      <formula>EXACT($BH28,"HDR")</formula>
    </cfRule>
    <cfRule type="expression" dxfId="32" priority="12" stopIfTrue="1">
      <formula>EXACT($BH28,"TTL")</formula>
    </cfRule>
    <cfRule type="expression" dxfId="31" priority="13" stopIfTrue="1">
      <formula>EXACT($BH28,"CLN")</formula>
    </cfRule>
  </conditionalFormatting>
  <conditionalFormatting sqref="C28:BG28">
    <cfRule type="expression" dxfId="30" priority="1" stopIfTrue="1">
      <formula>EXACT($BH28,"NTE")</formula>
    </cfRule>
  </conditionalFormatting>
  <conditionalFormatting sqref="D28">
    <cfRule type="expression" dxfId="29" priority="3" stopIfTrue="1">
      <formula>EXACT($BH28,"HDR")</formula>
    </cfRule>
    <cfRule type="expression" dxfId="28" priority="4" stopIfTrue="1">
      <formula>EXACT($BH28,"TTL")</formula>
    </cfRule>
    <cfRule type="expression" dxfId="27" priority="5" stopIfTrue="1">
      <formula>EXACT($BH28,"CLN")</formula>
    </cfRule>
  </conditionalFormatting>
  <conditionalFormatting sqref="F28:BE28">
    <cfRule type="expression" dxfId="26" priority="9" stopIfTrue="1">
      <formula>EXACT($BH28,"TTL")</formula>
    </cfRule>
    <cfRule type="expression" dxfId="25" priority="10" stopIfTrue="1">
      <formula>EXACT($BH28,"CLN")</formula>
    </cfRule>
  </conditionalFormatting>
  <conditionalFormatting sqref="BG28">
    <cfRule type="expression" dxfId="24" priority="17" stopIfTrue="1">
      <formula>EXACT($BH28&amp;$E28,"P&amp;L   ")</formula>
    </cfRule>
    <cfRule type="expression" dxfId="23" priority="18" stopIfTrue="1">
      <formula>EXACT($BH28,"HDR")</formula>
    </cfRule>
    <cfRule type="expression" dxfId="22" priority="19" stopIfTrue="1">
      <formula>EXACT($BH28,"TTL")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19" fitToHeight="0" orientation="landscape" r:id="rId1"/>
  <headerFooter alignWithMargins="0">
    <oddHeader>&amp;R&amp;8Page &amp;P of &amp;N</oddHeader>
    <oddFooter>&amp;R&amp;8&amp;G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1"/>
  <sheetViews>
    <sheetView workbookViewId="0">
      <selection activeCell="L42" sqref="L42"/>
    </sheetView>
  </sheetViews>
  <sheetFormatPr defaultRowHeight="13.2" x14ac:dyDescent="0.25"/>
  <cols>
    <col min="1" max="1" width="24.33203125" customWidth="1"/>
    <col min="4" max="4" width="14.33203125" customWidth="1"/>
  </cols>
  <sheetData>
    <row r="1" spans="1:4" x14ac:dyDescent="0.25">
      <c r="A1" t="s">
        <v>501</v>
      </c>
    </row>
    <row r="2" spans="1:4" x14ac:dyDescent="0.25">
      <c r="B2" t="s">
        <v>502</v>
      </c>
      <c r="C2" t="s">
        <v>503</v>
      </c>
    </row>
    <row r="3" spans="1:4" x14ac:dyDescent="0.25">
      <c r="B3" t="s">
        <v>504</v>
      </c>
    </row>
    <row r="5" spans="1:4" x14ac:dyDescent="0.25">
      <c r="A5" t="s">
        <v>505</v>
      </c>
    </row>
    <row r="6" spans="1:4" x14ac:dyDescent="0.25">
      <c r="B6" t="s">
        <v>502</v>
      </c>
      <c r="C6" t="s">
        <v>506</v>
      </c>
    </row>
    <row r="7" spans="1:4" x14ac:dyDescent="0.25">
      <c r="B7" s="31" t="s">
        <v>507</v>
      </c>
      <c r="C7">
        <v>100</v>
      </c>
    </row>
    <row r="9" spans="1:4" x14ac:dyDescent="0.25">
      <c r="A9" t="s">
        <v>508</v>
      </c>
    </row>
    <row r="10" spans="1:4" x14ac:dyDescent="0.25">
      <c r="B10" t="s">
        <v>502</v>
      </c>
      <c r="C10" t="s">
        <v>509</v>
      </c>
    </row>
    <row r="11" spans="1:4" x14ac:dyDescent="0.25">
      <c r="B11" s="31" t="s">
        <v>507</v>
      </c>
      <c r="C11">
        <v>100</v>
      </c>
    </row>
    <row r="12" spans="1:4" x14ac:dyDescent="0.25">
      <c r="B12" s="31"/>
    </row>
    <row r="13" spans="1:4" x14ac:dyDescent="0.25">
      <c r="A13" t="s">
        <v>510</v>
      </c>
      <c r="B13" s="31"/>
    </row>
    <row r="14" spans="1:4" x14ac:dyDescent="0.25">
      <c r="B14" t="s">
        <v>502</v>
      </c>
      <c r="C14" t="s">
        <v>511</v>
      </c>
      <c r="D14" s="23"/>
    </row>
    <row r="16" spans="1:4" x14ac:dyDescent="0.25">
      <c r="A16" t="s">
        <v>512</v>
      </c>
      <c r="B16" t="s">
        <v>502</v>
      </c>
      <c r="C16" t="s">
        <v>513</v>
      </c>
    </row>
    <row r="17" spans="1:4" x14ac:dyDescent="0.25">
      <c r="B17" t="s">
        <v>514</v>
      </c>
      <c r="C17" t="s">
        <v>515</v>
      </c>
    </row>
    <row r="18" spans="1:4" x14ac:dyDescent="0.25">
      <c r="B18" t="s">
        <v>516</v>
      </c>
      <c r="C18" t="s">
        <v>6</v>
      </c>
    </row>
    <row r="19" spans="1:4" x14ac:dyDescent="0.25">
      <c r="B19" t="s">
        <v>517</v>
      </c>
      <c r="C19" t="s">
        <v>6</v>
      </c>
      <c r="D19" t="s">
        <v>518</v>
      </c>
    </row>
    <row r="20" spans="1:4" x14ac:dyDescent="0.25">
      <c r="C20" t="s">
        <v>519</v>
      </c>
      <c r="D20" t="s">
        <v>520</v>
      </c>
    </row>
    <row r="21" spans="1:4" x14ac:dyDescent="0.25">
      <c r="C21" t="s">
        <v>521</v>
      </c>
      <c r="D21" t="s">
        <v>522</v>
      </c>
    </row>
    <row r="23" spans="1:4" x14ac:dyDescent="0.25">
      <c r="A23" t="s">
        <v>523</v>
      </c>
    </row>
    <row r="24" spans="1:4" x14ac:dyDescent="0.25">
      <c r="B24" t="s">
        <v>502</v>
      </c>
      <c r="C24" t="s">
        <v>524</v>
      </c>
    </row>
    <row r="25" spans="1:4" x14ac:dyDescent="0.25">
      <c r="B25" t="s">
        <v>525</v>
      </c>
      <c r="C25" t="s">
        <v>526</v>
      </c>
      <c r="D25" t="s">
        <v>527</v>
      </c>
    </row>
    <row r="27" spans="1:4" x14ac:dyDescent="0.25">
      <c r="A27" s="36" t="s">
        <v>528</v>
      </c>
    </row>
    <row r="28" spans="1:4" x14ac:dyDescent="0.25">
      <c r="B28" t="s">
        <v>502</v>
      </c>
      <c r="C28" t="s">
        <v>529</v>
      </c>
    </row>
    <row r="29" spans="1:4" x14ac:dyDescent="0.25">
      <c r="A29" t="s">
        <v>530</v>
      </c>
    </row>
    <row r="30" spans="1:4" x14ac:dyDescent="0.25">
      <c r="B30" t="s">
        <v>502</v>
      </c>
      <c r="C30" t="s">
        <v>531</v>
      </c>
    </row>
    <row r="31" spans="1:4" x14ac:dyDescent="0.25">
      <c r="A31" t="s">
        <v>532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4"/>
  <sheetViews>
    <sheetView workbookViewId="0">
      <selection activeCell="A2" sqref="A2"/>
    </sheetView>
  </sheetViews>
  <sheetFormatPr defaultRowHeight="13.2" x14ac:dyDescent="0.25"/>
  <sheetData>
    <row r="1" spans="1:1" x14ac:dyDescent="0.25">
      <c r="A1" t="s">
        <v>533</v>
      </c>
    </row>
    <row r="2" spans="1:1" x14ac:dyDescent="0.25">
      <c r="A2" t="s">
        <v>534</v>
      </c>
    </row>
    <row r="3" spans="1:1" x14ac:dyDescent="0.25">
      <c r="A3" t="s">
        <v>535</v>
      </c>
    </row>
    <row r="4" spans="1:1" x14ac:dyDescent="0.25">
      <c r="A4" t="s">
        <v>532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"/>
  <sheetViews>
    <sheetView workbookViewId="0"/>
  </sheetViews>
  <sheetFormatPr defaultRowHeight="13.2" x14ac:dyDescent="0.25"/>
  <sheetData>
    <row r="1" spans="1:2" x14ac:dyDescent="0.25">
      <c r="A1" s="23" t="s">
        <v>516</v>
      </c>
      <c r="B1" s="23" t="s">
        <v>536</v>
      </c>
    </row>
    <row r="2" spans="1:2" x14ac:dyDescent="0.25">
      <c r="A2" s="23" t="s">
        <v>532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8279"/>
  <sheetViews>
    <sheetView tabSelected="1" workbookViewId="0">
      <selection activeCell="A2" sqref="A2"/>
    </sheetView>
  </sheetViews>
  <sheetFormatPr defaultRowHeight="13.2" x14ac:dyDescent="0.25"/>
  <cols>
    <col min="1" max="1" width="12.33203125" customWidth="1"/>
    <col min="2" max="2" width="36.109375" bestFit="1" customWidth="1"/>
    <col min="3" max="3" width="12.6640625" bestFit="1" customWidth="1"/>
    <col min="4" max="4" width="8.88671875" customWidth="1"/>
    <col min="5" max="5" width="14.44140625" bestFit="1" customWidth="1"/>
    <col min="6" max="6" width="14.109375" customWidth="1"/>
  </cols>
  <sheetData>
    <row r="1" spans="1:7" x14ac:dyDescent="0.25">
      <c r="A1" t="s">
        <v>546</v>
      </c>
      <c r="B1" s="88" t="s">
        <v>12</v>
      </c>
      <c r="C1" s="88" t="s">
        <v>537</v>
      </c>
      <c r="D1" s="88" t="s">
        <v>538</v>
      </c>
      <c r="E1" s="88" t="s">
        <v>539</v>
      </c>
      <c r="F1" t="s">
        <v>540</v>
      </c>
      <c r="G1" t="s">
        <v>555</v>
      </c>
    </row>
    <row r="2" spans="1:7" x14ac:dyDescent="0.25">
      <c r="A2" s="98" t="s">
        <v>549</v>
      </c>
      <c r="B2" s="98" t="s">
        <v>339</v>
      </c>
      <c r="C2" s="98">
        <v>344183.91</v>
      </c>
      <c r="D2" s="98">
        <v>202404</v>
      </c>
      <c r="E2" s="118" t="str">
        <f t="shared" ref="E2:E65" si="0">TEXT(DATE(LEFT(D2,4), RIGHT(D2,2), 1), "DD MMMM YYYY")</f>
        <v>01 April 2024</v>
      </c>
      <c r="F2" s="98" t="s">
        <v>541</v>
      </c>
      <c r="G2" s="98" t="s">
        <v>556</v>
      </c>
    </row>
    <row r="3" spans="1:7" x14ac:dyDescent="0.25">
      <c r="A3" s="31" t="s">
        <v>549</v>
      </c>
      <c r="B3" s="31" t="s">
        <v>63</v>
      </c>
      <c r="C3" s="31">
        <v>299955.26929999999</v>
      </c>
      <c r="D3" s="31">
        <v>202404</v>
      </c>
      <c r="E3" s="118" t="str">
        <f t="shared" si="0"/>
        <v>01 April 2024</v>
      </c>
      <c r="F3" s="31" t="s">
        <v>541</v>
      </c>
      <c r="G3" s="31" t="s">
        <v>556</v>
      </c>
    </row>
    <row r="4" spans="1:7" x14ac:dyDescent="0.25">
      <c r="A4" s="98" t="s">
        <v>549</v>
      </c>
      <c r="B4" s="98" t="s">
        <v>340</v>
      </c>
      <c r="C4" s="98">
        <v>-0.12850292999999999</v>
      </c>
      <c r="D4" s="98">
        <v>202404</v>
      </c>
      <c r="E4" s="118" t="str">
        <f t="shared" si="0"/>
        <v>01 April 2024</v>
      </c>
      <c r="F4" s="98" t="s">
        <v>541</v>
      </c>
      <c r="G4" s="98" t="s">
        <v>556</v>
      </c>
    </row>
    <row r="5" spans="1:7" x14ac:dyDescent="0.25">
      <c r="A5" s="31" t="s">
        <v>549</v>
      </c>
      <c r="B5" s="31" t="s">
        <v>110</v>
      </c>
      <c r="C5" s="31">
        <v>-227966.00459999999</v>
      </c>
      <c r="D5" s="31">
        <v>202404</v>
      </c>
      <c r="E5" s="118" t="str">
        <f t="shared" si="0"/>
        <v>01 April 2024</v>
      </c>
      <c r="F5" s="31" t="s">
        <v>541</v>
      </c>
      <c r="G5" s="31" t="s">
        <v>556</v>
      </c>
    </row>
    <row r="6" spans="1:7" x14ac:dyDescent="0.25">
      <c r="A6" s="98" t="s">
        <v>549</v>
      </c>
      <c r="B6" s="98" t="s">
        <v>114</v>
      </c>
      <c r="C6" s="98">
        <v>71989.264620000002</v>
      </c>
      <c r="D6" s="98">
        <v>202404</v>
      </c>
      <c r="E6" s="118" t="str">
        <f t="shared" si="0"/>
        <v>01 April 2024</v>
      </c>
      <c r="F6" s="98" t="s">
        <v>541</v>
      </c>
      <c r="G6" s="98" t="s">
        <v>556</v>
      </c>
    </row>
    <row r="7" spans="1:7" x14ac:dyDescent="0.25">
      <c r="A7" s="31" t="s">
        <v>549</v>
      </c>
      <c r="B7" s="31"/>
      <c r="C7" s="31">
        <v>0.24</v>
      </c>
      <c r="D7" s="31">
        <v>202404</v>
      </c>
      <c r="E7" s="118" t="str">
        <f t="shared" si="0"/>
        <v>01 April 2024</v>
      </c>
      <c r="F7" s="31" t="s">
        <v>541</v>
      </c>
      <c r="G7" s="31" t="s">
        <v>556</v>
      </c>
    </row>
    <row r="8" spans="1:7" x14ac:dyDescent="0.25">
      <c r="A8" s="98" t="s">
        <v>549</v>
      </c>
      <c r="B8" s="98" t="s">
        <v>288</v>
      </c>
      <c r="C8" s="98">
        <v>4</v>
      </c>
      <c r="D8" s="98">
        <v>202404</v>
      </c>
      <c r="E8" s="118" t="str">
        <f t="shared" si="0"/>
        <v>01 April 2024</v>
      </c>
      <c r="F8" s="98" t="s">
        <v>541</v>
      </c>
      <c r="G8" s="98" t="s">
        <v>556</v>
      </c>
    </row>
    <row r="9" spans="1:7" x14ac:dyDescent="0.25">
      <c r="A9" s="31" t="s">
        <v>549</v>
      </c>
      <c r="B9" s="31" t="s">
        <v>120</v>
      </c>
      <c r="C9" s="31">
        <v>-33900</v>
      </c>
      <c r="D9" s="31">
        <v>202404</v>
      </c>
      <c r="E9" s="118" t="str">
        <f t="shared" si="0"/>
        <v>01 April 2024</v>
      </c>
      <c r="F9" s="31" t="s">
        <v>541</v>
      </c>
      <c r="G9" s="31" t="s">
        <v>556</v>
      </c>
    </row>
    <row r="10" spans="1:7" x14ac:dyDescent="0.25">
      <c r="A10" s="98" t="s">
        <v>549</v>
      </c>
      <c r="B10" s="98" t="s">
        <v>124</v>
      </c>
      <c r="C10" s="98">
        <v>-1187</v>
      </c>
      <c r="D10" s="98">
        <v>202404</v>
      </c>
      <c r="E10" s="118" t="str">
        <f t="shared" si="0"/>
        <v>01 April 2024</v>
      </c>
      <c r="F10" s="98" t="s">
        <v>541</v>
      </c>
      <c r="G10" s="98" t="s">
        <v>556</v>
      </c>
    </row>
    <row r="11" spans="1:7" x14ac:dyDescent="0.25">
      <c r="A11" s="31" t="s">
        <v>549</v>
      </c>
      <c r="B11" s="31" t="s">
        <v>126</v>
      </c>
      <c r="C11" s="31">
        <v>-3729</v>
      </c>
      <c r="D11" s="31">
        <v>202404</v>
      </c>
      <c r="E11" s="118" t="str">
        <f t="shared" si="0"/>
        <v>01 April 2024</v>
      </c>
      <c r="F11" s="31" t="s">
        <v>541</v>
      </c>
      <c r="G11" s="31" t="s">
        <v>556</v>
      </c>
    </row>
    <row r="12" spans="1:7" x14ac:dyDescent="0.25">
      <c r="A12" s="98" t="s">
        <v>549</v>
      </c>
      <c r="B12" s="98" t="s">
        <v>130</v>
      </c>
      <c r="C12" s="98">
        <v>-200</v>
      </c>
      <c r="D12" s="98">
        <v>202404</v>
      </c>
      <c r="E12" s="118" t="str">
        <f t="shared" si="0"/>
        <v>01 April 2024</v>
      </c>
      <c r="F12" s="98" t="s">
        <v>541</v>
      </c>
      <c r="G12" s="98" t="s">
        <v>556</v>
      </c>
    </row>
    <row r="13" spans="1:7" x14ac:dyDescent="0.25">
      <c r="A13" s="31" t="s">
        <v>549</v>
      </c>
      <c r="B13" s="31" t="s">
        <v>134</v>
      </c>
      <c r="C13" s="31">
        <v>-2712</v>
      </c>
      <c r="D13" s="31">
        <v>202404</v>
      </c>
      <c r="E13" s="118" t="str">
        <f t="shared" si="0"/>
        <v>01 April 2024</v>
      </c>
      <c r="F13" s="31" t="s">
        <v>541</v>
      </c>
      <c r="G13" s="31" t="s">
        <v>556</v>
      </c>
    </row>
    <row r="14" spans="1:7" x14ac:dyDescent="0.25">
      <c r="A14" s="98" t="s">
        <v>549</v>
      </c>
      <c r="B14" s="98" t="s">
        <v>140</v>
      </c>
      <c r="C14" s="98">
        <v>-41728</v>
      </c>
      <c r="D14" s="98">
        <v>202404</v>
      </c>
      <c r="E14" s="118" t="str">
        <f t="shared" si="0"/>
        <v>01 April 2024</v>
      </c>
      <c r="F14" s="98" t="s">
        <v>541</v>
      </c>
      <c r="G14" s="98" t="s">
        <v>556</v>
      </c>
    </row>
    <row r="15" spans="1:7" x14ac:dyDescent="0.25">
      <c r="A15" s="31" t="s">
        <v>549</v>
      </c>
      <c r="B15" s="31" t="s">
        <v>329</v>
      </c>
      <c r="C15" s="31">
        <v>-500</v>
      </c>
      <c r="D15" s="31">
        <v>202404</v>
      </c>
      <c r="E15" s="118" t="str">
        <f t="shared" si="0"/>
        <v>01 April 2024</v>
      </c>
      <c r="F15" s="31" t="s">
        <v>541</v>
      </c>
      <c r="G15" s="31" t="s">
        <v>556</v>
      </c>
    </row>
    <row r="16" spans="1:7" x14ac:dyDescent="0.25">
      <c r="A16" s="98" t="s">
        <v>549</v>
      </c>
      <c r="B16" s="98" t="s">
        <v>144</v>
      </c>
      <c r="C16" s="98">
        <v>-500</v>
      </c>
      <c r="D16" s="98">
        <v>202404</v>
      </c>
      <c r="E16" s="118" t="str">
        <f t="shared" si="0"/>
        <v>01 April 2024</v>
      </c>
      <c r="F16" s="98" t="s">
        <v>541</v>
      </c>
      <c r="G16" s="98" t="s">
        <v>556</v>
      </c>
    </row>
    <row r="17" spans="1:7" x14ac:dyDescent="0.25">
      <c r="A17" s="31" t="s">
        <v>549</v>
      </c>
      <c r="B17" s="31" t="s">
        <v>146</v>
      </c>
      <c r="C17" s="31">
        <v>-250</v>
      </c>
      <c r="D17" s="31">
        <v>202404</v>
      </c>
      <c r="E17" s="118" t="str">
        <f t="shared" si="0"/>
        <v>01 April 2024</v>
      </c>
      <c r="F17" s="31" t="s">
        <v>541</v>
      </c>
      <c r="G17" s="31" t="s">
        <v>556</v>
      </c>
    </row>
    <row r="18" spans="1:7" x14ac:dyDescent="0.25">
      <c r="A18" s="98" t="s">
        <v>549</v>
      </c>
      <c r="B18" s="98" t="s">
        <v>148</v>
      </c>
      <c r="C18" s="98">
        <v>-1250</v>
      </c>
      <c r="D18" s="98">
        <v>202404</v>
      </c>
      <c r="E18" s="118" t="str">
        <f t="shared" si="0"/>
        <v>01 April 2024</v>
      </c>
      <c r="F18" s="98" t="s">
        <v>541</v>
      </c>
      <c r="G18" s="98" t="s">
        <v>556</v>
      </c>
    </row>
    <row r="19" spans="1:7" x14ac:dyDescent="0.25">
      <c r="A19" s="31" t="s">
        <v>549</v>
      </c>
      <c r="B19" s="31" t="s">
        <v>154</v>
      </c>
      <c r="C19" s="31">
        <v>0</v>
      </c>
      <c r="D19" s="31">
        <v>202404</v>
      </c>
      <c r="E19" s="118" t="str">
        <f t="shared" si="0"/>
        <v>01 April 2024</v>
      </c>
      <c r="F19" s="31" t="s">
        <v>541</v>
      </c>
      <c r="G19" s="31" t="s">
        <v>556</v>
      </c>
    </row>
    <row r="20" spans="1:7" x14ac:dyDescent="0.25">
      <c r="A20" s="98" t="s">
        <v>549</v>
      </c>
      <c r="B20" s="98" t="s">
        <v>331</v>
      </c>
      <c r="C20" s="98">
        <v>-50</v>
      </c>
      <c r="D20" s="98">
        <v>202404</v>
      </c>
      <c r="E20" s="118" t="str">
        <f t="shared" si="0"/>
        <v>01 April 2024</v>
      </c>
      <c r="F20" s="98" t="s">
        <v>541</v>
      </c>
      <c r="G20" s="98" t="s">
        <v>556</v>
      </c>
    </row>
    <row r="21" spans="1:7" x14ac:dyDescent="0.25">
      <c r="A21" s="31" t="s">
        <v>549</v>
      </c>
      <c r="B21" s="31" t="s">
        <v>162</v>
      </c>
      <c r="C21" s="31">
        <v>-50</v>
      </c>
      <c r="D21" s="31">
        <v>202404</v>
      </c>
      <c r="E21" s="118" t="str">
        <f t="shared" si="0"/>
        <v>01 April 2024</v>
      </c>
      <c r="F21" s="31" t="s">
        <v>541</v>
      </c>
      <c r="G21" s="31" t="s">
        <v>556</v>
      </c>
    </row>
    <row r="22" spans="1:7" x14ac:dyDescent="0.25">
      <c r="A22" s="98" t="s">
        <v>549</v>
      </c>
      <c r="B22" s="98" t="s">
        <v>276</v>
      </c>
      <c r="C22" s="98">
        <v>-2800</v>
      </c>
      <c r="D22" s="98">
        <v>202404</v>
      </c>
      <c r="E22" s="118" t="str">
        <f t="shared" si="0"/>
        <v>01 April 2024</v>
      </c>
      <c r="F22" s="98" t="s">
        <v>541</v>
      </c>
      <c r="G22" s="98" t="s">
        <v>556</v>
      </c>
    </row>
    <row r="23" spans="1:7" x14ac:dyDescent="0.25">
      <c r="A23" s="31" t="s">
        <v>549</v>
      </c>
      <c r="B23" s="31" t="s">
        <v>172</v>
      </c>
      <c r="C23" s="31">
        <v>-2800</v>
      </c>
      <c r="D23" s="31">
        <v>202404</v>
      </c>
      <c r="E23" s="118" t="str">
        <f t="shared" si="0"/>
        <v>01 April 2024</v>
      </c>
      <c r="F23" s="31" t="s">
        <v>541</v>
      </c>
      <c r="G23" s="31" t="s">
        <v>556</v>
      </c>
    </row>
    <row r="24" spans="1:7" x14ac:dyDescent="0.25">
      <c r="A24" s="98" t="s">
        <v>549</v>
      </c>
      <c r="B24" s="98" t="s">
        <v>176</v>
      </c>
      <c r="C24" s="98">
        <v>-4133</v>
      </c>
      <c r="D24" s="98">
        <v>202404</v>
      </c>
      <c r="E24" s="118" t="str">
        <f t="shared" si="0"/>
        <v>01 April 2024</v>
      </c>
      <c r="F24" s="98" t="s">
        <v>541</v>
      </c>
      <c r="G24" s="98" t="s">
        <v>556</v>
      </c>
    </row>
    <row r="25" spans="1:7" x14ac:dyDescent="0.25">
      <c r="A25" s="31" t="s">
        <v>549</v>
      </c>
      <c r="B25" s="31" t="s">
        <v>188</v>
      </c>
      <c r="C25" s="31">
        <v>-250</v>
      </c>
      <c r="D25" s="31">
        <v>202404</v>
      </c>
      <c r="E25" s="118" t="str">
        <f t="shared" si="0"/>
        <v>01 April 2024</v>
      </c>
      <c r="F25" s="31" t="s">
        <v>541</v>
      </c>
      <c r="G25" s="31" t="s">
        <v>556</v>
      </c>
    </row>
    <row r="26" spans="1:7" x14ac:dyDescent="0.25">
      <c r="A26" s="98" t="s">
        <v>549</v>
      </c>
      <c r="B26" s="98" t="s">
        <v>190</v>
      </c>
      <c r="C26" s="98">
        <v>-250</v>
      </c>
      <c r="D26" s="98">
        <v>202404</v>
      </c>
      <c r="E26" s="118" t="str">
        <f t="shared" si="0"/>
        <v>01 April 2024</v>
      </c>
      <c r="F26" s="98" t="s">
        <v>541</v>
      </c>
      <c r="G26" s="98" t="s">
        <v>556</v>
      </c>
    </row>
    <row r="27" spans="1:7" x14ac:dyDescent="0.25">
      <c r="A27" s="31" t="s">
        <v>549</v>
      </c>
      <c r="B27" s="31" t="s">
        <v>198</v>
      </c>
      <c r="C27" s="31">
        <v>-4633</v>
      </c>
      <c r="D27" s="31">
        <v>202404</v>
      </c>
      <c r="E27" s="118" t="str">
        <f t="shared" si="0"/>
        <v>01 April 2024</v>
      </c>
      <c r="F27" s="31" t="s">
        <v>541</v>
      </c>
      <c r="G27" s="31" t="s">
        <v>556</v>
      </c>
    </row>
    <row r="28" spans="1:7" x14ac:dyDescent="0.25">
      <c r="A28" s="98" t="s">
        <v>549</v>
      </c>
      <c r="B28" s="98" t="s">
        <v>206</v>
      </c>
      <c r="C28" s="98">
        <v>0</v>
      </c>
      <c r="D28" s="98">
        <v>202404</v>
      </c>
      <c r="E28" s="118" t="str">
        <f t="shared" si="0"/>
        <v>01 April 2024</v>
      </c>
      <c r="F28" s="98" t="s">
        <v>541</v>
      </c>
      <c r="G28" s="98" t="s">
        <v>556</v>
      </c>
    </row>
    <row r="29" spans="1:7" x14ac:dyDescent="0.25">
      <c r="A29" s="31" t="s">
        <v>549</v>
      </c>
      <c r="B29" s="31" t="s">
        <v>212</v>
      </c>
      <c r="C29" s="31">
        <v>0</v>
      </c>
      <c r="D29" s="31">
        <v>202404</v>
      </c>
      <c r="E29" s="118" t="str">
        <f t="shared" si="0"/>
        <v>01 April 2024</v>
      </c>
      <c r="F29" s="31" t="s">
        <v>541</v>
      </c>
      <c r="G29" s="31" t="s">
        <v>556</v>
      </c>
    </row>
    <row r="30" spans="1:7" x14ac:dyDescent="0.25">
      <c r="A30" s="98" t="s">
        <v>549</v>
      </c>
      <c r="B30" s="98" t="s">
        <v>218</v>
      </c>
      <c r="C30" s="98">
        <v>-170</v>
      </c>
      <c r="D30" s="98">
        <v>202404</v>
      </c>
      <c r="E30" s="118" t="str">
        <f t="shared" si="0"/>
        <v>01 April 2024</v>
      </c>
      <c r="F30" s="98" t="s">
        <v>541</v>
      </c>
      <c r="G30" s="98" t="s">
        <v>556</v>
      </c>
    </row>
    <row r="31" spans="1:7" x14ac:dyDescent="0.25">
      <c r="A31" s="31" t="s">
        <v>549</v>
      </c>
      <c r="B31" s="31" t="s">
        <v>333</v>
      </c>
      <c r="C31" s="31">
        <v>-100</v>
      </c>
      <c r="D31" s="31">
        <v>202404</v>
      </c>
      <c r="E31" s="118" t="str">
        <f t="shared" si="0"/>
        <v>01 April 2024</v>
      </c>
      <c r="F31" s="31" t="s">
        <v>541</v>
      </c>
      <c r="G31" s="31" t="s">
        <v>556</v>
      </c>
    </row>
    <row r="32" spans="1:7" x14ac:dyDescent="0.25">
      <c r="A32" s="98" t="s">
        <v>549</v>
      </c>
      <c r="B32" s="98" t="s">
        <v>220</v>
      </c>
      <c r="C32" s="98">
        <v>-270</v>
      </c>
      <c r="D32" s="98">
        <v>202404</v>
      </c>
      <c r="E32" s="118" t="str">
        <f t="shared" si="0"/>
        <v>01 April 2024</v>
      </c>
      <c r="F32" s="98" t="s">
        <v>541</v>
      </c>
      <c r="G32" s="98" t="s">
        <v>556</v>
      </c>
    </row>
    <row r="33" spans="1:7" x14ac:dyDescent="0.25">
      <c r="A33" s="31" t="s">
        <v>549</v>
      </c>
      <c r="B33" s="31" t="s">
        <v>224</v>
      </c>
      <c r="C33" s="31">
        <v>0</v>
      </c>
      <c r="D33" s="31">
        <v>202404</v>
      </c>
      <c r="E33" s="118" t="str">
        <f t="shared" si="0"/>
        <v>01 April 2024</v>
      </c>
      <c r="F33" s="31" t="s">
        <v>541</v>
      </c>
      <c r="G33" s="31" t="s">
        <v>556</v>
      </c>
    </row>
    <row r="34" spans="1:7" x14ac:dyDescent="0.25">
      <c r="A34" s="98" t="s">
        <v>549</v>
      </c>
      <c r="B34" s="98" t="s">
        <v>228</v>
      </c>
      <c r="C34" s="98">
        <v>0</v>
      </c>
      <c r="D34" s="98">
        <v>202404</v>
      </c>
      <c r="E34" s="118" t="str">
        <f t="shared" si="0"/>
        <v>01 April 2024</v>
      </c>
      <c r="F34" s="98" t="s">
        <v>541</v>
      </c>
      <c r="G34" s="98" t="s">
        <v>556</v>
      </c>
    </row>
    <row r="35" spans="1:7" x14ac:dyDescent="0.25">
      <c r="A35" s="31" t="s">
        <v>549</v>
      </c>
      <c r="B35" s="31" t="s">
        <v>232</v>
      </c>
      <c r="C35" s="31">
        <v>0</v>
      </c>
      <c r="D35" s="31">
        <v>202404</v>
      </c>
      <c r="E35" s="118" t="str">
        <f t="shared" si="0"/>
        <v>01 April 2024</v>
      </c>
      <c r="F35" s="31" t="s">
        <v>541</v>
      </c>
      <c r="G35" s="31" t="s">
        <v>556</v>
      </c>
    </row>
    <row r="36" spans="1:7" x14ac:dyDescent="0.25">
      <c r="A36" s="98" t="s">
        <v>549</v>
      </c>
      <c r="B36" s="98" t="s">
        <v>234</v>
      </c>
      <c r="C36" s="98">
        <v>-50731</v>
      </c>
      <c r="D36" s="98">
        <v>202404</v>
      </c>
      <c r="E36" s="118" t="str">
        <f t="shared" si="0"/>
        <v>01 April 2024</v>
      </c>
      <c r="F36" s="98" t="s">
        <v>541</v>
      </c>
      <c r="G36" s="98" t="s">
        <v>556</v>
      </c>
    </row>
    <row r="37" spans="1:7" x14ac:dyDescent="0.25">
      <c r="A37" s="31" t="s">
        <v>549</v>
      </c>
      <c r="B37" s="31" t="s">
        <v>236</v>
      </c>
      <c r="C37" s="31">
        <v>21258.264620000002</v>
      </c>
      <c r="D37" s="31">
        <v>202404</v>
      </c>
      <c r="E37" s="118" t="str">
        <f t="shared" si="0"/>
        <v>01 April 2024</v>
      </c>
      <c r="F37" s="31" t="s">
        <v>541</v>
      </c>
      <c r="G37" s="31" t="s">
        <v>556</v>
      </c>
    </row>
    <row r="38" spans="1:7" x14ac:dyDescent="0.25">
      <c r="A38" s="98" t="s">
        <v>549</v>
      </c>
      <c r="B38" s="98" t="s">
        <v>238</v>
      </c>
      <c r="C38" s="98">
        <v>21258.264620000002</v>
      </c>
      <c r="D38" s="98">
        <v>202404</v>
      </c>
      <c r="E38" s="118" t="str">
        <f t="shared" si="0"/>
        <v>01 April 2024</v>
      </c>
      <c r="F38" s="98" t="s">
        <v>541</v>
      </c>
      <c r="G38" s="98" t="s">
        <v>556</v>
      </c>
    </row>
    <row r="39" spans="1:7" x14ac:dyDescent="0.25">
      <c r="A39" s="31" t="s">
        <v>549</v>
      </c>
      <c r="B39" s="31" t="s">
        <v>241</v>
      </c>
      <c r="C39" s="31">
        <v>21258.264620000002</v>
      </c>
      <c r="D39" s="31">
        <v>202404</v>
      </c>
      <c r="E39" s="118" t="str">
        <f t="shared" si="0"/>
        <v>01 April 2024</v>
      </c>
      <c r="F39" s="31" t="s">
        <v>541</v>
      </c>
      <c r="G39" s="31" t="s">
        <v>556</v>
      </c>
    </row>
    <row r="40" spans="1:7" x14ac:dyDescent="0.25">
      <c r="A40" s="98" t="s">
        <v>549</v>
      </c>
      <c r="B40" s="98" t="s">
        <v>249</v>
      </c>
      <c r="C40" s="98">
        <v>21258.264620000002</v>
      </c>
      <c r="D40" s="98">
        <v>202404</v>
      </c>
      <c r="E40" s="118" t="str">
        <f t="shared" si="0"/>
        <v>01 April 2024</v>
      </c>
      <c r="F40" s="98" t="s">
        <v>541</v>
      </c>
      <c r="G40" s="98" t="s">
        <v>556</v>
      </c>
    </row>
    <row r="41" spans="1:7" x14ac:dyDescent="0.25">
      <c r="A41" s="31" t="s">
        <v>549</v>
      </c>
      <c r="B41" s="31" t="s">
        <v>255</v>
      </c>
      <c r="C41" s="31">
        <v>21258.264620000002</v>
      </c>
      <c r="D41" s="31">
        <v>202404</v>
      </c>
      <c r="E41" s="118" t="str">
        <f t="shared" si="0"/>
        <v>01 April 2024</v>
      </c>
      <c r="F41" s="31" t="s">
        <v>541</v>
      </c>
      <c r="G41" s="31" t="s">
        <v>556</v>
      </c>
    </row>
    <row r="42" spans="1:7" x14ac:dyDescent="0.25">
      <c r="A42" s="98" t="s">
        <v>549</v>
      </c>
      <c r="B42" s="98" t="s">
        <v>22</v>
      </c>
      <c r="C42" s="98">
        <v>206863.52</v>
      </c>
      <c r="D42" s="98">
        <v>202404</v>
      </c>
      <c r="E42" s="118" t="str">
        <f t="shared" si="0"/>
        <v>01 April 2024</v>
      </c>
      <c r="F42" s="98" t="s">
        <v>542</v>
      </c>
      <c r="G42" s="98" t="s">
        <v>556</v>
      </c>
    </row>
    <row r="43" spans="1:7" x14ac:dyDescent="0.25">
      <c r="A43" s="31" t="s">
        <v>549</v>
      </c>
      <c r="B43" s="31" t="s">
        <v>25</v>
      </c>
      <c r="C43" s="31">
        <v>1541.1</v>
      </c>
      <c r="D43" s="31">
        <v>202404</v>
      </c>
      <c r="E43" s="118" t="str">
        <f t="shared" si="0"/>
        <v>01 April 2024</v>
      </c>
      <c r="F43" s="31" t="s">
        <v>542</v>
      </c>
      <c r="G43" s="31" t="s">
        <v>556</v>
      </c>
    </row>
    <row r="44" spans="1:7" x14ac:dyDescent="0.25">
      <c r="A44" s="98" t="s">
        <v>549</v>
      </c>
      <c r="B44" s="98" t="s">
        <v>27</v>
      </c>
      <c r="C44" s="98">
        <v>1130.81</v>
      </c>
      <c r="D44" s="98">
        <v>202404</v>
      </c>
      <c r="E44" s="118" t="str">
        <f t="shared" si="0"/>
        <v>01 April 2024</v>
      </c>
      <c r="F44" s="98" t="s">
        <v>542</v>
      </c>
      <c r="G44" s="98" t="s">
        <v>556</v>
      </c>
    </row>
    <row r="45" spans="1:7" x14ac:dyDescent="0.25">
      <c r="A45" s="31" t="s">
        <v>549</v>
      </c>
      <c r="B45" s="31" t="s">
        <v>29</v>
      </c>
      <c r="C45" s="31">
        <v>165</v>
      </c>
      <c r="D45" s="31">
        <v>202404</v>
      </c>
      <c r="E45" s="118" t="str">
        <f t="shared" si="0"/>
        <v>01 April 2024</v>
      </c>
      <c r="F45" s="31" t="s">
        <v>542</v>
      </c>
      <c r="G45" s="31" t="s">
        <v>556</v>
      </c>
    </row>
    <row r="46" spans="1:7" x14ac:dyDescent="0.25">
      <c r="A46" s="98" t="s">
        <v>549</v>
      </c>
      <c r="B46" s="98" t="s">
        <v>31</v>
      </c>
      <c r="C46" s="98">
        <v>288.24</v>
      </c>
      <c r="D46" s="98">
        <v>202404</v>
      </c>
      <c r="E46" s="118" t="str">
        <f t="shared" si="0"/>
        <v>01 April 2024</v>
      </c>
      <c r="F46" s="98" t="s">
        <v>542</v>
      </c>
      <c r="G46" s="98" t="s">
        <v>556</v>
      </c>
    </row>
    <row r="47" spans="1:7" x14ac:dyDescent="0.25">
      <c r="A47" s="31" t="s">
        <v>549</v>
      </c>
      <c r="B47" s="31" t="s">
        <v>33</v>
      </c>
      <c r="C47" s="31">
        <v>75</v>
      </c>
      <c r="D47" s="31">
        <v>202404</v>
      </c>
      <c r="E47" s="118" t="str">
        <f t="shared" si="0"/>
        <v>01 April 2024</v>
      </c>
      <c r="F47" s="31" t="s">
        <v>542</v>
      </c>
      <c r="G47" s="31" t="s">
        <v>556</v>
      </c>
    </row>
    <row r="48" spans="1:7" x14ac:dyDescent="0.25">
      <c r="A48" s="98" t="s">
        <v>549</v>
      </c>
      <c r="B48" s="98" t="s">
        <v>43</v>
      </c>
      <c r="C48" s="98">
        <v>3610.15</v>
      </c>
      <c r="D48" s="98">
        <v>202404</v>
      </c>
      <c r="E48" s="118" t="str">
        <f t="shared" si="0"/>
        <v>01 April 2024</v>
      </c>
      <c r="F48" s="98" t="s">
        <v>542</v>
      </c>
      <c r="G48" s="98" t="s">
        <v>556</v>
      </c>
    </row>
    <row r="49" spans="1:7" x14ac:dyDescent="0.25">
      <c r="A49" s="31" t="s">
        <v>549</v>
      </c>
      <c r="B49" s="31" t="s">
        <v>45</v>
      </c>
      <c r="C49" s="31">
        <v>90</v>
      </c>
      <c r="D49" s="31">
        <v>202404</v>
      </c>
      <c r="E49" s="118" t="str">
        <f t="shared" si="0"/>
        <v>01 April 2024</v>
      </c>
      <c r="F49" s="31" t="s">
        <v>542</v>
      </c>
      <c r="G49" s="31" t="s">
        <v>556</v>
      </c>
    </row>
    <row r="50" spans="1:7" x14ac:dyDescent="0.25">
      <c r="A50" s="98" t="s">
        <v>549</v>
      </c>
      <c r="B50" s="98" t="s">
        <v>47</v>
      </c>
      <c r="C50" s="98">
        <v>7062.5</v>
      </c>
      <c r="D50" s="98">
        <v>202404</v>
      </c>
      <c r="E50" s="118" t="str">
        <f t="shared" si="0"/>
        <v>01 April 2024</v>
      </c>
      <c r="F50" s="98" t="s">
        <v>542</v>
      </c>
      <c r="G50" s="98" t="s">
        <v>556</v>
      </c>
    </row>
    <row r="51" spans="1:7" x14ac:dyDescent="0.25">
      <c r="A51" s="31" t="s">
        <v>549</v>
      </c>
      <c r="B51" s="31" t="s">
        <v>258</v>
      </c>
      <c r="C51" s="31">
        <v>260</v>
      </c>
      <c r="D51" s="31">
        <v>202404</v>
      </c>
      <c r="E51" s="118" t="str">
        <f t="shared" si="0"/>
        <v>01 April 2024</v>
      </c>
      <c r="F51" s="31" t="s">
        <v>542</v>
      </c>
      <c r="G51" s="31" t="s">
        <v>556</v>
      </c>
    </row>
    <row r="52" spans="1:7" x14ac:dyDescent="0.25">
      <c r="A52" s="98" t="s">
        <v>549</v>
      </c>
      <c r="B52" s="98" t="s">
        <v>49</v>
      </c>
      <c r="C52" s="98">
        <v>22384.560000000001</v>
      </c>
      <c r="D52" s="98">
        <v>202404</v>
      </c>
      <c r="E52" s="118" t="str">
        <f t="shared" si="0"/>
        <v>01 April 2024</v>
      </c>
      <c r="F52" s="98" t="s">
        <v>542</v>
      </c>
      <c r="G52" s="98" t="s">
        <v>556</v>
      </c>
    </row>
    <row r="53" spans="1:7" x14ac:dyDescent="0.25">
      <c r="A53" s="31" t="s">
        <v>549</v>
      </c>
      <c r="B53" s="31" t="s">
        <v>51</v>
      </c>
      <c r="C53" s="31">
        <v>1637.58</v>
      </c>
      <c r="D53" s="31">
        <v>202404</v>
      </c>
      <c r="E53" s="118" t="str">
        <f t="shared" si="0"/>
        <v>01 April 2024</v>
      </c>
      <c r="F53" s="31" t="s">
        <v>542</v>
      </c>
      <c r="G53" s="31" t="s">
        <v>556</v>
      </c>
    </row>
    <row r="54" spans="1:7" x14ac:dyDescent="0.25">
      <c r="A54" s="98" t="s">
        <v>549</v>
      </c>
      <c r="B54" s="98" t="s">
        <v>547</v>
      </c>
      <c r="C54" s="98">
        <v>1546.03</v>
      </c>
      <c r="D54" s="98">
        <v>202404</v>
      </c>
      <c r="E54" s="118" t="str">
        <f t="shared" si="0"/>
        <v>01 April 2024</v>
      </c>
      <c r="F54" s="98" t="s">
        <v>542</v>
      </c>
      <c r="G54" s="98" t="s">
        <v>556</v>
      </c>
    </row>
    <row r="55" spans="1:7" x14ac:dyDescent="0.25">
      <c r="A55" s="31" t="s">
        <v>549</v>
      </c>
      <c r="B55" s="31" t="s">
        <v>548</v>
      </c>
      <c r="C55" s="31">
        <v>21.6</v>
      </c>
      <c r="D55" s="31">
        <v>202404</v>
      </c>
      <c r="E55" s="118" t="str">
        <f t="shared" si="0"/>
        <v>01 April 2024</v>
      </c>
      <c r="F55" s="31" t="s">
        <v>542</v>
      </c>
      <c r="G55" s="31" t="s">
        <v>556</v>
      </c>
    </row>
    <row r="56" spans="1:7" x14ac:dyDescent="0.25">
      <c r="A56" s="98" t="s">
        <v>549</v>
      </c>
      <c r="B56" s="98" t="s">
        <v>59</v>
      </c>
      <c r="C56" s="98">
        <v>2992.64</v>
      </c>
      <c r="D56" s="98">
        <v>202404</v>
      </c>
      <c r="E56" s="118" t="str">
        <f t="shared" si="0"/>
        <v>01 April 2024</v>
      </c>
      <c r="F56" s="98" t="s">
        <v>542</v>
      </c>
      <c r="G56" s="98" t="s">
        <v>556</v>
      </c>
    </row>
    <row r="57" spans="1:7" x14ac:dyDescent="0.25">
      <c r="A57" s="31" t="s">
        <v>549</v>
      </c>
      <c r="B57" s="31" t="s">
        <v>61</v>
      </c>
      <c r="C57" s="31">
        <v>65</v>
      </c>
      <c r="D57" s="31">
        <v>202404</v>
      </c>
      <c r="E57" s="118" t="str">
        <f t="shared" si="0"/>
        <v>01 April 2024</v>
      </c>
      <c r="F57" s="31" t="s">
        <v>542</v>
      </c>
      <c r="G57" s="31" t="s">
        <v>556</v>
      </c>
    </row>
    <row r="58" spans="1:7" x14ac:dyDescent="0.25">
      <c r="A58" s="98" t="s">
        <v>549</v>
      </c>
      <c r="B58" s="98" t="s">
        <v>63</v>
      </c>
      <c r="C58" s="98">
        <v>249733.73</v>
      </c>
      <c r="D58" s="98">
        <v>202404</v>
      </c>
      <c r="E58" s="118" t="str">
        <f t="shared" si="0"/>
        <v>01 April 2024</v>
      </c>
      <c r="F58" s="98" t="s">
        <v>542</v>
      </c>
      <c r="G58" s="98" t="s">
        <v>556</v>
      </c>
    </row>
    <row r="59" spans="1:7" x14ac:dyDescent="0.25">
      <c r="A59" s="31" t="s">
        <v>549</v>
      </c>
      <c r="B59" s="31" t="s">
        <v>68</v>
      </c>
      <c r="C59" s="31">
        <v>-308048.12</v>
      </c>
      <c r="D59" s="31">
        <v>202404</v>
      </c>
      <c r="E59" s="118" t="str">
        <f t="shared" si="0"/>
        <v>01 April 2024</v>
      </c>
      <c r="F59" s="31" t="s">
        <v>542</v>
      </c>
      <c r="G59" s="31" t="s">
        <v>556</v>
      </c>
    </row>
    <row r="60" spans="1:7" x14ac:dyDescent="0.25">
      <c r="A60" s="98" t="s">
        <v>549</v>
      </c>
      <c r="B60" s="98" t="s">
        <v>70</v>
      </c>
      <c r="C60" s="98">
        <v>167480.18</v>
      </c>
      <c r="D60" s="98">
        <v>202404</v>
      </c>
      <c r="E60" s="118" t="str">
        <f t="shared" si="0"/>
        <v>01 April 2024</v>
      </c>
      <c r="F60" s="98" t="s">
        <v>542</v>
      </c>
      <c r="G60" s="98" t="s">
        <v>556</v>
      </c>
    </row>
    <row r="61" spans="1:7" x14ac:dyDescent="0.25">
      <c r="A61" s="31" t="s">
        <v>549</v>
      </c>
      <c r="B61" s="31" t="s">
        <v>72</v>
      </c>
      <c r="C61" s="31">
        <v>-2832.11</v>
      </c>
      <c r="D61" s="31">
        <v>202404</v>
      </c>
      <c r="E61" s="118" t="str">
        <f t="shared" si="0"/>
        <v>01 April 2024</v>
      </c>
      <c r="F61" s="31" t="s">
        <v>542</v>
      </c>
      <c r="G61" s="31" t="s">
        <v>556</v>
      </c>
    </row>
    <row r="62" spans="1:7" x14ac:dyDescent="0.25">
      <c r="A62" s="98" t="s">
        <v>549</v>
      </c>
      <c r="B62" s="98" t="s">
        <v>74</v>
      </c>
      <c r="C62" s="98">
        <v>-1060.32</v>
      </c>
      <c r="D62" s="98">
        <v>202404</v>
      </c>
      <c r="E62" s="118" t="str">
        <f t="shared" si="0"/>
        <v>01 April 2024</v>
      </c>
      <c r="F62" s="98" t="s">
        <v>542</v>
      </c>
      <c r="G62" s="98" t="s">
        <v>556</v>
      </c>
    </row>
    <row r="63" spans="1:7" x14ac:dyDescent="0.25">
      <c r="A63" s="31" t="s">
        <v>549</v>
      </c>
      <c r="B63" s="31" t="s">
        <v>76</v>
      </c>
      <c r="C63" s="31">
        <v>-480.54</v>
      </c>
      <c r="D63" s="31">
        <v>202404</v>
      </c>
      <c r="E63" s="118" t="str">
        <f t="shared" si="0"/>
        <v>01 April 2024</v>
      </c>
      <c r="F63" s="31" t="s">
        <v>542</v>
      </c>
      <c r="G63" s="31" t="s">
        <v>556</v>
      </c>
    </row>
    <row r="64" spans="1:7" x14ac:dyDescent="0.25">
      <c r="A64" s="98" t="s">
        <v>549</v>
      </c>
      <c r="B64" s="98" t="s">
        <v>321</v>
      </c>
      <c r="C64" s="98">
        <v>480.54</v>
      </c>
      <c r="D64" s="98">
        <v>202404</v>
      </c>
      <c r="E64" s="118" t="str">
        <f t="shared" si="0"/>
        <v>01 April 2024</v>
      </c>
      <c r="F64" s="98" t="s">
        <v>542</v>
      </c>
      <c r="G64" s="98" t="s">
        <v>556</v>
      </c>
    </row>
    <row r="65" spans="1:7" x14ac:dyDescent="0.25">
      <c r="A65" s="31" t="s">
        <v>549</v>
      </c>
      <c r="B65" s="31" t="s">
        <v>90</v>
      </c>
      <c r="C65" s="31">
        <v>-10780.53</v>
      </c>
      <c r="D65" s="31">
        <v>202404</v>
      </c>
      <c r="E65" s="118" t="str">
        <f t="shared" si="0"/>
        <v>01 April 2024</v>
      </c>
      <c r="F65" s="31" t="s">
        <v>542</v>
      </c>
      <c r="G65" s="31" t="s">
        <v>556</v>
      </c>
    </row>
    <row r="66" spans="1:7" x14ac:dyDescent="0.25">
      <c r="A66" s="98" t="s">
        <v>549</v>
      </c>
      <c r="B66" s="98" t="s">
        <v>92</v>
      </c>
      <c r="C66" s="98">
        <v>-918.53</v>
      </c>
      <c r="D66" s="98">
        <v>202404</v>
      </c>
      <c r="E66" s="118" t="str">
        <f t="shared" ref="E66:E129" si="1">TEXT(DATE(LEFT(D66,4), RIGHT(D66,2), 1), "DD MMMM YYYY")</f>
        <v>01 April 2024</v>
      </c>
      <c r="F66" s="98" t="s">
        <v>542</v>
      </c>
      <c r="G66" s="98" t="s">
        <v>556</v>
      </c>
    </row>
    <row r="67" spans="1:7" x14ac:dyDescent="0.25">
      <c r="A67" s="31" t="s">
        <v>549</v>
      </c>
      <c r="B67" s="31" t="s">
        <v>94</v>
      </c>
      <c r="C67" s="31">
        <v>-2760.99</v>
      </c>
      <c r="D67" s="31">
        <v>202404</v>
      </c>
      <c r="E67" s="118" t="str">
        <f t="shared" si="1"/>
        <v>01 April 2024</v>
      </c>
      <c r="F67" s="31" t="s">
        <v>542</v>
      </c>
      <c r="G67" s="31" t="s">
        <v>556</v>
      </c>
    </row>
    <row r="68" spans="1:7" x14ac:dyDescent="0.25">
      <c r="A68" s="98" t="s">
        <v>549</v>
      </c>
      <c r="B68" s="98" t="s">
        <v>545</v>
      </c>
      <c r="C68" s="98">
        <v>845</v>
      </c>
      <c r="D68" s="98">
        <v>202404</v>
      </c>
      <c r="E68" s="118" t="str">
        <f t="shared" si="1"/>
        <v>01 April 2024</v>
      </c>
      <c r="F68" s="98" t="s">
        <v>542</v>
      </c>
      <c r="G68" s="98" t="s">
        <v>556</v>
      </c>
    </row>
    <row r="69" spans="1:7" x14ac:dyDescent="0.25">
      <c r="A69" s="31" t="s">
        <v>549</v>
      </c>
      <c r="B69" s="31" t="s">
        <v>96</v>
      </c>
      <c r="C69" s="31">
        <v>-23237.83</v>
      </c>
      <c r="D69" s="31">
        <v>202404</v>
      </c>
      <c r="E69" s="118" t="str">
        <f t="shared" si="1"/>
        <v>01 April 2024</v>
      </c>
      <c r="F69" s="31" t="s">
        <v>542</v>
      </c>
      <c r="G69" s="31" t="s">
        <v>556</v>
      </c>
    </row>
    <row r="70" spans="1:7" x14ac:dyDescent="0.25">
      <c r="A70" s="98" t="s">
        <v>549</v>
      </c>
      <c r="B70" s="98" t="s">
        <v>98</v>
      </c>
      <c r="C70" s="98">
        <v>-1951.31</v>
      </c>
      <c r="D70" s="98">
        <v>202404</v>
      </c>
      <c r="E70" s="118" t="str">
        <f t="shared" si="1"/>
        <v>01 April 2024</v>
      </c>
      <c r="F70" s="98" t="s">
        <v>542</v>
      </c>
      <c r="G70" s="98" t="s">
        <v>556</v>
      </c>
    </row>
    <row r="71" spans="1:7" x14ac:dyDescent="0.25">
      <c r="A71" s="31" t="s">
        <v>549</v>
      </c>
      <c r="B71" s="31" t="s">
        <v>106</v>
      </c>
      <c r="C71" s="31">
        <v>-1376.13</v>
      </c>
      <c r="D71" s="31">
        <v>202404</v>
      </c>
      <c r="E71" s="118" t="str">
        <f t="shared" si="1"/>
        <v>01 April 2024</v>
      </c>
      <c r="F71" s="31" t="s">
        <v>542</v>
      </c>
      <c r="G71" s="31" t="s">
        <v>556</v>
      </c>
    </row>
    <row r="72" spans="1:7" x14ac:dyDescent="0.25">
      <c r="A72" s="98" t="s">
        <v>549</v>
      </c>
      <c r="B72" s="98" t="s">
        <v>108</v>
      </c>
      <c r="C72" s="98">
        <v>-1606.13</v>
      </c>
      <c r="D72" s="98">
        <v>202404</v>
      </c>
      <c r="E72" s="118" t="str">
        <f t="shared" si="1"/>
        <v>01 April 2024</v>
      </c>
      <c r="F72" s="98" t="s">
        <v>542</v>
      </c>
      <c r="G72" s="98" t="s">
        <v>556</v>
      </c>
    </row>
    <row r="73" spans="1:7" x14ac:dyDescent="0.25">
      <c r="A73" s="31" t="s">
        <v>549</v>
      </c>
      <c r="B73" s="31" t="s">
        <v>110</v>
      </c>
      <c r="C73" s="31">
        <v>-186246.82</v>
      </c>
      <c r="D73" s="31">
        <v>202404</v>
      </c>
      <c r="E73" s="118" t="str">
        <f t="shared" si="1"/>
        <v>01 April 2024</v>
      </c>
      <c r="F73" s="31" t="s">
        <v>542</v>
      </c>
      <c r="G73" s="31" t="s">
        <v>556</v>
      </c>
    </row>
    <row r="74" spans="1:7" x14ac:dyDescent="0.25">
      <c r="A74" s="98" t="s">
        <v>549</v>
      </c>
      <c r="B74" s="98" t="s">
        <v>112</v>
      </c>
      <c r="C74" s="98">
        <v>63486.91</v>
      </c>
      <c r="D74" s="98">
        <v>202404</v>
      </c>
      <c r="E74" s="118" t="str">
        <f t="shared" si="1"/>
        <v>01 April 2024</v>
      </c>
      <c r="F74" s="98" t="s">
        <v>542</v>
      </c>
      <c r="G74" s="98" t="s">
        <v>556</v>
      </c>
    </row>
    <row r="75" spans="1:7" x14ac:dyDescent="0.25">
      <c r="A75" s="31" t="s">
        <v>549</v>
      </c>
      <c r="B75" s="31" t="s">
        <v>114</v>
      </c>
      <c r="C75" s="31">
        <v>63486.91</v>
      </c>
      <c r="D75" s="31">
        <v>202404</v>
      </c>
      <c r="E75" s="118" t="str">
        <f t="shared" si="1"/>
        <v>01 April 2024</v>
      </c>
      <c r="F75" s="31" t="s">
        <v>542</v>
      </c>
      <c r="G75" s="31" t="s">
        <v>556</v>
      </c>
    </row>
    <row r="76" spans="1:7" x14ac:dyDescent="0.25">
      <c r="A76" s="98" t="s">
        <v>549</v>
      </c>
      <c r="B76" s="98" t="s">
        <v>120</v>
      </c>
      <c r="C76" s="98">
        <v>-28900</v>
      </c>
      <c r="D76" s="98">
        <v>202404</v>
      </c>
      <c r="E76" s="118" t="str">
        <f t="shared" si="1"/>
        <v>01 April 2024</v>
      </c>
      <c r="F76" s="98" t="s">
        <v>542</v>
      </c>
      <c r="G76" s="98" t="s">
        <v>556</v>
      </c>
    </row>
    <row r="77" spans="1:7" x14ac:dyDescent="0.25">
      <c r="A77" s="31" t="s">
        <v>549</v>
      </c>
      <c r="B77" s="31" t="s">
        <v>122</v>
      </c>
      <c r="C77" s="31">
        <v>-800</v>
      </c>
      <c r="D77" s="31">
        <v>202404</v>
      </c>
      <c r="E77" s="118" t="str">
        <f t="shared" si="1"/>
        <v>01 April 2024</v>
      </c>
      <c r="F77" s="31" t="s">
        <v>542</v>
      </c>
      <c r="G77" s="31" t="s">
        <v>556</v>
      </c>
    </row>
    <row r="78" spans="1:7" x14ac:dyDescent="0.25">
      <c r="A78" s="98" t="s">
        <v>549</v>
      </c>
      <c r="B78" s="98" t="s">
        <v>124</v>
      </c>
      <c r="C78" s="98">
        <v>-1846.15</v>
      </c>
      <c r="D78" s="98">
        <v>202404</v>
      </c>
      <c r="E78" s="118" t="str">
        <f t="shared" si="1"/>
        <v>01 April 2024</v>
      </c>
      <c r="F78" s="98" t="s">
        <v>542</v>
      </c>
      <c r="G78" s="98" t="s">
        <v>556</v>
      </c>
    </row>
    <row r="79" spans="1:7" x14ac:dyDescent="0.25">
      <c r="A79" s="31" t="s">
        <v>549</v>
      </c>
      <c r="B79" s="31" t="s">
        <v>126</v>
      </c>
      <c r="C79" s="31">
        <v>-1883.29</v>
      </c>
      <c r="D79" s="31">
        <v>202404</v>
      </c>
      <c r="E79" s="118" t="str">
        <f t="shared" si="1"/>
        <v>01 April 2024</v>
      </c>
      <c r="F79" s="31" t="s">
        <v>542</v>
      </c>
      <c r="G79" s="31" t="s">
        <v>556</v>
      </c>
    </row>
    <row r="80" spans="1:7" x14ac:dyDescent="0.25">
      <c r="A80" s="98" t="s">
        <v>549</v>
      </c>
      <c r="B80" s="98" t="s">
        <v>543</v>
      </c>
      <c r="C80" s="98">
        <v>-72.239999999999995</v>
      </c>
      <c r="D80" s="98">
        <v>202404</v>
      </c>
      <c r="E80" s="118" t="str">
        <f t="shared" si="1"/>
        <v>01 April 2024</v>
      </c>
      <c r="F80" s="98" t="s">
        <v>542</v>
      </c>
      <c r="G80" s="98" t="s">
        <v>556</v>
      </c>
    </row>
    <row r="81" spans="1:7" x14ac:dyDescent="0.25">
      <c r="A81" s="31" t="s">
        <v>549</v>
      </c>
      <c r="B81" s="31" t="s">
        <v>134</v>
      </c>
      <c r="C81" s="31">
        <v>-3452.92</v>
      </c>
      <c r="D81" s="31">
        <v>202404</v>
      </c>
      <c r="E81" s="118" t="str">
        <f t="shared" si="1"/>
        <v>01 April 2024</v>
      </c>
      <c r="F81" s="31" t="s">
        <v>542</v>
      </c>
      <c r="G81" s="31" t="s">
        <v>556</v>
      </c>
    </row>
    <row r="82" spans="1:7" x14ac:dyDescent="0.25">
      <c r="A82" s="98" t="s">
        <v>549</v>
      </c>
      <c r="B82" s="98" t="s">
        <v>140</v>
      </c>
      <c r="C82" s="98">
        <v>-36954.6</v>
      </c>
      <c r="D82" s="98">
        <v>202404</v>
      </c>
      <c r="E82" s="118" t="str">
        <f t="shared" si="1"/>
        <v>01 April 2024</v>
      </c>
      <c r="F82" s="98" t="s">
        <v>542</v>
      </c>
      <c r="G82" s="98" t="s">
        <v>556</v>
      </c>
    </row>
    <row r="83" spans="1:7" x14ac:dyDescent="0.25">
      <c r="A83" s="31" t="s">
        <v>549</v>
      </c>
      <c r="B83" s="31" t="s">
        <v>329</v>
      </c>
      <c r="C83" s="31">
        <v>-318.35000000000002</v>
      </c>
      <c r="D83" s="31">
        <v>202404</v>
      </c>
      <c r="E83" s="118" t="str">
        <f t="shared" si="1"/>
        <v>01 April 2024</v>
      </c>
      <c r="F83" s="31" t="s">
        <v>542</v>
      </c>
      <c r="G83" s="31" t="s">
        <v>556</v>
      </c>
    </row>
    <row r="84" spans="1:7" x14ac:dyDescent="0.25">
      <c r="A84" s="98" t="s">
        <v>549</v>
      </c>
      <c r="B84" s="98" t="s">
        <v>144</v>
      </c>
      <c r="C84" s="98">
        <v>-403.2</v>
      </c>
      <c r="D84" s="98">
        <v>202404</v>
      </c>
      <c r="E84" s="118" t="str">
        <f t="shared" si="1"/>
        <v>01 April 2024</v>
      </c>
      <c r="F84" s="98" t="s">
        <v>542</v>
      </c>
      <c r="G84" s="98" t="s">
        <v>556</v>
      </c>
    </row>
    <row r="85" spans="1:7" x14ac:dyDescent="0.25">
      <c r="A85" s="31" t="s">
        <v>549</v>
      </c>
      <c r="B85" s="31" t="s">
        <v>146</v>
      </c>
      <c r="C85" s="31">
        <v>-390.48</v>
      </c>
      <c r="D85" s="31">
        <v>202404</v>
      </c>
      <c r="E85" s="118" t="str">
        <f t="shared" si="1"/>
        <v>01 April 2024</v>
      </c>
      <c r="F85" s="31" t="s">
        <v>542</v>
      </c>
      <c r="G85" s="31" t="s">
        <v>556</v>
      </c>
    </row>
    <row r="86" spans="1:7" x14ac:dyDescent="0.25">
      <c r="A86" s="98" t="s">
        <v>549</v>
      </c>
      <c r="B86" s="98" t="s">
        <v>148</v>
      </c>
      <c r="C86" s="98">
        <v>-1112.03</v>
      </c>
      <c r="D86" s="98">
        <v>202404</v>
      </c>
      <c r="E86" s="118" t="str">
        <f t="shared" si="1"/>
        <v>01 April 2024</v>
      </c>
      <c r="F86" s="98" t="s">
        <v>542</v>
      </c>
      <c r="G86" s="98" t="s">
        <v>556</v>
      </c>
    </row>
    <row r="87" spans="1:7" x14ac:dyDescent="0.25">
      <c r="A87" s="31" t="s">
        <v>549</v>
      </c>
      <c r="B87" s="31" t="s">
        <v>154</v>
      </c>
      <c r="C87" s="31">
        <v>0</v>
      </c>
      <c r="D87" s="31">
        <v>202404</v>
      </c>
      <c r="E87" s="118" t="str">
        <f t="shared" si="1"/>
        <v>01 April 2024</v>
      </c>
      <c r="F87" s="31" t="s">
        <v>542</v>
      </c>
      <c r="G87" s="31" t="s">
        <v>556</v>
      </c>
    </row>
    <row r="88" spans="1:7" x14ac:dyDescent="0.25">
      <c r="A88" s="98" t="s">
        <v>549</v>
      </c>
      <c r="B88" s="98" t="s">
        <v>274</v>
      </c>
      <c r="C88" s="98">
        <v>-12.2</v>
      </c>
      <c r="D88" s="98">
        <v>202404</v>
      </c>
      <c r="E88" s="118" t="str">
        <f t="shared" si="1"/>
        <v>01 April 2024</v>
      </c>
      <c r="F88" s="98" t="s">
        <v>542</v>
      </c>
      <c r="G88" s="98" t="s">
        <v>556</v>
      </c>
    </row>
    <row r="89" spans="1:7" x14ac:dyDescent="0.25">
      <c r="A89" s="31" t="s">
        <v>549</v>
      </c>
      <c r="B89" s="31" t="s">
        <v>160</v>
      </c>
      <c r="C89" s="31">
        <v>-20</v>
      </c>
      <c r="D89" s="31">
        <v>202404</v>
      </c>
      <c r="E89" s="118" t="str">
        <f t="shared" si="1"/>
        <v>01 April 2024</v>
      </c>
      <c r="F89" s="31" t="s">
        <v>542</v>
      </c>
      <c r="G89" s="31" t="s">
        <v>556</v>
      </c>
    </row>
    <row r="90" spans="1:7" x14ac:dyDescent="0.25">
      <c r="A90" s="98" t="s">
        <v>549</v>
      </c>
      <c r="B90" s="98" t="s">
        <v>331</v>
      </c>
      <c r="C90" s="98">
        <v>-269.17</v>
      </c>
      <c r="D90" s="98">
        <v>202404</v>
      </c>
      <c r="E90" s="118" t="str">
        <f t="shared" si="1"/>
        <v>01 April 2024</v>
      </c>
      <c r="F90" s="98" t="s">
        <v>542</v>
      </c>
      <c r="G90" s="98" t="s">
        <v>556</v>
      </c>
    </row>
    <row r="91" spans="1:7" x14ac:dyDescent="0.25">
      <c r="A91" s="31" t="s">
        <v>549</v>
      </c>
      <c r="B91" s="31" t="s">
        <v>162</v>
      </c>
      <c r="C91" s="31">
        <v>-301.37</v>
      </c>
      <c r="D91" s="31">
        <v>202404</v>
      </c>
      <c r="E91" s="118" t="str">
        <f t="shared" si="1"/>
        <v>01 April 2024</v>
      </c>
      <c r="F91" s="31" t="s">
        <v>542</v>
      </c>
      <c r="G91" s="31" t="s">
        <v>556</v>
      </c>
    </row>
    <row r="92" spans="1:7" x14ac:dyDescent="0.25">
      <c r="A92" s="98" t="s">
        <v>549</v>
      </c>
      <c r="B92" s="98" t="s">
        <v>276</v>
      </c>
      <c r="C92" s="98">
        <v>-2801.68</v>
      </c>
      <c r="D92" s="98">
        <v>202404</v>
      </c>
      <c r="E92" s="118" t="str">
        <f t="shared" si="1"/>
        <v>01 April 2024</v>
      </c>
      <c r="F92" s="98" t="s">
        <v>542</v>
      </c>
      <c r="G92" s="98" t="s">
        <v>556</v>
      </c>
    </row>
    <row r="93" spans="1:7" x14ac:dyDescent="0.25">
      <c r="A93" s="31" t="s">
        <v>549</v>
      </c>
      <c r="B93" s="31" t="s">
        <v>172</v>
      </c>
      <c r="C93" s="31">
        <v>-2801.68</v>
      </c>
      <c r="D93" s="31">
        <v>202404</v>
      </c>
      <c r="E93" s="118" t="str">
        <f t="shared" si="1"/>
        <v>01 April 2024</v>
      </c>
      <c r="F93" s="31" t="s">
        <v>542</v>
      </c>
      <c r="G93" s="31" t="s">
        <v>556</v>
      </c>
    </row>
    <row r="94" spans="1:7" x14ac:dyDescent="0.25">
      <c r="A94" s="98" t="s">
        <v>549</v>
      </c>
      <c r="B94" s="98" t="s">
        <v>176</v>
      </c>
      <c r="C94" s="98">
        <v>-4133</v>
      </c>
      <c r="D94" s="98">
        <v>202404</v>
      </c>
      <c r="E94" s="118" t="str">
        <f t="shared" si="1"/>
        <v>01 April 2024</v>
      </c>
      <c r="F94" s="98" t="s">
        <v>542</v>
      </c>
      <c r="G94" s="98" t="s">
        <v>556</v>
      </c>
    </row>
    <row r="95" spans="1:7" x14ac:dyDescent="0.25">
      <c r="A95" s="31" t="s">
        <v>549</v>
      </c>
      <c r="B95" s="31" t="s">
        <v>188</v>
      </c>
      <c r="C95" s="31">
        <v>-69.63</v>
      </c>
      <c r="D95" s="31">
        <v>202404</v>
      </c>
      <c r="E95" s="118" t="str">
        <f t="shared" si="1"/>
        <v>01 April 2024</v>
      </c>
      <c r="F95" s="31" t="s">
        <v>542</v>
      </c>
      <c r="G95" s="31" t="s">
        <v>556</v>
      </c>
    </row>
    <row r="96" spans="1:7" x14ac:dyDescent="0.25">
      <c r="A96" s="98" t="s">
        <v>549</v>
      </c>
      <c r="B96" s="98" t="s">
        <v>198</v>
      </c>
      <c r="C96" s="98">
        <v>-4202.63</v>
      </c>
      <c r="D96" s="98">
        <v>202404</v>
      </c>
      <c r="E96" s="118" t="str">
        <f t="shared" si="1"/>
        <v>01 April 2024</v>
      </c>
      <c r="F96" s="98" t="s">
        <v>542</v>
      </c>
      <c r="G96" s="98" t="s">
        <v>556</v>
      </c>
    </row>
    <row r="97" spans="1:7" x14ac:dyDescent="0.25">
      <c r="A97" s="31" t="s">
        <v>549</v>
      </c>
      <c r="B97" s="31" t="s">
        <v>206</v>
      </c>
      <c r="C97" s="31">
        <v>0</v>
      </c>
      <c r="D97" s="31">
        <v>202404</v>
      </c>
      <c r="E97" s="118" t="str">
        <f t="shared" si="1"/>
        <v>01 April 2024</v>
      </c>
      <c r="F97" s="31" t="s">
        <v>542</v>
      </c>
      <c r="G97" s="31" t="s">
        <v>556</v>
      </c>
    </row>
    <row r="98" spans="1:7" x14ac:dyDescent="0.25">
      <c r="A98" s="98" t="s">
        <v>549</v>
      </c>
      <c r="B98" s="98" t="s">
        <v>281</v>
      </c>
      <c r="C98" s="98">
        <v>0</v>
      </c>
      <c r="D98" s="98">
        <v>202404</v>
      </c>
      <c r="E98" s="118" t="str">
        <f t="shared" si="1"/>
        <v>01 April 2024</v>
      </c>
      <c r="F98" s="98" t="s">
        <v>542</v>
      </c>
      <c r="G98" s="98" t="s">
        <v>556</v>
      </c>
    </row>
    <row r="99" spans="1:7" x14ac:dyDescent="0.25">
      <c r="A99" s="31" t="s">
        <v>549</v>
      </c>
      <c r="B99" s="31" t="s">
        <v>218</v>
      </c>
      <c r="C99" s="31">
        <v>-170</v>
      </c>
      <c r="D99" s="31">
        <v>202404</v>
      </c>
      <c r="E99" s="118" t="str">
        <f t="shared" si="1"/>
        <v>01 April 2024</v>
      </c>
      <c r="F99" s="31" t="s">
        <v>542</v>
      </c>
      <c r="G99" s="31" t="s">
        <v>556</v>
      </c>
    </row>
    <row r="100" spans="1:7" x14ac:dyDescent="0.25">
      <c r="A100" s="98" t="s">
        <v>549</v>
      </c>
      <c r="B100" s="98" t="s">
        <v>220</v>
      </c>
      <c r="C100" s="98">
        <v>-170</v>
      </c>
      <c r="D100" s="98">
        <v>202404</v>
      </c>
      <c r="E100" s="118" t="str">
        <f t="shared" si="1"/>
        <v>01 April 2024</v>
      </c>
      <c r="F100" s="98" t="s">
        <v>542</v>
      </c>
      <c r="G100" s="98" t="s">
        <v>556</v>
      </c>
    </row>
    <row r="101" spans="1:7" x14ac:dyDescent="0.25">
      <c r="A101" s="31" t="s">
        <v>549</v>
      </c>
      <c r="B101" s="31" t="s">
        <v>224</v>
      </c>
      <c r="C101" s="31">
        <v>0</v>
      </c>
      <c r="D101" s="31">
        <v>202404</v>
      </c>
      <c r="E101" s="118" t="str">
        <f t="shared" si="1"/>
        <v>01 April 2024</v>
      </c>
      <c r="F101" s="31" t="s">
        <v>542</v>
      </c>
      <c r="G101" s="31" t="s">
        <v>556</v>
      </c>
    </row>
    <row r="102" spans="1:7" x14ac:dyDescent="0.25">
      <c r="A102" s="98" t="s">
        <v>549</v>
      </c>
      <c r="B102" s="98" t="s">
        <v>228</v>
      </c>
      <c r="C102" s="98">
        <v>0</v>
      </c>
      <c r="D102" s="98">
        <v>202404</v>
      </c>
      <c r="E102" s="118" t="str">
        <f t="shared" si="1"/>
        <v>01 April 2024</v>
      </c>
      <c r="F102" s="98" t="s">
        <v>542</v>
      </c>
      <c r="G102" s="98" t="s">
        <v>556</v>
      </c>
    </row>
    <row r="103" spans="1:7" x14ac:dyDescent="0.25">
      <c r="A103" s="31" t="s">
        <v>549</v>
      </c>
      <c r="B103" s="31" t="s">
        <v>232</v>
      </c>
      <c r="C103" s="31">
        <v>0</v>
      </c>
      <c r="D103" s="31">
        <v>202404</v>
      </c>
      <c r="E103" s="118" t="str">
        <f t="shared" si="1"/>
        <v>01 April 2024</v>
      </c>
      <c r="F103" s="31" t="s">
        <v>542</v>
      </c>
      <c r="G103" s="31" t="s">
        <v>556</v>
      </c>
    </row>
    <row r="104" spans="1:7" x14ac:dyDescent="0.25">
      <c r="A104" s="98" t="s">
        <v>549</v>
      </c>
      <c r="B104" s="98" t="s">
        <v>234</v>
      </c>
      <c r="C104" s="98">
        <v>-45542.31</v>
      </c>
      <c r="D104" s="98">
        <v>202404</v>
      </c>
      <c r="E104" s="118" t="str">
        <f t="shared" si="1"/>
        <v>01 April 2024</v>
      </c>
      <c r="F104" s="98" t="s">
        <v>542</v>
      </c>
      <c r="G104" s="98" t="s">
        <v>556</v>
      </c>
    </row>
    <row r="105" spans="1:7" x14ac:dyDescent="0.25">
      <c r="A105" s="31" t="s">
        <v>549</v>
      </c>
      <c r="B105" s="31" t="s">
        <v>236</v>
      </c>
      <c r="C105" s="31">
        <v>17944.599999999999</v>
      </c>
      <c r="D105" s="31">
        <v>202404</v>
      </c>
      <c r="E105" s="118" t="str">
        <f t="shared" si="1"/>
        <v>01 April 2024</v>
      </c>
      <c r="F105" s="31" t="s">
        <v>542</v>
      </c>
      <c r="G105" s="31" t="s">
        <v>556</v>
      </c>
    </row>
    <row r="106" spans="1:7" x14ac:dyDescent="0.25">
      <c r="A106" s="98" t="s">
        <v>549</v>
      </c>
      <c r="B106" s="98" t="s">
        <v>238</v>
      </c>
      <c r="C106" s="98">
        <v>17944.599999999999</v>
      </c>
      <c r="D106" s="98">
        <v>202404</v>
      </c>
      <c r="E106" s="118" t="str">
        <f t="shared" si="1"/>
        <v>01 April 2024</v>
      </c>
      <c r="F106" s="98" t="s">
        <v>542</v>
      </c>
      <c r="G106" s="98" t="s">
        <v>556</v>
      </c>
    </row>
    <row r="107" spans="1:7" x14ac:dyDescent="0.25">
      <c r="A107" s="31" t="s">
        <v>549</v>
      </c>
      <c r="B107" s="31" t="s">
        <v>241</v>
      </c>
      <c r="C107" s="31">
        <v>17944.599999999999</v>
      </c>
      <c r="D107" s="31">
        <v>202404</v>
      </c>
      <c r="E107" s="118" t="str">
        <f t="shared" si="1"/>
        <v>01 April 2024</v>
      </c>
      <c r="F107" s="31" t="s">
        <v>542</v>
      </c>
      <c r="G107" s="31" t="s">
        <v>556</v>
      </c>
    </row>
    <row r="108" spans="1:7" x14ac:dyDescent="0.25">
      <c r="A108" s="98" t="s">
        <v>549</v>
      </c>
      <c r="B108" s="98" t="s">
        <v>249</v>
      </c>
      <c r="C108" s="98">
        <v>17944.599999999999</v>
      </c>
      <c r="D108" s="98">
        <v>202404</v>
      </c>
      <c r="E108" s="118" t="str">
        <f t="shared" si="1"/>
        <v>01 April 2024</v>
      </c>
      <c r="F108" s="98" t="s">
        <v>542</v>
      </c>
      <c r="G108" s="98" t="s">
        <v>556</v>
      </c>
    </row>
    <row r="109" spans="1:7" x14ac:dyDescent="0.25">
      <c r="A109" s="31" t="s">
        <v>549</v>
      </c>
      <c r="B109" s="31" t="s">
        <v>251</v>
      </c>
      <c r="C109" s="31">
        <v>-21199.75</v>
      </c>
      <c r="D109" s="31">
        <v>202404</v>
      </c>
      <c r="E109" s="118" t="str">
        <f t="shared" si="1"/>
        <v>01 April 2024</v>
      </c>
      <c r="F109" s="31" t="s">
        <v>542</v>
      </c>
      <c r="G109" s="31" t="s">
        <v>556</v>
      </c>
    </row>
    <row r="110" spans="1:7" x14ac:dyDescent="0.25">
      <c r="A110" s="98" t="s">
        <v>549</v>
      </c>
      <c r="B110" s="98" t="s">
        <v>253</v>
      </c>
      <c r="C110" s="98">
        <v>453</v>
      </c>
      <c r="D110" s="98">
        <v>202404</v>
      </c>
      <c r="E110" s="118" t="str">
        <f t="shared" si="1"/>
        <v>01 April 2024</v>
      </c>
      <c r="F110" s="98" t="s">
        <v>542</v>
      </c>
      <c r="G110" s="98" t="s">
        <v>556</v>
      </c>
    </row>
    <row r="111" spans="1:7" x14ac:dyDescent="0.25">
      <c r="A111" s="31" t="s">
        <v>549</v>
      </c>
      <c r="B111" s="31" t="s">
        <v>255</v>
      </c>
      <c r="C111" s="31">
        <v>-2802.15</v>
      </c>
      <c r="D111" s="31">
        <v>202404</v>
      </c>
      <c r="E111" s="118" t="str">
        <f t="shared" si="1"/>
        <v>01 April 2024</v>
      </c>
      <c r="F111" s="31" t="s">
        <v>542</v>
      </c>
      <c r="G111" s="31" t="s">
        <v>556</v>
      </c>
    </row>
    <row r="112" spans="1:7" x14ac:dyDescent="0.25">
      <c r="A112" s="98" t="s">
        <v>549</v>
      </c>
      <c r="B112" s="98" t="s">
        <v>339</v>
      </c>
      <c r="C112" s="98">
        <v>274049.95</v>
      </c>
      <c r="D112" s="98">
        <v>202408</v>
      </c>
      <c r="E112" s="118" t="str">
        <f t="shared" si="1"/>
        <v>01 August 2024</v>
      </c>
      <c r="F112" s="98" t="s">
        <v>541</v>
      </c>
      <c r="G112" s="98" t="s">
        <v>556</v>
      </c>
    </row>
    <row r="113" spans="1:7" x14ac:dyDescent="0.25">
      <c r="A113" s="31" t="s">
        <v>549</v>
      </c>
      <c r="B113" s="31" t="s">
        <v>63</v>
      </c>
      <c r="C113" s="31">
        <v>299955.26929999999</v>
      </c>
      <c r="D113" s="31">
        <v>202408</v>
      </c>
      <c r="E113" s="118" t="str">
        <f t="shared" si="1"/>
        <v>01 August 2024</v>
      </c>
      <c r="F113" s="31" t="s">
        <v>541</v>
      </c>
      <c r="G113" s="31" t="s">
        <v>556</v>
      </c>
    </row>
    <row r="114" spans="1:7" x14ac:dyDescent="0.25">
      <c r="A114" s="98" t="s">
        <v>549</v>
      </c>
      <c r="B114" s="98" t="s">
        <v>340</v>
      </c>
      <c r="C114" s="98">
        <v>9.4527728000000005E-2</v>
      </c>
      <c r="D114" s="98">
        <v>202408</v>
      </c>
      <c r="E114" s="118" t="str">
        <f t="shared" si="1"/>
        <v>01 August 2024</v>
      </c>
      <c r="F114" s="98" t="s">
        <v>541</v>
      </c>
      <c r="G114" s="98" t="s">
        <v>556</v>
      </c>
    </row>
    <row r="115" spans="1:7" x14ac:dyDescent="0.25">
      <c r="A115" s="31" t="s">
        <v>549</v>
      </c>
      <c r="B115" s="31" t="s">
        <v>110</v>
      </c>
      <c r="C115" s="31">
        <v>-227966.00459999999</v>
      </c>
      <c r="D115" s="31">
        <v>202408</v>
      </c>
      <c r="E115" s="118" t="str">
        <f t="shared" si="1"/>
        <v>01 August 2024</v>
      </c>
      <c r="F115" s="31" t="s">
        <v>541</v>
      </c>
      <c r="G115" s="31" t="s">
        <v>556</v>
      </c>
    </row>
    <row r="116" spans="1:7" x14ac:dyDescent="0.25">
      <c r="A116" s="98" t="s">
        <v>549</v>
      </c>
      <c r="B116" s="98" t="s">
        <v>114</v>
      </c>
      <c r="C116" s="98">
        <v>71989.264620000002</v>
      </c>
      <c r="D116" s="98">
        <v>202408</v>
      </c>
      <c r="E116" s="118" t="str">
        <f t="shared" si="1"/>
        <v>01 August 2024</v>
      </c>
      <c r="F116" s="98" t="s">
        <v>541</v>
      </c>
      <c r="G116" s="98" t="s">
        <v>556</v>
      </c>
    </row>
    <row r="117" spans="1:7" x14ac:dyDescent="0.25">
      <c r="A117" s="31" t="s">
        <v>549</v>
      </c>
      <c r="B117" s="31"/>
      <c r="C117" s="31">
        <v>0.24</v>
      </c>
      <c r="D117" s="31">
        <v>202408</v>
      </c>
      <c r="E117" s="118" t="str">
        <f t="shared" si="1"/>
        <v>01 August 2024</v>
      </c>
      <c r="F117" s="31" t="s">
        <v>541</v>
      </c>
      <c r="G117" s="31" t="s">
        <v>556</v>
      </c>
    </row>
    <row r="118" spans="1:7" x14ac:dyDescent="0.25">
      <c r="A118" s="98" t="s">
        <v>549</v>
      </c>
      <c r="B118" s="98" t="s">
        <v>288</v>
      </c>
      <c r="C118" s="98">
        <v>4</v>
      </c>
      <c r="D118" s="98">
        <v>202408</v>
      </c>
      <c r="E118" s="118" t="str">
        <f t="shared" si="1"/>
        <v>01 August 2024</v>
      </c>
      <c r="F118" s="98" t="s">
        <v>541</v>
      </c>
      <c r="G118" s="98" t="s">
        <v>556</v>
      </c>
    </row>
    <row r="119" spans="1:7" x14ac:dyDescent="0.25">
      <c r="A119" s="31" t="s">
        <v>549</v>
      </c>
      <c r="B119" s="31" t="s">
        <v>120</v>
      </c>
      <c r="C119" s="31">
        <v>-33900</v>
      </c>
      <c r="D119" s="31">
        <v>202408</v>
      </c>
      <c r="E119" s="118" t="str">
        <f t="shared" si="1"/>
        <v>01 August 2024</v>
      </c>
      <c r="F119" s="31" t="s">
        <v>541</v>
      </c>
      <c r="G119" s="31" t="s">
        <v>556</v>
      </c>
    </row>
    <row r="120" spans="1:7" x14ac:dyDescent="0.25">
      <c r="A120" s="98" t="s">
        <v>549</v>
      </c>
      <c r="B120" s="98" t="s">
        <v>124</v>
      </c>
      <c r="C120" s="98">
        <v>-1187</v>
      </c>
      <c r="D120" s="98">
        <v>202408</v>
      </c>
      <c r="E120" s="118" t="str">
        <f t="shared" si="1"/>
        <v>01 August 2024</v>
      </c>
      <c r="F120" s="98" t="s">
        <v>541</v>
      </c>
      <c r="G120" s="98" t="s">
        <v>556</v>
      </c>
    </row>
    <row r="121" spans="1:7" x14ac:dyDescent="0.25">
      <c r="A121" s="31" t="s">
        <v>549</v>
      </c>
      <c r="B121" s="31" t="s">
        <v>126</v>
      </c>
      <c r="C121" s="31">
        <v>-3729</v>
      </c>
      <c r="D121" s="31">
        <v>202408</v>
      </c>
      <c r="E121" s="118" t="str">
        <f t="shared" si="1"/>
        <v>01 August 2024</v>
      </c>
      <c r="F121" s="31" t="s">
        <v>541</v>
      </c>
      <c r="G121" s="31" t="s">
        <v>556</v>
      </c>
    </row>
    <row r="122" spans="1:7" x14ac:dyDescent="0.25">
      <c r="A122" s="98" t="s">
        <v>549</v>
      </c>
      <c r="B122" s="98" t="s">
        <v>134</v>
      </c>
      <c r="C122" s="98">
        <v>-2712</v>
      </c>
      <c r="D122" s="98">
        <v>202408</v>
      </c>
      <c r="E122" s="118" t="str">
        <f t="shared" si="1"/>
        <v>01 August 2024</v>
      </c>
      <c r="F122" s="98" t="s">
        <v>541</v>
      </c>
      <c r="G122" s="98" t="s">
        <v>556</v>
      </c>
    </row>
    <row r="123" spans="1:7" x14ac:dyDescent="0.25">
      <c r="A123" s="31" t="s">
        <v>549</v>
      </c>
      <c r="B123" s="31" t="s">
        <v>140</v>
      </c>
      <c r="C123" s="31">
        <v>-41528</v>
      </c>
      <c r="D123" s="31">
        <v>202408</v>
      </c>
      <c r="E123" s="118" t="str">
        <f t="shared" si="1"/>
        <v>01 August 2024</v>
      </c>
      <c r="F123" s="31" t="s">
        <v>541</v>
      </c>
      <c r="G123" s="31" t="s">
        <v>556</v>
      </c>
    </row>
    <row r="124" spans="1:7" x14ac:dyDescent="0.25">
      <c r="A124" s="98" t="s">
        <v>549</v>
      </c>
      <c r="B124" s="98" t="s">
        <v>329</v>
      </c>
      <c r="C124" s="98">
        <v>-500</v>
      </c>
      <c r="D124" s="98">
        <v>202408</v>
      </c>
      <c r="E124" s="118" t="str">
        <f t="shared" si="1"/>
        <v>01 August 2024</v>
      </c>
      <c r="F124" s="98" t="s">
        <v>541</v>
      </c>
      <c r="G124" s="98" t="s">
        <v>556</v>
      </c>
    </row>
    <row r="125" spans="1:7" x14ac:dyDescent="0.25">
      <c r="A125" s="31" t="s">
        <v>549</v>
      </c>
      <c r="B125" s="31" t="s">
        <v>144</v>
      </c>
      <c r="C125" s="31">
        <v>-500</v>
      </c>
      <c r="D125" s="31">
        <v>202408</v>
      </c>
      <c r="E125" s="118" t="str">
        <f t="shared" si="1"/>
        <v>01 August 2024</v>
      </c>
      <c r="F125" s="31" t="s">
        <v>541</v>
      </c>
      <c r="G125" s="31" t="s">
        <v>556</v>
      </c>
    </row>
    <row r="126" spans="1:7" x14ac:dyDescent="0.25">
      <c r="A126" s="98" t="s">
        <v>549</v>
      </c>
      <c r="B126" s="98" t="s">
        <v>146</v>
      </c>
      <c r="C126" s="98">
        <v>-250</v>
      </c>
      <c r="D126" s="98">
        <v>202408</v>
      </c>
      <c r="E126" s="118" t="str">
        <f t="shared" si="1"/>
        <v>01 August 2024</v>
      </c>
      <c r="F126" s="98" t="s">
        <v>541</v>
      </c>
      <c r="G126" s="98" t="s">
        <v>556</v>
      </c>
    </row>
    <row r="127" spans="1:7" x14ac:dyDescent="0.25">
      <c r="A127" s="31" t="s">
        <v>549</v>
      </c>
      <c r="B127" s="31" t="s">
        <v>148</v>
      </c>
      <c r="C127" s="31">
        <v>-1250</v>
      </c>
      <c r="D127" s="31">
        <v>202408</v>
      </c>
      <c r="E127" s="118" t="str">
        <f t="shared" si="1"/>
        <v>01 August 2024</v>
      </c>
      <c r="F127" s="31" t="s">
        <v>541</v>
      </c>
      <c r="G127" s="31" t="s">
        <v>556</v>
      </c>
    </row>
    <row r="128" spans="1:7" x14ac:dyDescent="0.25">
      <c r="A128" s="98" t="s">
        <v>549</v>
      </c>
      <c r="B128" s="98" t="s">
        <v>154</v>
      </c>
      <c r="C128" s="98">
        <v>0</v>
      </c>
      <c r="D128" s="98">
        <v>202408</v>
      </c>
      <c r="E128" s="118" t="str">
        <f t="shared" si="1"/>
        <v>01 August 2024</v>
      </c>
      <c r="F128" s="98" t="s">
        <v>541</v>
      </c>
      <c r="G128" s="98" t="s">
        <v>556</v>
      </c>
    </row>
    <row r="129" spans="1:7" x14ac:dyDescent="0.25">
      <c r="A129" s="31" t="s">
        <v>549</v>
      </c>
      <c r="B129" s="31" t="s">
        <v>331</v>
      </c>
      <c r="C129" s="31">
        <v>-50</v>
      </c>
      <c r="D129" s="31">
        <v>202408</v>
      </c>
      <c r="E129" s="118" t="str">
        <f t="shared" si="1"/>
        <v>01 August 2024</v>
      </c>
      <c r="F129" s="31" t="s">
        <v>541</v>
      </c>
      <c r="G129" s="31" t="s">
        <v>556</v>
      </c>
    </row>
    <row r="130" spans="1:7" x14ac:dyDescent="0.25">
      <c r="A130" s="98" t="s">
        <v>549</v>
      </c>
      <c r="B130" s="98" t="s">
        <v>162</v>
      </c>
      <c r="C130" s="98">
        <v>-50</v>
      </c>
      <c r="D130" s="98">
        <v>202408</v>
      </c>
      <c r="E130" s="118" t="str">
        <f t="shared" ref="E130:E193" si="2">TEXT(DATE(LEFT(D130,4), RIGHT(D130,2), 1), "DD MMMM YYYY")</f>
        <v>01 August 2024</v>
      </c>
      <c r="F130" s="98" t="s">
        <v>541</v>
      </c>
      <c r="G130" s="98" t="s">
        <v>556</v>
      </c>
    </row>
    <row r="131" spans="1:7" x14ac:dyDescent="0.25">
      <c r="A131" s="31" t="s">
        <v>549</v>
      </c>
      <c r="B131" s="31" t="s">
        <v>276</v>
      </c>
      <c r="C131" s="31">
        <v>-2800</v>
      </c>
      <c r="D131" s="31">
        <v>202408</v>
      </c>
      <c r="E131" s="118" t="str">
        <f t="shared" si="2"/>
        <v>01 August 2024</v>
      </c>
      <c r="F131" s="31" t="s">
        <v>541</v>
      </c>
      <c r="G131" s="31" t="s">
        <v>556</v>
      </c>
    </row>
    <row r="132" spans="1:7" x14ac:dyDescent="0.25">
      <c r="A132" s="98" t="s">
        <v>549</v>
      </c>
      <c r="B132" s="98" t="s">
        <v>559</v>
      </c>
      <c r="C132" s="98">
        <v>-180</v>
      </c>
      <c r="D132" s="98">
        <v>202408</v>
      </c>
      <c r="E132" s="118" t="str">
        <f t="shared" si="2"/>
        <v>01 August 2024</v>
      </c>
      <c r="F132" s="98" t="s">
        <v>541</v>
      </c>
      <c r="G132" s="98" t="s">
        <v>556</v>
      </c>
    </row>
    <row r="133" spans="1:7" x14ac:dyDescent="0.25">
      <c r="A133" s="31" t="s">
        <v>549</v>
      </c>
      <c r="B133" s="31" t="s">
        <v>172</v>
      </c>
      <c r="C133" s="31">
        <v>-2980</v>
      </c>
      <c r="D133" s="31">
        <v>202408</v>
      </c>
      <c r="E133" s="118" t="str">
        <f t="shared" si="2"/>
        <v>01 August 2024</v>
      </c>
      <c r="F133" s="31" t="s">
        <v>541</v>
      </c>
      <c r="G133" s="31" t="s">
        <v>556</v>
      </c>
    </row>
    <row r="134" spans="1:7" x14ac:dyDescent="0.25">
      <c r="A134" s="98" t="s">
        <v>549</v>
      </c>
      <c r="B134" s="98" t="s">
        <v>176</v>
      </c>
      <c r="C134" s="98">
        <v>-4299</v>
      </c>
      <c r="D134" s="98">
        <v>202408</v>
      </c>
      <c r="E134" s="118" t="str">
        <f t="shared" si="2"/>
        <v>01 August 2024</v>
      </c>
      <c r="F134" s="98" t="s">
        <v>541</v>
      </c>
      <c r="G134" s="98" t="s">
        <v>556</v>
      </c>
    </row>
    <row r="135" spans="1:7" x14ac:dyDescent="0.25">
      <c r="A135" s="31" t="s">
        <v>549</v>
      </c>
      <c r="B135" s="31" t="s">
        <v>188</v>
      </c>
      <c r="C135" s="31">
        <v>-250</v>
      </c>
      <c r="D135" s="31">
        <v>202408</v>
      </c>
      <c r="E135" s="118" t="str">
        <f t="shared" si="2"/>
        <v>01 August 2024</v>
      </c>
      <c r="F135" s="31" t="s">
        <v>541</v>
      </c>
      <c r="G135" s="31" t="s">
        <v>556</v>
      </c>
    </row>
    <row r="136" spans="1:7" x14ac:dyDescent="0.25">
      <c r="A136" s="98" t="s">
        <v>549</v>
      </c>
      <c r="B136" s="98" t="s">
        <v>190</v>
      </c>
      <c r="C136" s="98">
        <v>-250</v>
      </c>
      <c r="D136" s="98">
        <v>202408</v>
      </c>
      <c r="E136" s="118" t="str">
        <f t="shared" si="2"/>
        <v>01 August 2024</v>
      </c>
      <c r="F136" s="98" t="s">
        <v>541</v>
      </c>
      <c r="G136" s="98" t="s">
        <v>556</v>
      </c>
    </row>
    <row r="137" spans="1:7" x14ac:dyDescent="0.25">
      <c r="A137" s="31" t="s">
        <v>549</v>
      </c>
      <c r="B137" s="31" t="s">
        <v>198</v>
      </c>
      <c r="C137" s="31">
        <v>-4799</v>
      </c>
      <c r="D137" s="31">
        <v>202408</v>
      </c>
      <c r="E137" s="118" t="str">
        <f t="shared" si="2"/>
        <v>01 August 2024</v>
      </c>
      <c r="F137" s="31" t="s">
        <v>541</v>
      </c>
      <c r="G137" s="31" t="s">
        <v>556</v>
      </c>
    </row>
    <row r="138" spans="1:7" x14ac:dyDescent="0.25">
      <c r="A138" s="98" t="s">
        <v>549</v>
      </c>
      <c r="B138" s="98" t="s">
        <v>206</v>
      </c>
      <c r="C138" s="98">
        <v>0</v>
      </c>
      <c r="D138" s="98">
        <v>202408</v>
      </c>
      <c r="E138" s="118" t="str">
        <f t="shared" si="2"/>
        <v>01 August 2024</v>
      </c>
      <c r="F138" s="98" t="s">
        <v>541</v>
      </c>
      <c r="G138" s="98" t="s">
        <v>556</v>
      </c>
    </row>
    <row r="139" spans="1:7" x14ac:dyDescent="0.25">
      <c r="A139" s="31" t="s">
        <v>549</v>
      </c>
      <c r="B139" s="31" t="s">
        <v>212</v>
      </c>
      <c r="C139" s="31">
        <v>0</v>
      </c>
      <c r="D139" s="31">
        <v>202408</v>
      </c>
      <c r="E139" s="118" t="str">
        <f t="shared" si="2"/>
        <v>01 August 2024</v>
      </c>
      <c r="F139" s="31" t="s">
        <v>541</v>
      </c>
      <c r="G139" s="31" t="s">
        <v>556</v>
      </c>
    </row>
    <row r="140" spans="1:7" x14ac:dyDescent="0.25">
      <c r="A140" s="98" t="s">
        <v>549</v>
      </c>
      <c r="B140" s="98" t="s">
        <v>218</v>
      </c>
      <c r="C140" s="98">
        <v>-170</v>
      </c>
      <c r="D140" s="98">
        <v>202408</v>
      </c>
      <c r="E140" s="118" t="str">
        <f t="shared" si="2"/>
        <v>01 August 2024</v>
      </c>
      <c r="F140" s="98" t="s">
        <v>541</v>
      </c>
      <c r="G140" s="98" t="s">
        <v>556</v>
      </c>
    </row>
    <row r="141" spans="1:7" x14ac:dyDescent="0.25">
      <c r="A141" s="31" t="s">
        <v>549</v>
      </c>
      <c r="B141" s="31" t="s">
        <v>333</v>
      </c>
      <c r="C141" s="31">
        <v>-100</v>
      </c>
      <c r="D141" s="31">
        <v>202408</v>
      </c>
      <c r="E141" s="118" t="str">
        <f t="shared" si="2"/>
        <v>01 August 2024</v>
      </c>
      <c r="F141" s="31" t="s">
        <v>541</v>
      </c>
      <c r="G141" s="31" t="s">
        <v>556</v>
      </c>
    </row>
    <row r="142" spans="1:7" x14ac:dyDescent="0.25">
      <c r="A142" s="98" t="s">
        <v>549</v>
      </c>
      <c r="B142" s="98" t="s">
        <v>220</v>
      </c>
      <c r="C142" s="98">
        <v>-270</v>
      </c>
      <c r="D142" s="98">
        <v>202408</v>
      </c>
      <c r="E142" s="118" t="str">
        <f t="shared" si="2"/>
        <v>01 August 2024</v>
      </c>
      <c r="F142" s="98" t="s">
        <v>541</v>
      </c>
      <c r="G142" s="98" t="s">
        <v>556</v>
      </c>
    </row>
    <row r="143" spans="1:7" x14ac:dyDescent="0.25">
      <c r="A143" s="31" t="s">
        <v>549</v>
      </c>
      <c r="B143" s="31" t="s">
        <v>224</v>
      </c>
      <c r="C143" s="31">
        <v>0</v>
      </c>
      <c r="D143" s="31">
        <v>202408</v>
      </c>
      <c r="E143" s="118" t="str">
        <f t="shared" si="2"/>
        <v>01 August 2024</v>
      </c>
      <c r="F143" s="31" t="s">
        <v>541</v>
      </c>
      <c r="G143" s="31" t="s">
        <v>556</v>
      </c>
    </row>
    <row r="144" spans="1:7" x14ac:dyDescent="0.25">
      <c r="A144" s="98" t="s">
        <v>549</v>
      </c>
      <c r="B144" s="98" t="s">
        <v>228</v>
      </c>
      <c r="C144" s="98">
        <v>0</v>
      </c>
      <c r="D144" s="98">
        <v>202408</v>
      </c>
      <c r="E144" s="118" t="str">
        <f t="shared" si="2"/>
        <v>01 August 2024</v>
      </c>
      <c r="F144" s="98" t="s">
        <v>541</v>
      </c>
      <c r="G144" s="98" t="s">
        <v>556</v>
      </c>
    </row>
    <row r="145" spans="1:7" x14ac:dyDescent="0.25">
      <c r="A145" s="31" t="s">
        <v>549</v>
      </c>
      <c r="B145" s="31" t="s">
        <v>232</v>
      </c>
      <c r="C145" s="31">
        <v>0</v>
      </c>
      <c r="D145" s="31">
        <v>202408</v>
      </c>
      <c r="E145" s="118" t="str">
        <f t="shared" si="2"/>
        <v>01 August 2024</v>
      </c>
      <c r="F145" s="31" t="s">
        <v>541</v>
      </c>
      <c r="G145" s="31" t="s">
        <v>556</v>
      </c>
    </row>
    <row r="146" spans="1:7" x14ac:dyDescent="0.25">
      <c r="A146" s="98" t="s">
        <v>549</v>
      </c>
      <c r="B146" s="98" t="s">
        <v>234</v>
      </c>
      <c r="C146" s="98">
        <v>-50877</v>
      </c>
      <c r="D146" s="98">
        <v>202408</v>
      </c>
      <c r="E146" s="118" t="str">
        <f t="shared" si="2"/>
        <v>01 August 2024</v>
      </c>
      <c r="F146" s="98" t="s">
        <v>541</v>
      </c>
      <c r="G146" s="98" t="s">
        <v>556</v>
      </c>
    </row>
    <row r="147" spans="1:7" x14ac:dyDescent="0.25">
      <c r="A147" s="31" t="s">
        <v>549</v>
      </c>
      <c r="B147" s="31" t="s">
        <v>236</v>
      </c>
      <c r="C147" s="31">
        <v>21112.264620000002</v>
      </c>
      <c r="D147" s="31">
        <v>202408</v>
      </c>
      <c r="E147" s="118" t="str">
        <f t="shared" si="2"/>
        <v>01 August 2024</v>
      </c>
      <c r="F147" s="31" t="s">
        <v>541</v>
      </c>
      <c r="G147" s="31" t="s">
        <v>556</v>
      </c>
    </row>
    <row r="148" spans="1:7" x14ac:dyDescent="0.25">
      <c r="A148" s="98" t="s">
        <v>549</v>
      </c>
      <c r="B148" s="98" t="s">
        <v>238</v>
      </c>
      <c r="C148" s="98">
        <v>21112.264620000002</v>
      </c>
      <c r="D148" s="98">
        <v>202408</v>
      </c>
      <c r="E148" s="118" t="str">
        <f t="shared" si="2"/>
        <v>01 August 2024</v>
      </c>
      <c r="F148" s="98" t="s">
        <v>541</v>
      </c>
      <c r="G148" s="98" t="s">
        <v>556</v>
      </c>
    </row>
    <row r="149" spans="1:7" x14ac:dyDescent="0.25">
      <c r="A149" s="31" t="s">
        <v>549</v>
      </c>
      <c r="B149" s="31" t="s">
        <v>241</v>
      </c>
      <c r="C149" s="31">
        <v>21112.264620000002</v>
      </c>
      <c r="D149" s="31">
        <v>202408</v>
      </c>
      <c r="E149" s="118" t="str">
        <f t="shared" si="2"/>
        <v>01 August 2024</v>
      </c>
      <c r="F149" s="31" t="s">
        <v>541</v>
      </c>
      <c r="G149" s="31" t="s">
        <v>556</v>
      </c>
    </row>
    <row r="150" spans="1:7" x14ac:dyDescent="0.25">
      <c r="A150" s="98" t="s">
        <v>549</v>
      </c>
      <c r="B150" s="98" t="s">
        <v>249</v>
      </c>
      <c r="C150" s="98">
        <v>21112.264620000002</v>
      </c>
      <c r="D150" s="98">
        <v>202408</v>
      </c>
      <c r="E150" s="118" t="str">
        <f t="shared" si="2"/>
        <v>01 August 2024</v>
      </c>
      <c r="F150" s="98" t="s">
        <v>541</v>
      </c>
      <c r="G150" s="98" t="s">
        <v>556</v>
      </c>
    </row>
    <row r="151" spans="1:7" x14ac:dyDescent="0.25">
      <c r="A151" s="31" t="s">
        <v>549</v>
      </c>
      <c r="B151" s="31" t="s">
        <v>255</v>
      </c>
      <c r="C151" s="31">
        <v>21112.264620000002</v>
      </c>
      <c r="D151" s="31">
        <v>202408</v>
      </c>
      <c r="E151" s="118" t="str">
        <f t="shared" si="2"/>
        <v>01 August 2024</v>
      </c>
      <c r="F151" s="31" t="s">
        <v>541</v>
      </c>
      <c r="G151" s="31" t="s">
        <v>556</v>
      </c>
    </row>
    <row r="152" spans="1:7" x14ac:dyDescent="0.25">
      <c r="A152" s="98" t="s">
        <v>549</v>
      </c>
      <c r="B152" s="98" t="s">
        <v>22</v>
      </c>
      <c r="C152" s="98">
        <v>305975.5</v>
      </c>
      <c r="D152" s="98">
        <v>202408</v>
      </c>
      <c r="E152" s="118" t="str">
        <f t="shared" si="2"/>
        <v>01 August 2024</v>
      </c>
      <c r="F152" s="98" t="s">
        <v>542</v>
      </c>
      <c r="G152" s="98" t="s">
        <v>556</v>
      </c>
    </row>
    <row r="153" spans="1:7" x14ac:dyDescent="0.25">
      <c r="A153" s="31" t="s">
        <v>549</v>
      </c>
      <c r="B153" s="31" t="s">
        <v>25</v>
      </c>
      <c r="C153" s="31">
        <v>-3777.8</v>
      </c>
      <c r="D153" s="31">
        <v>202408</v>
      </c>
      <c r="E153" s="118" t="str">
        <f t="shared" si="2"/>
        <v>01 August 2024</v>
      </c>
      <c r="F153" s="31" t="s">
        <v>542</v>
      </c>
      <c r="G153" s="31" t="s">
        <v>556</v>
      </c>
    </row>
    <row r="154" spans="1:7" x14ac:dyDescent="0.25">
      <c r="A154" s="98" t="s">
        <v>549</v>
      </c>
      <c r="B154" s="98" t="s">
        <v>27</v>
      </c>
      <c r="C154" s="98">
        <v>365</v>
      </c>
      <c r="D154" s="98">
        <v>202408</v>
      </c>
      <c r="E154" s="118" t="str">
        <f t="shared" si="2"/>
        <v>01 August 2024</v>
      </c>
      <c r="F154" s="98" t="s">
        <v>542</v>
      </c>
      <c r="G154" s="98" t="s">
        <v>556</v>
      </c>
    </row>
    <row r="155" spans="1:7" x14ac:dyDescent="0.25">
      <c r="A155" s="31" t="s">
        <v>549</v>
      </c>
      <c r="B155" s="31" t="s">
        <v>29</v>
      </c>
      <c r="C155" s="31">
        <v>-180</v>
      </c>
      <c r="D155" s="31">
        <v>202408</v>
      </c>
      <c r="E155" s="118" t="str">
        <f t="shared" si="2"/>
        <v>01 August 2024</v>
      </c>
      <c r="F155" s="31" t="s">
        <v>542</v>
      </c>
      <c r="G155" s="31" t="s">
        <v>556</v>
      </c>
    </row>
    <row r="156" spans="1:7" x14ac:dyDescent="0.25">
      <c r="A156" s="98" t="s">
        <v>549</v>
      </c>
      <c r="B156" s="98" t="s">
        <v>43</v>
      </c>
      <c r="C156" s="98">
        <v>5610.5</v>
      </c>
      <c r="D156" s="98">
        <v>202408</v>
      </c>
      <c r="E156" s="118" t="str">
        <f t="shared" si="2"/>
        <v>01 August 2024</v>
      </c>
      <c r="F156" s="98" t="s">
        <v>542</v>
      </c>
      <c r="G156" s="98" t="s">
        <v>556</v>
      </c>
    </row>
    <row r="157" spans="1:7" x14ac:dyDescent="0.25">
      <c r="A157" s="31" t="s">
        <v>549</v>
      </c>
      <c r="B157" s="31" t="s">
        <v>45</v>
      </c>
      <c r="C157" s="31">
        <v>-278</v>
      </c>
      <c r="D157" s="31">
        <v>202408</v>
      </c>
      <c r="E157" s="118" t="str">
        <f t="shared" si="2"/>
        <v>01 August 2024</v>
      </c>
      <c r="F157" s="31" t="s">
        <v>542</v>
      </c>
      <c r="G157" s="31" t="s">
        <v>556</v>
      </c>
    </row>
    <row r="158" spans="1:7" x14ac:dyDescent="0.25">
      <c r="A158" s="98" t="s">
        <v>549</v>
      </c>
      <c r="B158" s="98" t="s">
        <v>47</v>
      </c>
      <c r="C158" s="98">
        <v>8605.15</v>
      </c>
      <c r="D158" s="98">
        <v>202408</v>
      </c>
      <c r="E158" s="118" t="str">
        <f t="shared" si="2"/>
        <v>01 August 2024</v>
      </c>
      <c r="F158" s="98" t="s">
        <v>542</v>
      </c>
      <c r="G158" s="98" t="s">
        <v>556</v>
      </c>
    </row>
    <row r="159" spans="1:7" x14ac:dyDescent="0.25">
      <c r="A159" s="31" t="s">
        <v>549</v>
      </c>
      <c r="B159" s="31" t="s">
        <v>258</v>
      </c>
      <c r="C159" s="31">
        <v>-275</v>
      </c>
      <c r="D159" s="31">
        <v>202408</v>
      </c>
      <c r="E159" s="118" t="str">
        <f t="shared" si="2"/>
        <v>01 August 2024</v>
      </c>
      <c r="F159" s="31" t="s">
        <v>542</v>
      </c>
      <c r="G159" s="31" t="s">
        <v>556</v>
      </c>
    </row>
    <row r="160" spans="1:7" x14ac:dyDescent="0.25">
      <c r="A160" s="98" t="s">
        <v>549</v>
      </c>
      <c r="B160" s="98" t="s">
        <v>49</v>
      </c>
      <c r="C160" s="98">
        <v>28699.7</v>
      </c>
      <c r="D160" s="98">
        <v>202408</v>
      </c>
      <c r="E160" s="118" t="str">
        <f t="shared" si="2"/>
        <v>01 August 2024</v>
      </c>
      <c r="F160" s="98" t="s">
        <v>542</v>
      </c>
      <c r="G160" s="98" t="s">
        <v>556</v>
      </c>
    </row>
    <row r="161" spans="1:7" x14ac:dyDescent="0.25">
      <c r="A161" s="31" t="s">
        <v>549</v>
      </c>
      <c r="B161" s="31" t="s">
        <v>51</v>
      </c>
      <c r="C161" s="31">
        <v>-1331.7</v>
      </c>
      <c r="D161" s="31">
        <v>202408</v>
      </c>
      <c r="E161" s="118" t="str">
        <f t="shared" si="2"/>
        <v>01 August 2024</v>
      </c>
      <c r="F161" s="31" t="s">
        <v>542</v>
      </c>
      <c r="G161" s="31" t="s">
        <v>556</v>
      </c>
    </row>
    <row r="162" spans="1:7" x14ac:dyDescent="0.25">
      <c r="A162" s="98" t="s">
        <v>549</v>
      </c>
      <c r="B162" s="98" t="s">
        <v>547</v>
      </c>
      <c r="C162" s="98">
        <v>2011.6</v>
      </c>
      <c r="D162" s="98">
        <v>202408</v>
      </c>
      <c r="E162" s="118" t="str">
        <f t="shared" si="2"/>
        <v>01 August 2024</v>
      </c>
      <c r="F162" s="98" t="s">
        <v>542</v>
      </c>
      <c r="G162" s="98" t="s">
        <v>556</v>
      </c>
    </row>
    <row r="163" spans="1:7" x14ac:dyDescent="0.25">
      <c r="A163" s="31" t="s">
        <v>549</v>
      </c>
      <c r="B163" s="31" t="s">
        <v>548</v>
      </c>
      <c r="C163" s="31">
        <v>-9.41</v>
      </c>
      <c r="D163" s="31">
        <v>202408</v>
      </c>
      <c r="E163" s="118" t="str">
        <f t="shared" si="2"/>
        <v>01 August 2024</v>
      </c>
      <c r="F163" s="31" t="s">
        <v>542</v>
      </c>
      <c r="G163" s="31" t="s">
        <v>556</v>
      </c>
    </row>
    <row r="164" spans="1:7" x14ac:dyDescent="0.25">
      <c r="A164" s="98" t="s">
        <v>549</v>
      </c>
      <c r="B164" s="98" t="s">
        <v>59</v>
      </c>
      <c r="C164" s="98">
        <v>6640.61</v>
      </c>
      <c r="D164" s="98">
        <v>202408</v>
      </c>
      <c r="E164" s="118" t="str">
        <f t="shared" si="2"/>
        <v>01 August 2024</v>
      </c>
      <c r="F164" s="98" t="s">
        <v>542</v>
      </c>
      <c r="G164" s="98" t="s">
        <v>556</v>
      </c>
    </row>
    <row r="165" spans="1:7" x14ac:dyDescent="0.25">
      <c r="A165" s="31" t="s">
        <v>549</v>
      </c>
      <c r="B165" s="31" t="s">
        <v>61</v>
      </c>
      <c r="C165" s="31">
        <v>-499.8</v>
      </c>
      <c r="D165" s="31">
        <v>202408</v>
      </c>
      <c r="E165" s="118" t="str">
        <f t="shared" si="2"/>
        <v>01 August 2024</v>
      </c>
      <c r="F165" s="31" t="s">
        <v>542</v>
      </c>
      <c r="G165" s="31" t="s">
        <v>556</v>
      </c>
    </row>
    <row r="166" spans="1:7" x14ac:dyDescent="0.25">
      <c r="A166" s="98" t="s">
        <v>549</v>
      </c>
      <c r="B166" s="98" t="s">
        <v>63</v>
      </c>
      <c r="C166" s="98">
        <v>351556.35</v>
      </c>
      <c r="D166" s="98">
        <v>202408</v>
      </c>
      <c r="E166" s="118" t="str">
        <f t="shared" si="2"/>
        <v>01 August 2024</v>
      </c>
      <c r="F166" s="98" t="s">
        <v>542</v>
      </c>
      <c r="G166" s="98" t="s">
        <v>556</v>
      </c>
    </row>
    <row r="167" spans="1:7" x14ac:dyDescent="0.25">
      <c r="A167" s="31" t="s">
        <v>549</v>
      </c>
      <c r="B167" s="31" t="s">
        <v>68</v>
      </c>
      <c r="C167" s="31">
        <v>-157017.76999999999</v>
      </c>
      <c r="D167" s="31">
        <v>202408</v>
      </c>
      <c r="E167" s="118" t="str">
        <f t="shared" si="2"/>
        <v>01 August 2024</v>
      </c>
      <c r="F167" s="31" t="s">
        <v>542</v>
      </c>
      <c r="G167" s="31" t="s">
        <v>556</v>
      </c>
    </row>
    <row r="168" spans="1:7" x14ac:dyDescent="0.25">
      <c r="A168" s="98" t="s">
        <v>549</v>
      </c>
      <c r="B168" s="98" t="s">
        <v>70</v>
      </c>
      <c r="C168" s="98">
        <v>-47489.39</v>
      </c>
      <c r="D168" s="98">
        <v>202408</v>
      </c>
      <c r="E168" s="118" t="str">
        <f t="shared" si="2"/>
        <v>01 August 2024</v>
      </c>
      <c r="F168" s="98" t="s">
        <v>542</v>
      </c>
      <c r="G168" s="98" t="s">
        <v>556</v>
      </c>
    </row>
    <row r="169" spans="1:7" x14ac:dyDescent="0.25">
      <c r="A169" s="31" t="s">
        <v>549</v>
      </c>
      <c r="B169" s="31" t="s">
        <v>72</v>
      </c>
      <c r="C169" s="31">
        <v>-2311.7199999999998</v>
      </c>
      <c r="D169" s="31">
        <v>202408</v>
      </c>
      <c r="E169" s="118" t="str">
        <f t="shared" si="2"/>
        <v>01 August 2024</v>
      </c>
      <c r="F169" s="31" t="s">
        <v>542</v>
      </c>
      <c r="G169" s="31" t="s">
        <v>556</v>
      </c>
    </row>
    <row r="170" spans="1:7" x14ac:dyDescent="0.25">
      <c r="A170" s="98" t="s">
        <v>549</v>
      </c>
      <c r="B170" s="98" t="s">
        <v>74</v>
      </c>
      <c r="C170" s="98">
        <v>-1130.6400000000001</v>
      </c>
      <c r="D170" s="98">
        <v>202408</v>
      </c>
      <c r="E170" s="118" t="str">
        <f t="shared" si="2"/>
        <v>01 August 2024</v>
      </c>
      <c r="F170" s="98" t="s">
        <v>542</v>
      </c>
      <c r="G170" s="98" t="s">
        <v>556</v>
      </c>
    </row>
    <row r="171" spans="1:7" x14ac:dyDescent="0.25">
      <c r="A171" s="31" t="s">
        <v>549</v>
      </c>
      <c r="B171" s="31" t="s">
        <v>90</v>
      </c>
      <c r="C171" s="31">
        <v>-17106.990000000002</v>
      </c>
      <c r="D171" s="31">
        <v>202408</v>
      </c>
      <c r="E171" s="118" t="str">
        <f t="shared" si="2"/>
        <v>01 August 2024</v>
      </c>
      <c r="F171" s="31" t="s">
        <v>542</v>
      </c>
      <c r="G171" s="31" t="s">
        <v>556</v>
      </c>
    </row>
    <row r="172" spans="1:7" x14ac:dyDescent="0.25">
      <c r="A172" s="98" t="s">
        <v>549</v>
      </c>
      <c r="B172" s="98" t="s">
        <v>92</v>
      </c>
      <c r="C172" s="98">
        <v>-3590.53</v>
      </c>
      <c r="D172" s="98">
        <v>202408</v>
      </c>
      <c r="E172" s="118" t="str">
        <f t="shared" si="2"/>
        <v>01 August 2024</v>
      </c>
      <c r="F172" s="98" t="s">
        <v>542</v>
      </c>
      <c r="G172" s="98" t="s">
        <v>556</v>
      </c>
    </row>
    <row r="173" spans="1:7" x14ac:dyDescent="0.25">
      <c r="A173" s="31" t="s">
        <v>549</v>
      </c>
      <c r="B173" s="31" t="s">
        <v>94</v>
      </c>
      <c r="C173" s="31">
        <v>-339.06</v>
      </c>
      <c r="D173" s="31">
        <v>202408</v>
      </c>
      <c r="E173" s="118" t="str">
        <f t="shared" si="2"/>
        <v>01 August 2024</v>
      </c>
      <c r="F173" s="31" t="s">
        <v>542</v>
      </c>
      <c r="G173" s="31" t="s">
        <v>556</v>
      </c>
    </row>
    <row r="174" spans="1:7" x14ac:dyDescent="0.25">
      <c r="A174" s="98" t="s">
        <v>549</v>
      </c>
      <c r="B174" s="98" t="s">
        <v>96</v>
      </c>
      <c r="C174" s="98">
        <v>-25650.11</v>
      </c>
      <c r="D174" s="98">
        <v>202408</v>
      </c>
      <c r="E174" s="118" t="str">
        <f t="shared" si="2"/>
        <v>01 August 2024</v>
      </c>
      <c r="F174" s="98" t="s">
        <v>542</v>
      </c>
      <c r="G174" s="98" t="s">
        <v>556</v>
      </c>
    </row>
    <row r="175" spans="1:7" x14ac:dyDescent="0.25">
      <c r="A175" s="31" t="s">
        <v>549</v>
      </c>
      <c r="B175" s="31" t="s">
        <v>98</v>
      </c>
      <c r="C175" s="31">
        <v>2044.13</v>
      </c>
      <c r="D175" s="31">
        <v>202408</v>
      </c>
      <c r="E175" s="118" t="str">
        <f t="shared" si="2"/>
        <v>01 August 2024</v>
      </c>
      <c r="F175" s="31" t="s">
        <v>542</v>
      </c>
      <c r="G175" s="31" t="s">
        <v>556</v>
      </c>
    </row>
    <row r="176" spans="1:7" x14ac:dyDescent="0.25">
      <c r="A176" s="98" t="s">
        <v>549</v>
      </c>
      <c r="B176" s="98" t="s">
        <v>106</v>
      </c>
      <c r="C176" s="98">
        <v>-3156.78</v>
      </c>
      <c r="D176" s="98">
        <v>202408</v>
      </c>
      <c r="E176" s="118" t="str">
        <f t="shared" si="2"/>
        <v>01 August 2024</v>
      </c>
      <c r="F176" s="98" t="s">
        <v>542</v>
      </c>
      <c r="G176" s="98" t="s">
        <v>556</v>
      </c>
    </row>
    <row r="177" spans="1:7" x14ac:dyDescent="0.25">
      <c r="A177" s="31" t="s">
        <v>549</v>
      </c>
      <c r="B177" s="31" t="s">
        <v>108</v>
      </c>
      <c r="C177" s="31">
        <v>-807.19</v>
      </c>
      <c r="D177" s="31">
        <v>202408</v>
      </c>
      <c r="E177" s="118" t="str">
        <f t="shared" si="2"/>
        <v>01 August 2024</v>
      </c>
      <c r="F177" s="31" t="s">
        <v>542</v>
      </c>
      <c r="G177" s="31" t="s">
        <v>556</v>
      </c>
    </row>
    <row r="178" spans="1:7" x14ac:dyDescent="0.25">
      <c r="A178" s="98" t="s">
        <v>549</v>
      </c>
      <c r="B178" s="98" t="s">
        <v>110</v>
      </c>
      <c r="C178" s="98">
        <v>-256556.05</v>
      </c>
      <c r="D178" s="98">
        <v>202408</v>
      </c>
      <c r="E178" s="118" t="str">
        <f t="shared" si="2"/>
        <v>01 August 2024</v>
      </c>
      <c r="F178" s="98" t="s">
        <v>542</v>
      </c>
      <c r="G178" s="98" t="s">
        <v>556</v>
      </c>
    </row>
    <row r="179" spans="1:7" x14ac:dyDescent="0.25">
      <c r="A179" s="31" t="s">
        <v>549</v>
      </c>
      <c r="B179" s="31" t="s">
        <v>112</v>
      </c>
      <c r="C179" s="31">
        <v>95000.3</v>
      </c>
      <c r="D179" s="31">
        <v>202408</v>
      </c>
      <c r="E179" s="118" t="str">
        <f t="shared" si="2"/>
        <v>01 August 2024</v>
      </c>
      <c r="F179" s="31" t="s">
        <v>542</v>
      </c>
      <c r="G179" s="31" t="s">
        <v>556</v>
      </c>
    </row>
    <row r="180" spans="1:7" x14ac:dyDescent="0.25">
      <c r="A180" s="98" t="s">
        <v>549</v>
      </c>
      <c r="B180" s="98" t="s">
        <v>114</v>
      </c>
      <c r="C180" s="98">
        <v>95000.3</v>
      </c>
      <c r="D180" s="98">
        <v>202408</v>
      </c>
      <c r="E180" s="118" t="str">
        <f t="shared" si="2"/>
        <v>01 August 2024</v>
      </c>
      <c r="F180" s="98" t="s">
        <v>542</v>
      </c>
      <c r="G180" s="98" t="s">
        <v>556</v>
      </c>
    </row>
    <row r="181" spans="1:7" x14ac:dyDescent="0.25">
      <c r="A181" s="31" t="s">
        <v>549</v>
      </c>
      <c r="B181" s="31" t="s">
        <v>120</v>
      </c>
      <c r="C181" s="31">
        <v>-28900</v>
      </c>
      <c r="D181" s="31">
        <v>202408</v>
      </c>
      <c r="E181" s="118" t="str">
        <f t="shared" si="2"/>
        <v>01 August 2024</v>
      </c>
      <c r="F181" s="31" t="s">
        <v>542</v>
      </c>
      <c r="G181" s="31" t="s">
        <v>556</v>
      </c>
    </row>
    <row r="182" spans="1:7" x14ac:dyDescent="0.25">
      <c r="A182" s="98" t="s">
        <v>549</v>
      </c>
      <c r="B182" s="98" t="s">
        <v>124</v>
      </c>
      <c r="C182" s="98">
        <v>-1156</v>
      </c>
      <c r="D182" s="98">
        <v>202408</v>
      </c>
      <c r="E182" s="118" t="str">
        <f t="shared" si="2"/>
        <v>01 August 2024</v>
      </c>
      <c r="F182" s="98" t="s">
        <v>542</v>
      </c>
      <c r="G182" s="98" t="s">
        <v>556</v>
      </c>
    </row>
    <row r="183" spans="1:7" x14ac:dyDescent="0.25">
      <c r="A183" s="31" t="s">
        <v>549</v>
      </c>
      <c r="B183" s="31" t="s">
        <v>126</v>
      </c>
      <c r="C183" s="31">
        <v>-2235.94</v>
      </c>
      <c r="D183" s="31">
        <v>202408</v>
      </c>
      <c r="E183" s="118" t="str">
        <f t="shared" si="2"/>
        <v>01 August 2024</v>
      </c>
      <c r="F183" s="31" t="s">
        <v>542</v>
      </c>
      <c r="G183" s="31" t="s">
        <v>556</v>
      </c>
    </row>
    <row r="184" spans="1:7" x14ac:dyDescent="0.25">
      <c r="A184" s="98" t="s">
        <v>549</v>
      </c>
      <c r="B184" s="98" t="s">
        <v>543</v>
      </c>
      <c r="C184" s="98">
        <v>-45.23</v>
      </c>
      <c r="D184" s="98">
        <v>202408</v>
      </c>
      <c r="E184" s="118" t="str">
        <f t="shared" si="2"/>
        <v>01 August 2024</v>
      </c>
      <c r="F184" s="98" t="s">
        <v>542</v>
      </c>
      <c r="G184" s="98" t="s">
        <v>556</v>
      </c>
    </row>
    <row r="185" spans="1:7" x14ac:dyDescent="0.25">
      <c r="A185" s="31" t="s">
        <v>549</v>
      </c>
      <c r="B185" s="31" t="s">
        <v>130</v>
      </c>
      <c r="C185" s="31">
        <v>-30.14</v>
      </c>
      <c r="D185" s="31">
        <v>202408</v>
      </c>
      <c r="E185" s="118" t="str">
        <f t="shared" si="2"/>
        <v>01 August 2024</v>
      </c>
      <c r="F185" s="31" t="s">
        <v>542</v>
      </c>
      <c r="G185" s="31" t="s">
        <v>556</v>
      </c>
    </row>
    <row r="186" spans="1:7" x14ac:dyDescent="0.25">
      <c r="A186" s="98" t="s">
        <v>549</v>
      </c>
      <c r="B186" s="98" t="s">
        <v>134</v>
      </c>
      <c r="C186" s="98">
        <v>-2149.64</v>
      </c>
      <c r="D186" s="98">
        <v>202408</v>
      </c>
      <c r="E186" s="118" t="str">
        <f t="shared" si="2"/>
        <v>01 August 2024</v>
      </c>
      <c r="F186" s="98" t="s">
        <v>542</v>
      </c>
      <c r="G186" s="98" t="s">
        <v>556</v>
      </c>
    </row>
    <row r="187" spans="1:7" x14ac:dyDescent="0.25">
      <c r="A187" s="31" t="s">
        <v>549</v>
      </c>
      <c r="B187" s="31" t="s">
        <v>140</v>
      </c>
      <c r="C187" s="31">
        <v>-34516.949999999997</v>
      </c>
      <c r="D187" s="31">
        <v>202408</v>
      </c>
      <c r="E187" s="118" t="str">
        <f t="shared" si="2"/>
        <v>01 August 2024</v>
      </c>
      <c r="F187" s="31" t="s">
        <v>542</v>
      </c>
      <c r="G187" s="31" t="s">
        <v>556</v>
      </c>
    </row>
    <row r="188" spans="1:7" x14ac:dyDescent="0.25">
      <c r="A188" s="98" t="s">
        <v>549</v>
      </c>
      <c r="B188" s="98" t="s">
        <v>148</v>
      </c>
      <c r="C188" s="98">
        <v>0</v>
      </c>
      <c r="D188" s="98">
        <v>202408</v>
      </c>
      <c r="E188" s="118" t="str">
        <f t="shared" si="2"/>
        <v>01 August 2024</v>
      </c>
      <c r="F188" s="98" t="s">
        <v>542</v>
      </c>
      <c r="G188" s="98" t="s">
        <v>556</v>
      </c>
    </row>
    <row r="189" spans="1:7" x14ac:dyDescent="0.25">
      <c r="A189" s="31" t="s">
        <v>549</v>
      </c>
      <c r="B189" s="31" t="s">
        <v>154</v>
      </c>
      <c r="C189" s="31">
        <v>0</v>
      </c>
      <c r="D189" s="31">
        <v>202408</v>
      </c>
      <c r="E189" s="118" t="str">
        <f t="shared" si="2"/>
        <v>01 August 2024</v>
      </c>
      <c r="F189" s="31" t="s">
        <v>542</v>
      </c>
      <c r="G189" s="31" t="s">
        <v>556</v>
      </c>
    </row>
    <row r="190" spans="1:7" x14ac:dyDescent="0.25">
      <c r="A190" s="98" t="s">
        <v>549</v>
      </c>
      <c r="B190" s="98" t="s">
        <v>162</v>
      </c>
      <c r="C190" s="98">
        <v>0</v>
      </c>
      <c r="D190" s="98">
        <v>202408</v>
      </c>
      <c r="E190" s="118" t="str">
        <f t="shared" si="2"/>
        <v>01 August 2024</v>
      </c>
      <c r="F190" s="98" t="s">
        <v>542</v>
      </c>
      <c r="G190" s="98" t="s">
        <v>556</v>
      </c>
    </row>
    <row r="191" spans="1:7" x14ac:dyDescent="0.25">
      <c r="A191" s="31" t="s">
        <v>549</v>
      </c>
      <c r="B191" s="31" t="s">
        <v>276</v>
      </c>
      <c r="C191" s="31">
        <v>-2863.37</v>
      </c>
      <c r="D191" s="31">
        <v>202408</v>
      </c>
      <c r="E191" s="118" t="str">
        <f t="shared" si="2"/>
        <v>01 August 2024</v>
      </c>
      <c r="F191" s="31" t="s">
        <v>542</v>
      </c>
      <c r="G191" s="31" t="s">
        <v>556</v>
      </c>
    </row>
    <row r="192" spans="1:7" x14ac:dyDescent="0.25">
      <c r="A192" s="98" t="s">
        <v>549</v>
      </c>
      <c r="B192" s="98" t="s">
        <v>172</v>
      </c>
      <c r="C192" s="98">
        <v>-2863.37</v>
      </c>
      <c r="D192" s="98">
        <v>202408</v>
      </c>
      <c r="E192" s="118" t="str">
        <f t="shared" si="2"/>
        <v>01 August 2024</v>
      </c>
      <c r="F192" s="98" t="s">
        <v>542</v>
      </c>
      <c r="G192" s="98" t="s">
        <v>556</v>
      </c>
    </row>
    <row r="193" spans="1:7" x14ac:dyDescent="0.25">
      <c r="A193" s="31" t="s">
        <v>549</v>
      </c>
      <c r="B193" s="31" t="s">
        <v>176</v>
      </c>
      <c r="C193" s="31">
        <v>-4299</v>
      </c>
      <c r="D193" s="31">
        <v>202408</v>
      </c>
      <c r="E193" s="118" t="str">
        <f t="shared" si="2"/>
        <v>01 August 2024</v>
      </c>
      <c r="F193" s="31" t="s">
        <v>542</v>
      </c>
      <c r="G193" s="31" t="s">
        <v>556</v>
      </c>
    </row>
    <row r="194" spans="1:7" x14ac:dyDescent="0.25">
      <c r="A194" s="98" t="s">
        <v>549</v>
      </c>
      <c r="B194" s="98" t="s">
        <v>188</v>
      </c>
      <c r="C194" s="98">
        <v>-317.60000000000002</v>
      </c>
      <c r="D194" s="98">
        <v>202408</v>
      </c>
      <c r="E194" s="118" t="str">
        <f t="shared" ref="E194:E257" si="3">TEXT(DATE(LEFT(D194,4), RIGHT(D194,2), 1), "DD MMMM YYYY")</f>
        <v>01 August 2024</v>
      </c>
      <c r="F194" s="98" t="s">
        <v>542</v>
      </c>
      <c r="G194" s="98" t="s">
        <v>556</v>
      </c>
    </row>
    <row r="195" spans="1:7" x14ac:dyDescent="0.25">
      <c r="A195" s="31" t="s">
        <v>549</v>
      </c>
      <c r="B195" s="31" t="s">
        <v>190</v>
      </c>
      <c r="C195" s="31">
        <v>-279.45999999999998</v>
      </c>
      <c r="D195" s="31">
        <v>202408</v>
      </c>
      <c r="E195" s="118" t="str">
        <f t="shared" si="3"/>
        <v>01 August 2024</v>
      </c>
      <c r="F195" s="31" t="s">
        <v>542</v>
      </c>
      <c r="G195" s="31" t="s">
        <v>556</v>
      </c>
    </row>
    <row r="196" spans="1:7" x14ac:dyDescent="0.25">
      <c r="A196" s="98" t="s">
        <v>549</v>
      </c>
      <c r="B196" s="98" t="s">
        <v>198</v>
      </c>
      <c r="C196" s="98">
        <v>-4896.0600000000004</v>
      </c>
      <c r="D196" s="98">
        <v>202408</v>
      </c>
      <c r="E196" s="118" t="str">
        <f t="shared" si="3"/>
        <v>01 August 2024</v>
      </c>
      <c r="F196" s="98" t="s">
        <v>542</v>
      </c>
      <c r="G196" s="98" t="s">
        <v>556</v>
      </c>
    </row>
    <row r="197" spans="1:7" x14ac:dyDescent="0.25">
      <c r="A197" s="31" t="s">
        <v>549</v>
      </c>
      <c r="B197" s="31" t="s">
        <v>206</v>
      </c>
      <c r="C197" s="31">
        <v>0</v>
      </c>
      <c r="D197" s="31">
        <v>202408</v>
      </c>
      <c r="E197" s="118" t="str">
        <f t="shared" si="3"/>
        <v>01 August 2024</v>
      </c>
      <c r="F197" s="31" t="s">
        <v>542</v>
      </c>
      <c r="G197" s="31" t="s">
        <v>556</v>
      </c>
    </row>
    <row r="198" spans="1:7" x14ac:dyDescent="0.25">
      <c r="A198" s="98" t="s">
        <v>549</v>
      </c>
      <c r="B198" s="98" t="s">
        <v>281</v>
      </c>
      <c r="C198" s="98">
        <v>0</v>
      </c>
      <c r="D198" s="98">
        <v>202408</v>
      </c>
      <c r="E198" s="118" t="str">
        <f t="shared" si="3"/>
        <v>01 August 2024</v>
      </c>
      <c r="F198" s="98" t="s">
        <v>542</v>
      </c>
      <c r="G198" s="98" t="s">
        <v>556</v>
      </c>
    </row>
    <row r="199" spans="1:7" x14ac:dyDescent="0.25">
      <c r="A199" s="31" t="s">
        <v>549</v>
      </c>
      <c r="B199" s="31" t="s">
        <v>283</v>
      </c>
      <c r="C199" s="31">
        <v>-98.26</v>
      </c>
      <c r="D199" s="31">
        <v>202408</v>
      </c>
      <c r="E199" s="118" t="str">
        <f t="shared" si="3"/>
        <v>01 August 2024</v>
      </c>
      <c r="F199" s="31" t="s">
        <v>542</v>
      </c>
      <c r="G199" s="31" t="s">
        <v>556</v>
      </c>
    </row>
    <row r="200" spans="1:7" x14ac:dyDescent="0.25">
      <c r="A200" s="98" t="s">
        <v>549</v>
      </c>
      <c r="B200" s="98" t="s">
        <v>218</v>
      </c>
      <c r="C200" s="98">
        <v>-170</v>
      </c>
      <c r="D200" s="98">
        <v>202408</v>
      </c>
      <c r="E200" s="118" t="str">
        <f t="shared" si="3"/>
        <v>01 August 2024</v>
      </c>
      <c r="F200" s="98" t="s">
        <v>542</v>
      </c>
      <c r="G200" s="98" t="s">
        <v>556</v>
      </c>
    </row>
    <row r="201" spans="1:7" x14ac:dyDescent="0.25">
      <c r="A201" s="31" t="s">
        <v>549</v>
      </c>
      <c r="B201" s="31" t="s">
        <v>333</v>
      </c>
      <c r="C201" s="31">
        <v>-189.92</v>
      </c>
      <c r="D201" s="31">
        <v>202408</v>
      </c>
      <c r="E201" s="118" t="str">
        <f t="shared" si="3"/>
        <v>01 August 2024</v>
      </c>
      <c r="F201" s="31" t="s">
        <v>542</v>
      </c>
      <c r="G201" s="31" t="s">
        <v>556</v>
      </c>
    </row>
    <row r="202" spans="1:7" x14ac:dyDescent="0.25">
      <c r="A202" s="98" t="s">
        <v>549</v>
      </c>
      <c r="B202" s="98" t="s">
        <v>220</v>
      </c>
      <c r="C202" s="98">
        <v>-458.18</v>
      </c>
      <c r="D202" s="98">
        <v>202408</v>
      </c>
      <c r="E202" s="118" t="str">
        <f t="shared" si="3"/>
        <v>01 August 2024</v>
      </c>
      <c r="F202" s="98" t="s">
        <v>542</v>
      </c>
      <c r="G202" s="98" t="s">
        <v>556</v>
      </c>
    </row>
    <row r="203" spans="1:7" x14ac:dyDescent="0.25">
      <c r="A203" s="31" t="s">
        <v>549</v>
      </c>
      <c r="B203" s="31" t="s">
        <v>224</v>
      </c>
      <c r="C203" s="31">
        <v>0</v>
      </c>
      <c r="D203" s="31">
        <v>202408</v>
      </c>
      <c r="E203" s="118" t="str">
        <f t="shared" si="3"/>
        <v>01 August 2024</v>
      </c>
      <c r="F203" s="31" t="s">
        <v>542</v>
      </c>
      <c r="G203" s="31" t="s">
        <v>556</v>
      </c>
    </row>
    <row r="204" spans="1:7" x14ac:dyDescent="0.25">
      <c r="A204" s="98" t="s">
        <v>549</v>
      </c>
      <c r="B204" s="98" t="s">
        <v>228</v>
      </c>
      <c r="C204" s="98">
        <v>0</v>
      </c>
      <c r="D204" s="98">
        <v>202408</v>
      </c>
      <c r="E204" s="118" t="str">
        <f t="shared" si="3"/>
        <v>01 August 2024</v>
      </c>
      <c r="F204" s="98" t="s">
        <v>542</v>
      </c>
      <c r="G204" s="98" t="s">
        <v>556</v>
      </c>
    </row>
    <row r="205" spans="1:7" x14ac:dyDescent="0.25">
      <c r="A205" s="31" t="s">
        <v>549</v>
      </c>
      <c r="B205" s="31" t="s">
        <v>232</v>
      </c>
      <c r="C205" s="31">
        <v>0</v>
      </c>
      <c r="D205" s="31">
        <v>202408</v>
      </c>
      <c r="E205" s="118" t="str">
        <f t="shared" si="3"/>
        <v>01 August 2024</v>
      </c>
      <c r="F205" s="31" t="s">
        <v>542</v>
      </c>
      <c r="G205" s="31" t="s">
        <v>556</v>
      </c>
    </row>
    <row r="206" spans="1:7" x14ac:dyDescent="0.25">
      <c r="A206" s="98" t="s">
        <v>549</v>
      </c>
      <c r="B206" s="98" t="s">
        <v>234</v>
      </c>
      <c r="C206" s="98">
        <v>-42734.559999999998</v>
      </c>
      <c r="D206" s="98">
        <v>202408</v>
      </c>
      <c r="E206" s="118" t="str">
        <f t="shared" si="3"/>
        <v>01 August 2024</v>
      </c>
      <c r="F206" s="98" t="s">
        <v>542</v>
      </c>
      <c r="G206" s="98" t="s">
        <v>556</v>
      </c>
    </row>
    <row r="207" spans="1:7" x14ac:dyDescent="0.25">
      <c r="A207" s="31" t="s">
        <v>549</v>
      </c>
      <c r="B207" s="31" t="s">
        <v>236</v>
      </c>
      <c r="C207" s="31">
        <v>52265.74</v>
      </c>
      <c r="D207" s="31">
        <v>202408</v>
      </c>
      <c r="E207" s="118" t="str">
        <f t="shared" si="3"/>
        <v>01 August 2024</v>
      </c>
      <c r="F207" s="31" t="s">
        <v>542</v>
      </c>
      <c r="G207" s="31" t="s">
        <v>556</v>
      </c>
    </row>
    <row r="208" spans="1:7" x14ac:dyDescent="0.25">
      <c r="A208" s="98" t="s">
        <v>549</v>
      </c>
      <c r="B208" s="98" t="s">
        <v>238</v>
      </c>
      <c r="C208" s="98">
        <v>52265.74</v>
      </c>
      <c r="D208" s="98">
        <v>202408</v>
      </c>
      <c r="E208" s="118" t="str">
        <f t="shared" si="3"/>
        <v>01 August 2024</v>
      </c>
      <c r="F208" s="98" t="s">
        <v>542</v>
      </c>
      <c r="G208" s="98" t="s">
        <v>556</v>
      </c>
    </row>
    <row r="209" spans="1:7" x14ac:dyDescent="0.25">
      <c r="A209" s="31" t="s">
        <v>549</v>
      </c>
      <c r="B209" s="31" t="s">
        <v>241</v>
      </c>
      <c r="C209" s="31">
        <v>52265.74</v>
      </c>
      <c r="D209" s="31">
        <v>202408</v>
      </c>
      <c r="E209" s="118" t="str">
        <f t="shared" si="3"/>
        <v>01 August 2024</v>
      </c>
      <c r="F209" s="31" t="s">
        <v>542</v>
      </c>
      <c r="G209" s="31" t="s">
        <v>556</v>
      </c>
    </row>
    <row r="210" spans="1:7" x14ac:dyDescent="0.25">
      <c r="A210" s="98" t="s">
        <v>549</v>
      </c>
      <c r="B210" s="98" t="s">
        <v>249</v>
      </c>
      <c r="C210" s="98">
        <v>52265.74</v>
      </c>
      <c r="D210" s="98">
        <v>202408</v>
      </c>
      <c r="E210" s="118" t="str">
        <f t="shared" si="3"/>
        <v>01 August 2024</v>
      </c>
      <c r="F210" s="98" t="s">
        <v>542</v>
      </c>
      <c r="G210" s="98" t="s">
        <v>556</v>
      </c>
    </row>
    <row r="211" spans="1:7" x14ac:dyDescent="0.25">
      <c r="A211" s="31" t="s">
        <v>549</v>
      </c>
      <c r="B211" s="31" t="s">
        <v>251</v>
      </c>
      <c r="C211" s="31">
        <v>-21995.119999999999</v>
      </c>
      <c r="D211" s="31">
        <v>202408</v>
      </c>
      <c r="E211" s="118" t="str">
        <f t="shared" si="3"/>
        <v>01 August 2024</v>
      </c>
      <c r="F211" s="31" t="s">
        <v>542</v>
      </c>
      <c r="G211" s="31" t="s">
        <v>556</v>
      </c>
    </row>
    <row r="212" spans="1:7" x14ac:dyDescent="0.25">
      <c r="A212" s="98" t="s">
        <v>549</v>
      </c>
      <c r="B212" s="98" t="s">
        <v>253</v>
      </c>
      <c r="C212" s="98">
        <v>-15135</v>
      </c>
      <c r="D212" s="98">
        <v>202408</v>
      </c>
      <c r="E212" s="118" t="str">
        <f t="shared" si="3"/>
        <v>01 August 2024</v>
      </c>
      <c r="F212" s="98" t="s">
        <v>542</v>
      </c>
      <c r="G212" s="98" t="s">
        <v>556</v>
      </c>
    </row>
    <row r="213" spans="1:7" x14ac:dyDescent="0.25">
      <c r="A213" s="31" t="s">
        <v>549</v>
      </c>
      <c r="B213" s="31" t="s">
        <v>255</v>
      </c>
      <c r="C213" s="31">
        <v>15135.62</v>
      </c>
      <c r="D213" s="31">
        <v>202408</v>
      </c>
      <c r="E213" s="118" t="str">
        <f t="shared" si="3"/>
        <v>01 August 2024</v>
      </c>
      <c r="F213" s="31" t="s">
        <v>542</v>
      </c>
      <c r="G213" s="31" t="s">
        <v>556</v>
      </c>
    </row>
    <row r="214" spans="1:7" x14ac:dyDescent="0.25">
      <c r="A214" s="98" t="s">
        <v>549</v>
      </c>
      <c r="B214" s="98" t="s">
        <v>339</v>
      </c>
      <c r="C214" s="98">
        <v>285671.685</v>
      </c>
      <c r="D214" s="98">
        <v>202412</v>
      </c>
      <c r="E214" s="118" t="str">
        <f t="shared" si="3"/>
        <v>01 December 2024</v>
      </c>
      <c r="F214" s="98" t="s">
        <v>541</v>
      </c>
      <c r="G214" s="98" t="s">
        <v>556</v>
      </c>
    </row>
    <row r="215" spans="1:7" x14ac:dyDescent="0.25">
      <c r="A215" s="31" t="s">
        <v>549</v>
      </c>
      <c r="B215" s="31" t="s">
        <v>63</v>
      </c>
      <c r="C215" s="31">
        <v>299955.26929999999</v>
      </c>
      <c r="D215" s="31">
        <v>202412</v>
      </c>
      <c r="E215" s="118" t="str">
        <f t="shared" si="3"/>
        <v>01 December 2024</v>
      </c>
      <c r="F215" s="31" t="s">
        <v>541</v>
      </c>
      <c r="G215" s="31" t="s">
        <v>556</v>
      </c>
    </row>
    <row r="216" spans="1:7" x14ac:dyDescent="0.25">
      <c r="A216" s="98" t="s">
        <v>549</v>
      </c>
      <c r="B216" s="98" t="s">
        <v>340</v>
      </c>
      <c r="C216" s="98">
        <v>0.05</v>
      </c>
      <c r="D216" s="98">
        <v>202412</v>
      </c>
      <c r="E216" s="118" t="str">
        <f t="shared" si="3"/>
        <v>01 December 2024</v>
      </c>
      <c r="F216" s="98" t="s">
        <v>541</v>
      </c>
      <c r="G216" s="98" t="s">
        <v>556</v>
      </c>
    </row>
    <row r="217" spans="1:7" x14ac:dyDescent="0.25">
      <c r="A217" s="31" t="s">
        <v>549</v>
      </c>
      <c r="B217" s="31" t="s">
        <v>110</v>
      </c>
      <c r="C217" s="31">
        <v>-227966.00459999999</v>
      </c>
      <c r="D217" s="31">
        <v>202412</v>
      </c>
      <c r="E217" s="118" t="str">
        <f t="shared" si="3"/>
        <v>01 December 2024</v>
      </c>
      <c r="F217" s="31" t="s">
        <v>541</v>
      </c>
      <c r="G217" s="31" t="s">
        <v>556</v>
      </c>
    </row>
    <row r="218" spans="1:7" x14ac:dyDescent="0.25">
      <c r="A218" s="98" t="s">
        <v>549</v>
      </c>
      <c r="B218" s="98" t="s">
        <v>114</v>
      </c>
      <c r="C218" s="98">
        <v>71989.264620000002</v>
      </c>
      <c r="D218" s="98">
        <v>202412</v>
      </c>
      <c r="E218" s="118" t="str">
        <f t="shared" si="3"/>
        <v>01 December 2024</v>
      </c>
      <c r="F218" s="98" t="s">
        <v>541</v>
      </c>
      <c r="G218" s="98" t="s">
        <v>556</v>
      </c>
    </row>
    <row r="219" spans="1:7" x14ac:dyDescent="0.25">
      <c r="A219" s="31" t="s">
        <v>549</v>
      </c>
      <c r="B219" s="31"/>
      <c r="C219" s="31">
        <v>0.24</v>
      </c>
      <c r="D219" s="31">
        <v>202412</v>
      </c>
      <c r="E219" s="118" t="str">
        <f t="shared" si="3"/>
        <v>01 December 2024</v>
      </c>
      <c r="F219" s="31" t="s">
        <v>541</v>
      </c>
      <c r="G219" s="31" t="s">
        <v>556</v>
      </c>
    </row>
    <row r="220" spans="1:7" x14ac:dyDescent="0.25">
      <c r="A220" s="98" t="s">
        <v>549</v>
      </c>
      <c r="B220" s="98" t="s">
        <v>288</v>
      </c>
      <c r="C220" s="98">
        <v>4</v>
      </c>
      <c r="D220" s="98">
        <v>202412</v>
      </c>
      <c r="E220" s="118" t="str">
        <f t="shared" si="3"/>
        <v>01 December 2024</v>
      </c>
      <c r="F220" s="98" t="s">
        <v>541</v>
      </c>
      <c r="G220" s="98" t="s">
        <v>556</v>
      </c>
    </row>
    <row r="221" spans="1:7" x14ac:dyDescent="0.25">
      <c r="A221" s="31" t="s">
        <v>549</v>
      </c>
      <c r="B221" s="31" t="s">
        <v>120</v>
      </c>
      <c r="C221" s="31">
        <v>-33900</v>
      </c>
      <c r="D221" s="31">
        <v>202412</v>
      </c>
      <c r="E221" s="118" t="str">
        <f t="shared" si="3"/>
        <v>01 December 2024</v>
      </c>
      <c r="F221" s="31" t="s">
        <v>541</v>
      </c>
      <c r="G221" s="31" t="s">
        <v>556</v>
      </c>
    </row>
    <row r="222" spans="1:7" x14ac:dyDescent="0.25">
      <c r="A222" s="98" t="s">
        <v>549</v>
      </c>
      <c r="B222" s="98" t="s">
        <v>122</v>
      </c>
      <c r="C222" s="98">
        <v>-13160.5</v>
      </c>
      <c r="D222" s="98">
        <v>202412</v>
      </c>
      <c r="E222" s="118" t="str">
        <f t="shared" si="3"/>
        <v>01 December 2024</v>
      </c>
      <c r="F222" s="98" t="s">
        <v>541</v>
      </c>
      <c r="G222" s="98" t="s">
        <v>556</v>
      </c>
    </row>
    <row r="223" spans="1:7" x14ac:dyDescent="0.25">
      <c r="A223" s="31" t="s">
        <v>549</v>
      </c>
      <c r="B223" s="31" t="s">
        <v>124</v>
      </c>
      <c r="C223" s="31">
        <v>-1787</v>
      </c>
      <c r="D223" s="31">
        <v>202412</v>
      </c>
      <c r="E223" s="118" t="str">
        <f t="shared" si="3"/>
        <v>01 December 2024</v>
      </c>
      <c r="F223" s="31" t="s">
        <v>541</v>
      </c>
      <c r="G223" s="31" t="s">
        <v>556</v>
      </c>
    </row>
    <row r="224" spans="1:7" x14ac:dyDescent="0.25">
      <c r="A224" s="98" t="s">
        <v>549</v>
      </c>
      <c r="B224" s="98" t="s">
        <v>558</v>
      </c>
      <c r="C224" s="98">
        <v>-4000</v>
      </c>
      <c r="D224" s="98">
        <v>202412</v>
      </c>
      <c r="E224" s="118" t="str">
        <f t="shared" si="3"/>
        <v>01 December 2024</v>
      </c>
      <c r="F224" s="98" t="s">
        <v>541</v>
      </c>
      <c r="G224" s="98" t="s">
        <v>556</v>
      </c>
    </row>
    <row r="225" spans="1:7" x14ac:dyDescent="0.25">
      <c r="A225" s="31" t="s">
        <v>549</v>
      </c>
      <c r="B225" s="31" t="s">
        <v>126</v>
      </c>
      <c r="C225" s="31">
        <v>-3729</v>
      </c>
      <c r="D225" s="31">
        <v>202412</v>
      </c>
      <c r="E225" s="118" t="str">
        <f t="shared" si="3"/>
        <v>01 December 2024</v>
      </c>
      <c r="F225" s="31" t="s">
        <v>541</v>
      </c>
      <c r="G225" s="31" t="s">
        <v>556</v>
      </c>
    </row>
    <row r="226" spans="1:7" x14ac:dyDescent="0.25">
      <c r="A226" s="98" t="s">
        <v>549</v>
      </c>
      <c r="B226" s="98" t="s">
        <v>134</v>
      </c>
      <c r="C226" s="98">
        <v>-4085</v>
      </c>
      <c r="D226" s="98">
        <v>202412</v>
      </c>
      <c r="E226" s="118" t="str">
        <f t="shared" si="3"/>
        <v>01 December 2024</v>
      </c>
      <c r="F226" s="98" t="s">
        <v>541</v>
      </c>
      <c r="G226" s="98" t="s">
        <v>556</v>
      </c>
    </row>
    <row r="227" spans="1:7" x14ac:dyDescent="0.25">
      <c r="A227" s="31" t="s">
        <v>549</v>
      </c>
      <c r="B227" s="31" t="s">
        <v>140</v>
      </c>
      <c r="C227" s="31">
        <v>-60661.5</v>
      </c>
      <c r="D227" s="31">
        <v>202412</v>
      </c>
      <c r="E227" s="118" t="str">
        <f t="shared" si="3"/>
        <v>01 December 2024</v>
      </c>
      <c r="F227" s="31" t="s">
        <v>541</v>
      </c>
      <c r="G227" s="31" t="s">
        <v>556</v>
      </c>
    </row>
    <row r="228" spans="1:7" x14ac:dyDescent="0.25">
      <c r="A228" s="98" t="s">
        <v>549</v>
      </c>
      <c r="B228" s="98" t="s">
        <v>148</v>
      </c>
      <c r="C228" s="98">
        <v>0</v>
      </c>
      <c r="D228" s="98">
        <v>202412</v>
      </c>
      <c r="E228" s="118" t="str">
        <f t="shared" si="3"/>
        <v>01 December 2024</v>
      </c>
      <c r="F228" s="98" t="s">
        <v>541</v>
      </c>
      <c r="G228" s="98" t="s">
        <v>556</v>
      </c>
    </row>
    <row r="229" spans="1:7" x14ac:dyDescent="0.25">
      <c r="A229" s="31" t="s">
        <v>549</v>
      </c>
      <c r="B229" s="31" t="s">
        <v>154</v>
      </c>
      <c r="C229" s="31">
        <v>0</v>
      </c>
      <c r="D229" s="31">
        <v>202412</v>
      </c>
      <c r="E229" s="118" t="str">
        <f t="shared" si="3"/>
        <v>01 December 2024</v>
      </c>
      <c r="F229" s="31" t="s">
        <v>541</v>
      </c>
      <c r="G229" s="31" t="s">
        <v>556</v>
      </c>
    </row>
    <row r="230" spans="1:7" x14ac:dyDescent="0.25">
      <c r="A230" s="98" t="s">
        <v>549</v>
      </c>
      <c r="B230" s="98" t="s">
        <v>162</v>
      </c>
      <c r="C230" s="98">
        <v>0</v>
      </c>
      <c r="D230" s="98">
        <v>202412</v>
      </c>
      <c r="E230" s="118" t="str">
        <f t="shared" si="3"/>
        <v>01 December 2024</v>
      </c>
      <c r="F230" s="98" t="s">
        <v>541</v>
      </c>
      <c r="G230" s="98" t="s">
        <v>556</v>
      </c>
    </row>
    <row r="231" spans="1:7" x14ac:dyDescent="0.25">
      <c r="A231" s="31" t="s">
        <v>549</v>
      </c>
      <c r="B231" s="31" t="s">
        <v>276</v>
      </c>
      <c r="C231" s="31">
        <v>-2800</v>
      </c>
      <c r="D231" s="31">
        <v>202412</v>
      </c>
      <c r="E231" s="118" t="str">
        <f t="shared" si="3"/>
        <v>01 December 2024</v>
      </c>
      <c r="F231" s="31" t="s">
        <v>541</v>
      </c>
      <c r="G231" s="31" t="s">
        <v>556</v>
      </c>
    </row>
    <row r="232" spans="1:7" x14ac:dyDescent="0.25">
      <c r="A232" s="98" t="s">
        <v>549</v>
      </c>
      <c r="B232" s="98" t="s">
        <v>172</v>
      </c>
      <c r="C232" s="98">
        <v>-2800</v>
      </c>
      <c r="D232" s="98">
        <v>202412</v>
      </c>
      <c r="E232" s="118" t="str">
        <f t="shared" si="3"/>
        <v>01 December 2024</v>
      </c>
      <c r="F232" s="98" t="s">
        <v>541</v>
      </c>
      <c r="G232" s="98" t="s">
        <v>556</v>
      </c>
    </row>
    <row r="233" spans="1:7" x14ac:dyDescent="0.25">
      <c r="A233" s="31" t="s">
        <v>549</v>
      </c>
      <c r="B233" s="31" t="s">
        <v>176</v>
      </c>
      <c r="C233" s="31">
        <v>-4299</v>
      </c>
      <c r="D233" s="31">
        <v>202412</v>
      </c>
      <c r="E233" s="118" t="str">
        <f t="shared" si="3"/>
        <v>01 December 2024</v>
      </c>
      <c r="F233" s="31" t="s">
        <v>541</v>
      </c>
      <c r="G233" s="31" t="s">
        <v>556</v>
      </c>
    </row>
    <row r="234" spans="1:7" x14ac:dyDescent="0.25">
      <c r="A234" s="98" t="s">
        <v>549</v>
      </c>
      <c r="B234" s="98" t="s">
        <v>184</v>
      </c>
      <c r="C234" s="98">
        <v>-50</v>
      </c>
      <c r="D234" s="98">
        <v>202412</v>
      </c>
      <c r="E234" s="118" t="str">
        <f t="shared" si="3"/>
        <v>01 December 2024</v>
      </c>
      <c r="F234" s="98" t="s">
        <v>541</v>
      </c>
      <c r="G234" s="98" t="s">
        <v>556</v>
      </c>
    </row>
    <row r="235" spans="1:7" x14ac:dyDescent="0.25">
      <c r="A235" s="31" t="s">
        <v>549</v>
      </c>
      <c r="B235" s="31" t="s">
        <v>188</v>
      </c>
      <c r="C235" s="31">
        <v>-250</v>
      </c>
      <c r="D235" s="31">
        <v>202412</v>
      </c>
      <c r="E235" s="118" t="str">
        <f t="shared" si="3"/>
        <v>01 December 2024</v>
      </c>
      <c r="F235" s="31" t="s">
        <v>541</v>
      </c>
      <c r="G235" s="31" t="s">
        <v>556</v>
      </c>
    </row>
    <row r="236" spans="1:7" x14ac:dyDescent="0.25">
      <c r="A236" s="98" t="s">
        <v>549</v>
      </c>
      <c r="B236" s="98" t="s">
        <v>190</v>
      </c>
      <c r="C236" s="98">
        <v>-250</v>
      </c>
      <c r="D236" s="98">
        <v>202412</v>
      </c>
      <c r="E236" s="118" t="str">
        <f t="shared" si="3"/>
        <v>01 December 2024</v>
      </c>
      <c r="F236" s="98" t="s">
        <v>541</v>
      </c>
      <c r="G236" s="98" t="s">
        <v>556</v>
      </c>
    </row>
    <row r="237" spans="1:7" x14ac:dyDescent="0.25">
      <c r="A237" s="31" t="s">
        <v>549</v>
      </c>
      <c r="B237" s="31" t="s">
        <v>198</v>
      </c>
      <c r="C237" s="31">
        <v>-4849</v>
      </c>
      <c r="D237" s="31">
        <v>202412</v>
      </c>
      <c r="E237" s="118" t="str">
        <f t="shared" si="3"/>
        <v>01 December 2024</v>
      </c>
      <c r="F237" s="31" t="s">
        <v>541</v>
      </c>
      <c r="G237" s="31" t="s">
        <v>556</v>
      </c>
    </row>
    <row r="238" spans="1:7" x14ac:dyDescent="0.25">
      <c r="A238" s="98" t="s">
        <v>549</v>
      </c>
      <c r="B238" s="98" t="s">
        <v>206</v>
      </c>
      <c r="C238" s="98">
        <v>0</v>
      </c>
      <c r="D238" s="98">
        <v>202412</v>
      </c>
      <c r="E238" s="118" t="str">
        <f t="shared" si="3"/>
        <v>01 December 2024</v>
      </c>
      <c r="F238" s="98" t="s">
        <v>541</v>
      </c>
      <c r="G238" s="98" t="s">
        <v>556</v>
      </c>
    </row>
    <row r="239" spans="1:7" x14ac:dyDescent="0.25">
      <c r="A239" s="31" t="s">
        <v>549</v>
      </c>
      <c r="B239" s="31" t="s">
        <v>212</v>
      </c>
      <c r="C239" s="31">
        <v>0</v>
      </c>
      <c r="D239" s="31">
        <v>202412</v>
      </c>
      <c r="E239" s="118" t="str">
        <f t="shared" si="3"/>
        <v>01 December 2024</v>
      </c>
      <c r="F239" s="31" t="s">
        <v>541</v>
      </c>
      <c r="G239" s="31" t="s">
        <v>556</v>
      </c>
    </row>
    <row r="240" spans="1:7" x14ac:dyDescent="0.25">
      <c r="A240" s="98" t="s">
        <v>549</v>
      </c>
      <c r="B240" s="98" t="s">
        <v>218</v>
      </c>
      <c r="C240" s="98">
        <v>-170</v>
      </c>
      <c r="D240" s="98">
        <v>202412</v>
      </c>
      <c r="E240" s="118" t="str">
        <f t="shared" si="3"/>
        <v>01 December 2024</v>
      </c>
      <c r="F240" s="98" t="s">
        <v>541</v>
      </c>
      <c r="G240" s="98" t="s">
        <v>556</v>
      </c>
    </row>
    <row r="241" spans="1:7" x14ac:dyDescent="0.25">
      <c r="A241" s="31" t="s">
        <v>549</v>
      </c>
      <c r="B241" s="31" t="s">
        <v>333</v>
      </c>
      <c r="C241" s="31">
        <v>-100</v>
      </c>
      <c r="D241" s="31">
        <v>202412</v>
      </c>
      <c r="E241" s="118" t="str">
        <f t="shared" si="3"/>
        <v>01 December 2024</v>
      </c>
      <c r="F241" s="31" t="s">
        <v>541</v>
      </c>
      <c r="G241" s="31" t="s">
        <v>556</v>
      </c>
    </row>
    <row r="242" spans="1:7" x14ac:dyDescent="0.25">
      <c r="A242" s="98" t="s">
        <v>549</v>
      </c>
      <c r="B242" s="98" t="s">
        <v>220</v>
      </c>
      <c r="C242" s="98">
        <v>-270</v>
      </c>
      <c r="D242" s="98">
        <v>202412</v>
      </c>
      <c r="E242" s="118" t="str">
        <f t="shared" si="3"/>
        <v>01 December 2024</v>
      </c>
      <c r="F242" s="98" t="s">
        <v>541</v>
      </c>
      <c r="G242" s="98" t="s">
        <v>556</v>
      </c>
    </row>
    <row r="243" spans="1:7" x14ac:dyDescent="0.25">
      <c r="A243" s="31" t="s">
        <v>549</v>
      </c>
      <c r="B243" s="31" t="s">
        <v>224</v>
      </c>
      <c r="C243" s="31">
        <v>0</v>
      </c>
      <c r="D243" s="31">
        <v>202412</v>
      </c>
      <c r="E243" s="118" t="str">
        <f t="shared" si="3"/>
        <v>01 December 2024</v>
      </c>
      <c r="F243" s="31" t="s">
        <v>541</v>
      </c>
      <c r="G243" s="31" t="s">
        <v>556</v>
      </c>
    </row>
    <row r="244" spans="1:7" x14ac:dyDescent="0.25">
      <c r="A244" s="98" t="s">
        <v>549</v>
      </c>
      <c r="B244" s="98" t="s">
        <v>228</v>
      </c>
      <c r="C244" s="98">
        <v>0</v>
      </c>
      <c r="D244" s="98">
        <v>202412</v>
      </c>
      <c r="E244" s="118" t="str">
        <f t="shared" si="3"/>
        <v>01 December 2024</v>
      </c>
      <c r="F244" s="98" t="s">
        <v>541</v>
      </c>
      <c r="G244" s="98" t="s">
        <v>556</v>
      </c>
    </row>
    <row r="245" spans="1:7" x14ac:dyDescent="0.25">
      <c r="A245" s="31" t="s">
        <v>549</v>
      </c>
      <c r="B245" s="31" t="s">
        <v>232</v>
      </c>
      <c r="C245" s="31">
        <v>0</v>
      </c>
      <c r="D245" s="31">
        <v>202412</v>
      </c>
      <c r="E245" s="118" t="str">
        <f t="shared" si="3"/>
        <v>01 December 2024</v>
      </c>
      <c r="F245" s="31" t="s">
        <v>541</v>
      </c>
      <c r="G245" s="31" t="s">
        <v>556</v>
      </c>
    </row>
    <row r="246" spans="1:7" x14ac:dyDescent="0.25">
      <c r="A246" s="98" t="s">
        <v>549</v>
      </c>
      <c r="B246" s="98" t="s">
        <v>234</v>
      </c>
      <c r="C246" s="98">
        <v>-68580.5</v>
      </c>
      <c r="D246" s="98">
        <v>202412</v>
      </c>
      <c r="E246" s="118" t="str">
        <f t="shared" si="3"/>
        <v>01 December 2024</v>
      </c>
      <c r="F246" s="98" t="s">
        <v>541</v>
      </c>
      <c r="G246" s="98" t="s">
        <v>556</v>
      </c>
    </row>
    <row r="247" spans="1:7" x14ac:dyDescent="0.25">
      <c r="A247" s="31" t="s">
        <v>549</v>
      </c>
      <c r="B247" s="31" t="s">
        <v>236</v>
      </c>
      <c r="C247" s="31">
        <v>3408.7646199999999</v>
      </c>
      <c r="D247" s="31">
        <v>202412</v>
      </c>
      <c r="E247" s="118" t="str">
        <f t="shared" si="3"/>
        <v>01 December 2024</v>
      </c>
      <c r="F247" s="31" t="s">
        <v>541</v>
      </c>
      <c r="G247" s="31" t="s">
        <v>556</v>
      </c>
    </row>
    <row r="248" spans="1:7" x14ac:dyDescent="0.25">
      <c r="A248" s="98" t="s">
        <v>549</v>
      </c>
      <c r="B248" s="98" t="s">
        <v>238</v>
      </c>
      <c r="C248" s="98">
        <v>3408.7646199999999</v>
      </c>
      <c r="D248" s="98">
        <v>202412</v>
      </c>
      <c r="E248" s="118" t="str">
        <f t="shared" si="3"/>
        <v>01 December 2024</v>
      </c>
      <c r="F248" s="98" t="s">
        <v>541</v>
      </c>
      <c r="G248" s="98" t="s">
        <v>556</v>
      </c>
    </row>
    <row r="249" spans="1:7" x14ac:dyDescent="0.25">
      <c r="A249" s="31" t="s">
        <v>549</v>
      </c>
      <c r="B249" s="31" t="s">
        <v>241</v>
      </c>
      <c r="C249" s="31">
        <v>3408.7646199999999</v>
      </c>
      <c r="D249" s="31">
        <v>202412</v>
      </c>
      <c r="E249" s="118" t="str">
        <f t="shared" si="3"/>
        <v>01 December 2024</v>
      </c>
      <c r="F249" s="31" t="s">
        <v>541</v>
      </c>
      <c r="G249" s="31" t="s">
        <v>556</v>
      </c>
    </row>
    <row r="250" spans="1:7" x14ac:dyDescent="0.25">
      <c r="A250" s="98" t="s">
        <v>549</v>
      </c>
      <c r="B250" s="98" t="s">
        <v>249</v>
      </c>
      <c r="C250" s="98">
        <v>3408.7646199999999</v>
      </c>
      <c r="D250" s="98">
        <v>202412</v>
      </c>
      <c r="E250" s="118" t="str">
        <f t="shared" si="3"/>
        <v>01 December 2024</v>
      </c>
      <c r="F250" s="98" t="s">
        <v>541</v>
      </c>
      <c r="G250" s="98" t="s">
        <v>556</v>
      </c>
    </row>
    <row r="251" spans="1:7" x14ac:dyDescent="0.25">
      <c r="A251" s="31" t="s">
        <v>549</v>
      </c>
      <c r="B251" s="31" t="s">
        <v>255</v>
      </c>
      <c r="C251" s="31">
        <v>3408.7646199999999</v>
      </c>
      <c r="D251" s="31">
        <v>202412</v>
      </c>
      <c r="E251" s="118" t="str">
        <f t="shared" si="3"/>
        <v>01 December 2024</v>
      </c>
      <c r="F251" s="31" t="s">
        <v>541</v>
      </c>
      <c r="G251" s="31" t="s">
        <v>556</v>
      </c>
    </row>
    <row r="252" spans="1:7" x14ac:dyDescent="0.25">
      <c r="A252" s="98" t="s">
        <v>549</v>
      </c>
      <c r="B252" s="98" t="s">
        <v>339</v>
      </c>
      <c r="C252" s="98">
        <v>258936.93</v>
      </c>
      <c r="D252" s="98">
        <v>202402</v>
      </c>
      <c r="E252" s="118" t="str">
        <f t="shared" si="3"/>
        <v>01 February 2024</v>
      </c>
      <c r="F252" s="98" t="s">
        <v>541</v>
      </c>
      <c r="G252" s="98" t="s">
        <v>556</v>
      </c>
    </row>
    <row r="253" spans="1:7" x14ac:dyDescent="0.25">
      <c r="A253" s="31" t="s">
        <v>549</v>
      </c>
      <c r="B253" s="31" t="s">
        <v>63</v>
      </c>
      <c r="C253" s="31">
        <v>299955.26929999999</v>
      </c>
      <c r="D253" s="31">
        <v>202402</v>
      </c>
      <c r="E253" s="118" t="str">
        <f t="shared" si="3"/>
        <v>01 February 2024</v>
      </c>
      <c r="F253" s="31" t="s">
        <v>541</v>
      </c>
      <c r="G253" s="31" t="s">
        <v>556</v>
      </c>
    </row>
    <row r="254" spans="1:7" x14ac:dyDescent="0.25">
      <c r="A254" s="98" t="s">
        <v>549</v>
      </c>
      <c r="B254" s="98" t="s">
        <v>340</v>
      </c>
      <c r="C254" s="98">
        <v>0.15841054099999999</v>
      </c>
      <c r="D254" s="98">
        <v>202402</v>
      </c>
      <c r="E254" s="118" t="str">
        <f t="shared" si="3"/>
        <v>01 February 2024</v>
      </c>
      <c r="F254" s="98" t="s">
        <v>541</v>
      </c>
      <c r="G254" s="98" t="s">
        <v>556</v>
      </c>
    </row>
    <row r="255" spans="1:7" x14ac:dyDescent="0.25">
      <c r="A255" s="31" t="s">
        <v>549</v>
      </c>
      <c r="B255" s="31" t="s">
        <v>110</v>
      </c>
      <c r="C255" s="31">
        <v>-227966.00459999999</v>
      </c>
      <c r="D255" s="31">
        <v>202402</v>
      </c>
      <c r="E255" s="118" t="str">
        <f t="shared" si="3"/>
        <v>01 February 2024</v>
      </c>
      <c r="F255" s="31" t="s">
        <v>541</v>
      </c>
      <c r="G255" s="31" t="s">
        <v>556</v>
      </c>
    </row>
    <row r="256" spans="1:7" x14ac:dyDescent="0.25">
      <c r="A256" s="98" t="s">
        <v>549</v>
      </c>
      <c r="B256" s="98" t="s">
        <v>114</v>
      </c>
      <c r="C256" s="98">
        <v>71989.264620000002</v>
      </c>
      <c r="D256" s="98">
        <v>202402</v>
      </c>
      <c r="E256" s="118" t="str">
        <f t="shared" si="3"/>
        <v>01 February 2024</v>
      </c>
      <c r="F256" s="98" t="s">
        <v>541</v>
      </c>
      <c r="G256" s="98" t="s">
        <v>556</v>
      </c>
    </row>
    <row r="257" spans="1:7" x14ac:dyDescent="0.25">
      <c r="A257" s="31" t="s">
        <v>549</v>
      </c>
      <c r="B257" s="31"/>
      <c r="C257" s="31">
        <v>0.24</v>
      </c>
      <c r="D257" s="31">
        <v>202402</v>
      </c>
      <c r="E257" s="118" t="str">
        <f t="shared" si="3"/>
        <v>01 February 2024</v>
      </c>
      <c r="F257" s="31" t="s">
        <v>541</v>
      </c>
      <c r="G257" s="31" t="s">
        <v>556</v>
      </c>
    </row>
    <row r="258" spans="1:7" x14ac:dyDescent="0.25">
      <c r="A258" s="98" t="s">
        <v>549</v>
      </c>
      <c r="B258" s="98" t="s">
        <v>288</v>
      </c>
      <c r="C258" s="98">
        <v>4</v>
      </c>
      <c r="D258" s="98">
        <v>202402</v>
      </c>
      <c r="E258" s="118" t="str">
        <f t="shared" ref="E258:E321" si="4">TEXT(DATE(LEFT(D258,4), RIGHT(D258,2), 1), "DD MMMM YYYY")</f>
        <v>01 February 2024</v>
      </c>
      <c r="F258" s="98" t="s">
        <v>541</v>
      </c>
      <c r="G258" s="98" t="s">
        <v>556</v>
      </c>
    </row>
    <row r="259" spans="1:7" x14ac:dyDescent="0.25">
      <c r="A259" s="31" t="s">
        <v>549</v>
      </c>
      <c r="B259" s="31" t="s">
        <v>120</v>
      </c>
      <c r="C259" s="31">
        <v>-33900</v>
      </c>
      <c r="D259" s="31">
        <v>202402</v>
      </c>
      <c r="E259" s="118" t="str">
        <f t="shared" si="4"/>
        <v>01 February 2024</v>
      </c>
      <c r="F259" s="31" t="s">
        <v>541</v>
      </c>
      <c r="G259" s="31" t="s">
        <v>556</v>
      </c>
    </row>
    <row r="260" spans="1:7" x14ac:dyDescent="0.25">
      <c r="A260" s="98" t="s">
        <v>549</v>
      </c>
      <c r="B260" s="98" t="s">
        <v>124</v>
      </c>
      <c r="C260" s="98">
        <v>-1187</v>
      </c>
      <c r="D260" s="98">
        <v>202402</v>
      </c>
      <c r="E260" s="118" t="str">
        <f t="shared" si="4"/>
        <v>01 February 2024</v>
      </c>
      <c r="F260" s="98" t="s">
        <v>541</v>
      </c>
      <c r="G260" s="98" t="s">
        <v>556</v>
      </c>
    </row>
    <row r="261" spans="1:7" x14ac:dyDescent="0.25">
      <c r="A261" s="31" t="s">
        <v>549</v>
      </c>
      <c r="B261" s="31" t="s">
        <v>126</v>
      </c>
      <c r="C261" s="31">
        <v>-3729</v>
      </c>
      <c r="D261" s="31">
        <v>202402</v>
      </c>
      <c r="E261" s="118" t="str">
        <f t="shared" si="4"/>
        <v>01 February 2024</v>
      </c>
      <c r="F261" s="31" t="s">
        <v>541</v>
      </c>
      <c r="G261" s="31" t="s">
        <v>556</v>
      </c>
    </row>
    <row r="262" spans="1:7" x14ac:dyDescent="0.25">
      <c r="A262" s="98" t="s">
        <v>549</v>
      </c>
      <c r="B262" s="98" t="s">
        <v>134</v>
      </c>
      <c r="C262" s="98">
        <v>-3051</v>
      </c>
      <c r="D262" s="98">
        <v>202402</v>
      </c>
      <c r="E262" s="118" t="str">
        <f t="shared" si="4"/>
        <v>01 February 2024</v>
      </c>
      <c r="F262" s="98" t="s">
        <v>541</v>
      </c>
      <c r="G262" s="98" t="s">
        <v>556</v>
      </c>
    </row>
    <row r="263" spans="1:7" x14ac:dyDescent="0.25">
      <c r="A263" s="31" t="s">
        <v>549</v>
      </c>
      <c r="B263" s="31" t="s">
        <v>140</v>
      </c>
      <c r="C263" s="31">
        <v>-41867</v>
      </c>
      <c r="D263" s="31">
        <v>202402</v>
      </c>
      <c r="E263" s="118" t="str">
        <f t="shared" si="4"/>
        <v>01 February 2024</v>
      </c>
      <c r="F263" s="31" t="s">
        <v>541</v>
      </c>
      <c r="G263" s="31" t="s">
        <v>556</v>
      </c>
    </row>
    <row r="264" spans="1:7" x14ac:dyDescent="0.25">
      <c r="A264" s="98" t="s">
        <v>549</v>
      </c>
      <c r="B264" s="98" t="s">
        <v>329</v>
      </c>
      <c r="C264" s="98">
        <v>-500</v>
      </c>
      <c r="D264" s="98">
        <v>202402</v>
      </c>
      <c r="E264" s="118" t="str">
        <f t="shared" si="4"/>
        <v>01 February 2024</v>
      </c>
      <c r="F264" s="98" t="s">
        <v>541</v>
      </c>
      <c r="G264" s="98" t="s">
        <v>556</v>
      </c>
    </row>
    <row r="265" spans="1:7" x14ac:dyDescent="0.25">
      <c r="A265" s="31" t="s">
        <v>549</v>
      </c>
      <c r="B265" s="31" t="s">
        <v>144</v>
      </c>
      <c r="C265" s="31">
        <v>-500</v>
      </c>
      <c r="D265" s="31">
        <v>202402</v>
      </c>
      <c r="E265" s="118" t="str">
        <f t="shared" si="4"/>
        <v>01 February 2024</v>
      </c>
      <c r="F265" s="31" t="s">
        <v>541</v>
      </c>
      <c r="G265" s="31" t="s">
        <v>556</v>
      </c>
    </row>
    <row r="266" spans="1:7" x14ac:dyDescent="0.25">
      <c r="A266" s="98" t="s">
        <v>549</v>
      </c>
      <c r="B266" s="98" t="s">
        <v>146</v>
      </c>
      <c r="C266" s="98">
        <v>-250</v>
      </c>
      <c r="D266" s="98">
        <v>202402</v>
      </c>
      <c r="E266" s="118" t="str">
        <f t="shared" si="4"/>
        <v>01 February 2024</v>
      </c>
      <c r="F266" s="98" t="s">
        <v>541</v>
      </c>
      <c r="G266" s="98" t="s">
        <v>556</v>
      </c>
    </row>
    <row r="267" spans="1:7" x14ac:dyDescent="0.25">
      <c r="A267" s="31" t="s">
        <v>549</v>
      </c>
      <c r="B267" s="31" t="s">
        <v>148</v>
      </c>
      <c r="C267" s="31">
        <v>-1250</v>
      </c>
      <c r="D267" s="31">
        <v>202402</v>
      </c>
      <c r="E267" s="118" t="str">
        <f t="shared" si="4"/>
        <v>01 February 2024</v>
      </c>
      <c r="F267" s="31" t="s">
        <v>541</v>
      </c>
      <c r="G267" s="31" t="s">
        <v>556</v>
      </c>
    </row>
    <row r="268" spans="1:7" x14ac:dyDescent="0.25">
      <c r="A268" s="98" t="s">
        <v>549</v>
      </c>
      <c r="B268" s="98" t="s">
        <v>154</v>
      </c>
      <c r="C268" s="98">
        <v>0</v>
      </c>
      <c r="D268" s="98">
        <v>202402</v>
      </c>
      <c r="E268" s="118" t="str">
        <f t="shared" si="4"/>
        <v>01 February 2024</v>
      </c>
      <c r="F268" s="98" t="s">
        <v>541</v>
      </c>
      <c r="G268" s="98" t="s">
        <v>556</v>
      </c>
    </row>
    <row r="269" spans="1:7" x14ac:dyDescent="0.25">
      <c r="A269" s="31" t="s">
        <v>549</v>
      </c>
      <c r="B269" s="31" t="s">
        <v>331</v>
      </c>
      <c r="C269" s="31">
        <v>-50</v>
      </c>
      <c r="D269" s="31">
        <v>202402</v>
      </c>
      <c r="E269" s="118" t="str">
        <f t="shared" si="4"/>
        <v>01 February 2024</v>
      </c>
      <c r="F269" s="31" t="s">
        <v>541</v>
      </c>
      <c r="G269" s="31" t="s">
        <v>556</v>
      </c>
    </row>
    <row r="270" spans="1:7" x14ac:dyDescent="0.25">
      <c r="A270" s="98" t="s">
        <v>549</v>
      </c>
      <c r="B270" s="98" t="s">
        <v>162</v>
      </c>
      <c r="C270" s="98">
        <v>-50</v>
      </c>
      <c r="D270" s="98">
        <v>202402</v>
      </c>
      <c r="E270" s="118" t="str">
        <f t="shared" si="4"/>
        <v>01 February 2024</v>
      </c>
      <c r="F270" s="98" t="s">
        <v>541</v>
      </c>
      <c r="G270" s="98" t="s">
        <v>556</v>
      </c>
    </row>
    <row r="271" spans="1:7" x14ac:dyDescent="0.25">
      <c r="A271" s="31" t="s">
        <v>549</v>
      </c>
      <c r="B271" s="31" t="s">
        <v>276</v>
      </c>
      <c r="C271" s="31">
        <v>-2800</v>
      </c>
      <c r="D271" s="31">
        <v>202402</v>
      </c>
      <c r="E271" s="118" t="str">
        <f t="shared" si="4"/>
        <v>01 February 2024</v>
      </c>
      <c r="F271" s="31" t="s">
        <v>541</v>
      </c>
      <c r="G271" s="31" t="s">
        <v>556</v>
      </c>
    </row>
    <row r="272" spans="1:7" x14ac:dyDescent="0.25">
      <c r="A272" s="98" t="s">
        <v>549</v>
      </c>
      <c r="B272" s="98" t="s">
        <v>172</v>
      </c>
      <c r="C272" s="98">
        <v>-2800</v>
      </c>
      <c r="D272" s="98">
        <v>202402</v>
      </c>
      <c r="E272" s="118" t="str">
        <f t="shared" si="4"/>
        <v>01 February 2024</v>
      </c>
      <c r="F272" s="98" t="s">
        <v>541</v>
      </c>
      <c r="G272" s="98" t="s">
        <v>556</v>
      </c>
    </row>
    <row r="273" spans="1:7" x14ac:dyDescent="0.25">
      <c r="A273" s="31" t="s">
        <v>549</v>
      </c>
      <c r="B273" s="31" t="s">
        <v>176</v>
      </c>
      <c r="C273" s="31">
        <v>-4133</v>
      </c>
      <c r="D273" s="31">
        <v>202402</v>
      </c>
      <c r="E273" s="118" t="str">
        <f t="shared" si="4"/>
        <v>01 February 2024</v>
      </c>
      <c r="F273" s="31" t="s">
        <v>541</v>
      </c>
      <c r="G273" s="31" t="s">
        <v>556</v>
      </c>
    </row>
    <row r="274" spans="1:7" x14ac:dyDescent="0.25">
      <c r="A274" s="98" t="s">
        <v>549</v>
      </c>
      <c r="B274" s="98" t="s">
        <v>188</v>
      </c>
      <c r="C274" s="98">
        <v>-250</v>
      </c>
      <c r="D274" s="98">
        <v>202402</v>
      </c>
      <c r="E274" s="118" t="str">
        <f t="shared" si="4"/>
        <v>01 February 2024</v>
      </c>
      <c r="F274" s="98" t="s">
        <v>541</v>
      </c>
      <c r="G274" s="98" t="s">
        <v>556</v>
      </c>
    </row>
    <row r="275" spans="1:7" x14ac:dyDescent="0.25">
      <c r="A275" s="31" t="s">
        <v>549</v>
      </c>
      <c r="B275" s="31" t="s">
        <v>190</v>
      </c>
      <c r="C275" s="31">
        <v>-250</v>
      </c>
      <c r="D275" s="31">
        <v>202402</v>
      </c>
      <c r="E275" s="118" t="str">
        <f t="shared" si="4"/>
        <v>01 February 2024</v>
      </c>
      <c r="F275" s="31" t="s">
        <v>541</v>
      </c>
      <c r="G275" s="31" t="s">
        <v>556</v>
      </c>
    </row>
    <row r="276" spans="1:7" x14ac:dyDescent="0.25">
      <c r="A276" s="98" t="s">
        <v>549</v>
      </c>
      <c r="B276" s="98" t="s">
        <v>198</v>
      </c>
      <c r="C276" s="98">
        <v>-4633</v>
      </c>
      <c r="D276" s="98">
        <v>202402</v>
      </c>
      <c r="E276" s="118" t="str">
        <f t="shared" si="4"/>
        <v>01 February 2024</v>
      </c>
      <c r="F276" s="98" t="s">
        <v>541</v>
      </c>
      <c r="G276" s="98" t="s">
        <v>556</v>
      </c>
    </row>
    <row r="277" spans="1:7" x14ac:dyDescent="0.25">
      <c r="A277" s="31" t="s">
        <v>549</v>
      </c>
      <c r="B277" s="31" t="s">
        <v>206</v>
      </c>
      <c r="C277" s="31">
        <v>0</v>
      </c>
      <c r="D277" s="31">
        <v>202402</v>
      </c>
      <c r="E277" s="118" t="str">
        <f t="shared" si="4"/>
        <v>01 February 2024</v>
      </c>
      <c r="F277" s="31" t="s">
        <v>541</v>
      </c>
      <c r="G277" s="31" t="s">
        <v>556</v>
      </c>
    </row>
    <row r="278" spans="1:7" x14ac:dyDescent="0.25">
      <c r="A278" s="98" t="s">
        <v>549</v>
      </c>
      <c r="B278" s="98" t="s">
        <v>212</v>
      </c>
      <c r="C278" s="98">
        <v>0</v>
      </c>
      <c r="D278" s="98">
        <v>202402</v>
      </c>
      <c r="E278" s="118" t="str">
        <f t="shared" si="4"/>
        <v>01 February 2024</v>
      </c>
      <c r="F278" s="98" t="s">
        <v>541</v>
      </c>
      <c r="G278" s="98" t="s">
        <v>556</v>
      </c>
    </row>
    <row r="279" spans="1:7" x14ac:dyDescent="0.25">
      <c r="A279" s="31" t="s">
        <v>549</v>
      </c>
      <c r="B279" s="31" t="s">
        <v>218</v>
      </c>
      <c r="C279" s="31">
        <v>-170</v>
      </c>
      <c r="D279" s="31">
        <v>202402</v>
      </c>
      <c r="E279" s="118" t="str">
        <f t="shared" si="4"/>
        <v>01 February 2024</v>
      </c>
      <c r="F279" s="31" t="s">
        <v>541</v>
      </c>
      <c r="G279" s="31" t="s">
        <v>556</v>
      </c>
    </row>
    <row r="280" spans="1:7" x14ac:dyDescent="0.25">
      <c r="A280" s="98" t="s">
        <v>549</v>
      </c>
      <c r="B280" s="98" t="s">
        <v>333</v>
      </c>
      <c r="C280" s="98">
        <v>-100</v>
      </c>
      <c r="D280" s="98">
        <v>202402</v>
      </c>
      <c r="E280" s="118" t="str">
        <f t="shared" si="4"/>
        <v>01 February 2024</v>
      </c>
      <c r="F280" s="98" t="s">
        <v>541</v>
      </c>
      <c r="G280" s="98" t="s">
        <v>556</v>
      </c>
    </row>
    <row r="281" spans="1:7" x14ac:dyDescent="0.25">
      <c r="A281" s="31" t="s">
        <v>549</v>
      </c>
      <c r="B281" s="31" t="s">
        <v>220</v>
      </c>
      <c r="C281" s="31">
        <v>-270</v>
      </c>
      <c r="D281" s="31">
        <v>202402</v>
      </c>
      <c r="E281" s="118" t="str">
        <f t="shared" si="4"/>
        <v>01 February 2024</v>
      </c>
      <c r="F281" s="31" t="s">
        <v>541</v>
      </c>
      <c r="G281" s="31" t="s">
        <v>556</v>
      </c>
    </row>
    <row r="282" spans="1:7" x14ac:dyDescent="0.25">
      <c r="A282" s="98" t="s">
        <v>549</v>
      </c>
      <c r="B282" s="98" t="s">
        <v>224</v>
      </c>
      <c r="C282" s="98">
        <v>0</v>
      </c>
      <c r="D282" s="98">
        <v>202402</v>
      </c>
      <c r="E282" s="118" t="str">
        <f t="shared" si="4"/>
        <v>01 February 2024</v>
      </c>
      <c r="F282" s="98" t="s">
        <v>541</v>
      </c>
      <c r="G282" s="98" t="s">
        <v>556</v>
      </c>
    </row>
    <row r="283" spans="1:7" x14ac:dyDescent="0.25">
      <c r="A283" s="31" t="s">
        <v>549</v>
      </c>
      <c r="B283" s="31" t="s">
        <v>228</v>
      </c>
      <c r="C283" s="31">
        <v>0</v>
      </c>
      <c r="D283" s="31">
        <v>202402</v>
      </c>
      <c r="E283" s="118" t="str">
        <f t="shared" si="4"/>
        <v>01 February 2024</v>
      </c>
      <c r="F283" s="31" t="s">
        <v>541</v>
      </c>
      <c r="G283" s="31" t="s">
        <v>556</v>
      </c>
    </row>
    <row r="284" spans="1:7" x14ac:dyDescent="0.25">
      <c r="A284" s="98" t="s">
        <v>549</v>
      </c>
      <c r="B284" s="98" t="s">
        <v>232</v>
      </c>
      <c r="C284" s="98">
        <v>0</v>
      </c>
      <c r="D284" s="98">
        <v>202402</v>
      </c>
      <c r="E284" s="118" t="str">
        <f t="shared" si="4"/>
        <v>01 February 2024</v>
      </c>
      <c r="F284" s="98" t="s">
        <v>541</v>
      </c>
      <c r="G284" s="98" t="s">
        <v>556</v>
      </c>
    </row>
    <row r="285" spans="1:7" x14ac:dyDescent="0.25">
      <c r="A285" s="31" t="s">
        <v>549</v>
      </c>
      <c r="B285" s="31" t="s">
        <v>234</v>
      </c>
      <c r="C285" s="31">
        <v>-50870</v>
      </c>
      <c r="D285" s="31">
        <v>202402</v>
      </c>
      <c r="E285" s="118" t="str">
        <f t="shared" si="4"/>
        <v>01 February 2024</v>
      </c>
      <c r="F285" s="31" t="s">
        <v>541</v>
      </c>
      <c r="G285" s="31" t="s">
        <v>556</v>
      </c>
    </row>
    <row r="286" spans="1:7" x14ac:dyDescent="0.25">
      <c r="A286" s="98" t="s">
        <v>549</v>
      </c>
      <c r="B286" s="98" t="s">
        <v>236</v>
      </c>
      <c r="C286" s="98">
        <v>21119.264620000002</v>
      </c>
      <c r="D286" s="98">
        <v>202402</v>
      </c>
      <c r="E286" s="118" t="str">
        <f t="shared" si="4"/>
        <v>01 February 2024</v>
      </c>
      <c r="F286" s="98" t="s">
        <v>541</v>
      </c>
      <c r="G286" s="98" t="s">
        <v>556</v>
      </c>
    </row>
    <row r="287" spans="1:7" x14ac:dyDescent="0.25">
      <c r="A287" s="31" t="s">
        <v>549</v>
      </c>
      <c r="B287" s="31" t="s">
        <v>238</v>
      </c>
      <c r="C287" s="31">
        <v>21119.264620000002</v>
      </c>
      <c r="D287" s="31">
        <v>202402</v>
      </c>
      <c r="E287" s="118" t="str">
        <f t="shared" si="4"/>
        <v>01 February 2024</v>
      </c>
      <c r="F287" s="31" t="s">
        <v>541</v>
      </c>
      <c r="G287" s="31" t="s">
        <v>556</v>
      </c>
    </row>
    <row r="288" spans="1:7" x14ac:dyDescent="0.25">
      <c r="A288" s="98" t="s">
        <v>549</v>
      </c>
      <c r="B288" s="98" t="s">
        <v>241</v>
      </c>
      <c r="C288" s="98">
        <v>21119.264620000002</v>
      </c>
      <c r="D288" s="98">
        <v>202402</v>
      </c>
      <c r="E288" s="118" t="str">
        <f t="shared" si="4"/>
        <v>01 February 2024</v>
      </c>
      <c r="F288" s="98" t="s">
        <v>541</v>
      </c>
      <c r="G288" s="98" t="s">
        <v>556</v>
      </c>
    </row>
    <row r="289" spans="1:7" x14ac:dyDescent="0.25">
      <c r="A289" s="31" t="s">
        <v>549</v>
      </c>
      <c r="B289" s="31" t="s">
        <v>249</v>
      </c>
      <c r="C289" s="31">
        <v>21119.264620000002</v>
      </c>
      <c r="D289" s="31">
        <v>202402</v>
      </c>
      <c r="E289" s="118" t="str">
        <f t="shared" si="4"/>
        <v>01 February 2024</v>
      </c>
      <c r="F289" s="31" t="s">
        <v>541</v>
      </c>
      <c r="G289" s="31" t="s">
        <v>556</v>
      </c>
    </row>
    <row r="290" spans="1:7" x14ac:dyDescent="0.25">
      <c r="A290" s="98" t="s">
        <v>549</v>
      </c>
      <c r="B290" s="98" t="s">
        <v>255</v>
      </c>
      <c r="C290" s="98">
        <v>21119.264620000002</v>
      </c>
      <c r="D290" s="98">
        <v>202402</v>
      </c>
      <c r="E290" s="118" t="str">
        <f t="shared" si="4"/>
        <v>01 February 2024</v>
      </c>
      <c r="F290" s="98" t="s">
        <v>541</v>
      </c>
      <c r="G290" s="98" t="s">
        <v>556</v>
      </c>
    </row>
    <row r="291" spans="1:7" x14ac:dyDescent="0.25">
      <c r="A291" s="31" t="s">
        <v>549</v>
      </c>
      <c r="B291" s="31" t="s">
        <v>22</v>
      </c>
      <c r="C291" s="31">
        <v>323346.49</v>
      </c>
      <c r="D291" s="31">
        <v>202402</v>
      </c>
      <c r="E291" s="118" t="str">
        <f t="shared" si="4"/>
        <v>01 February 2024</v>
      </c>
      <c r="F291" s="31" t="s">
        <v>542</v>
      </c>
      <c r="G291" s="31" t="s">
        <v>556</v>
      </c>
    </row>
    <row r="292" spans="1:7" x14ac:dyDescent="0.25">
      <c r="A292" s="98" t="s">
        <v>549</v>
      </c>
      <c r="B292" s="98" t="s">
        <v>25</v>
      </c>
      <c r="C292" s="98">
        <v>4863.3500000000004</v>
      </c>
      <c r="D292" s="98">
        <v>202402</v>
      </c>
      <c r="E292" s="118" t="str">
        <f t="shared" si="4"/>
        <v>01 February 2024</v>
      </c>
      <c r="F292" s="98" t="s">
        <v>542</v>
      </c>
      <c r="G292" s="98" t="s">
        <v>556</v>
      </c>
    </row>
    <row r="293" spans="1:7" x14ac:dyDescent="0.25">
      <c r="A293" s="31" t="s">
        <v>549</v>
      </c>
      <c r="B293" s="31" t="s">
        <v>27</v>
      </c>
      <c r="C293" s="31">
        <v>531.29</v>
      </c>
      <c r="D293" s="31">
        <v>202402</v>
      </c>
      <c r="E293" s="118" t="str">
        <f t="shared" si="4"/>
        <v>01 February 2024</v>
      </c>
      <c r="F293" s="31" t="s">
        <v>542</v>
      </c>
      <c r="G293" s="31" t="s">
        <v>556</v>
      </c>
    </row>
    <row r="294" spans="1:7" x14ac:dyDescent="0.25">
      <c r="A294" s="98" t="s">
        <v>549</v>
      </c>
      <c r="B294" s="98" t="s">
        <v>29</v>
      </c>
      <c r="C294" s="98">
        <v>779</v>
      </c>
      <c r="D294" s="98">
        <v>202402</v>
      </c>
      <c r="E294" s="118" t="str">
        <f t="shared" si="4"/>
        <v>01 February 2024</v>
      </c>
      <c r="F294" s="98" t="s">
        <v>542</v>
      </c>
      <c r="G294" s="98" t="s">
        <v>556</v>
      </c>
    </row>
    <row r="295" spans="1:7" x14ac:dyDescent="0.25">
      <c r="A295" s="31" t="s">
        <v>549</v>
      </c>
      <c r="B295" s="31" t="s">
        <v>31</v>
      </c>
      <c r="C295" s="31">
        <v>168.19</v>
      </c>
      <c r="D295" s="31">
        <v>202402</v>
      </c>
      <c r="E295" s="118" t="str">
        <f t="shared" si="4"/>
        <v>01 February 2024</v>
      </c>
      <c r="F295" s="31" t="s">
        <v>542</v>
      </c>
      <c r="G295" s="31" t="s">
        <v>556</v>
      </c>
    </row>
    <row r="296" spans="1:7" x14ac:dyDescent="0.25">
      <c r="A296" s="98" t="s">
        <v>549</v>
      </c>
      <c r="B296" s="98" t="s">
        <v>33</v>
      </c>
      <c r="C296" s="98">
        <v>89.25</v>
      </c>
      <c r="D296" s="98">
        <v>202402</v>
      </c>
      <c r="E296" s="118" t="str">
        <f t="shared" si="4"/>
        <v>01 February 2024</v>
      </c>
      <c r="F296" s="98" t="s">
        <v>542</v>
      </c>
      <c r="G296" s="98" t="s">
        <v>556</v>
      </c>
    </row>
    <row r="297" spans="1:7" x14ac:dyDescent="0.25">
      <c r="A297" s="31" t="s">
        <v>549</v>
      </c>
      <c r="B297" s="31" t="s">
        <v>43</v>
      </c>
      <c r="C297" s="31">
        <v>7822.64</v>
      </c>
      <c r="D297" s="31">
        <v>202402</v>
      </c>
      <c r="E297" s="118" t="str">
        <f t="shared" si="4"/>
        <v>01 February 2024</v>
      </c>
      <c r="F297" s="31" t="s">
        <v>542</v>
      </c>
      <c r="G297" s="31" t="s">
        <v>556</v>
      </c>
    </row>
    <row r="298" spans="1:7" x14ac:dyDescent="0.25">
      <c r="A298" s="98" t="s">
        <v>549</v>
      </c>
      <c r="B298" s="98" t="s">
        <v>45</v>
      </c>
      <c r="C298" s="98">
        <v>407.25</v>
      </c>
      <c r="D298" s="98">
        <v>202402</v>
      </c>
      <c r="E298" s="118" t="str">
        <f t="shared" si="4"/>
        <v>01 February 2024</v>
      </c>
      <c r="F298" s="98" t="s">
        <v>542</v>
      </c>
      <c r="G298" s="98" t="s">
        <v>556</v>
      </c>
    </row>
    <row r="299" spans="1:7" x14ac:dyDescent="0.25">
      <c r="A299" s="31" t="s">
        <v>549</v>
      </c>
      <c r="B299" s="31" t="s">
        <v>47</v>
      </c>
      <c r="C299" s="31">
        <v>7154.06</v>
      </c>
      <c r="D299" s="31">
        <v>202402</v>
      </c>
      <c r="E299" s="118" t="str">
        <f t="shared" si="4"/>
        <v>01 February 2024</v>
      </c>
      <c r="F299" s="31" t="s">
        <v>542</v>
      </c>
      <c r="G299" s="31" t="s">
        <v>556</v>
      </c>
    </row>
    <row r="300" spans="1:7" x14ac:dyDescent="0.25">
      <c r="A300" s="98" t="s">
        <v>549</v>
      </c>
      <c r="B300" s="98" t="s">
        <v>258</v>
      </c>
      <c r="C300" s="98">
        <v>1109.08</v>
      </c>
      <c r="D300" s="98">
        <v>202402</v>
      </c>
      <c r="E300" s="118" t="str">
        <f t="shared" si="4"/>
        <v>01 February 2024</v>
      </c>
      <c r="F300" s="98" t="s">
        <v>542</v>
      </c>
      <c r="G300" s="98" t="s">
        <v>556</v>
      </c>
    </row>
    <row r="301" spans="1:7" x14ac:dyDescent="0.25">
      <c r="A301" s="31" t="s">
        <v>549</v>
      </c>
      <c r="B301" s="31" t="s">
        <v>49</v>
      </c>
      <c r="C301" s="31">
        <v>24646.89</v>
      </c>
      <c r="D301" s="31">
        <v>202402</v>
      </c>
      <c r="E301" s="118" t="str">
        <f t="shared" si="4"/>
        <v>01 February 2024</v>
      </c>
      <c r="F301" s="31" t="s">
        <v>542</v>
      </c>
      <c r="G301" s="31" t="s">
        <v>556</v>
      </c>
    </row>
    <row r="302" spans="1:7" x14ac:dyDescent="0.25">
      <c r="A302" s="98" t="s">
        <v>549</v>
      </c>
      <c r="B302" s="98" t="s">
        <v>51</v>
      </c>
      <c r="C302" s="98">
        <v>2561.7399999999998</v>
      </c>
      <c r="D302" s="98">
        <v>202402</v>
      </c>
      <c r="E302" s="118" t="str">
        <f t="shared" si="4"/>
        <v>01 February 2024</v>
      </c>
      <c r="F302" s="98" t="s">
        <v>542</v>
      </c>
      <c r="G302" s="98" t="s">
        <v>556</v>
      </c>
    </row>
    <row r="303" spans="1:7" x14ac:dyDescent="0.25">
      <c r="A303" s="31" t="s">
        <v>549</v>
      </c>
      <c r="B303" s="31" t="s">
        <v>547</v>
      </c>
      <c r="C303" s="31">
        <v>1508.1</v>
      </c>
      <c r="D303" s="31">
        <v>202402</v>
      </c>
      <c r="E303" s="118" t="str">
        <f t="shared" si="4"/>
        <v>01 February 2024</v>
      </c>
      <c r="F303" s="31" t="s">
        <v>542</v>
      </c>
      <c r="G303" s="31" t="s">
        <v>556</v>
      </c>
    </row>
    <row r="304" spans="1:7" x14ac:dyDescent="0.25">
      <c r="A304" s="98" t="s">
        <v>549</v>
      </c>
      <c r="B304" s="98" t="s">
        <v>548</v>
      </c>
      <c r="C304" s="98">
        <v>56.79</v>
      </c>
      <c r="D304" s="98">
        <v>202402</v>
      </c>
      <c r="E304" s="118" t="str">
        <f t="shared" si="4"/>
        <v>01 February 2024</v>
      </c>
      <c r="F304" s="98" t="s">
        <v>542</v>
      </c>
      <c r="G304" s="98" t="s">
        <v>556</v>
      </c>
    </row>
    <row r="305" spans="1:7" x14ac:dyDescent="0.25">
      <c r="A305" s="31" t="s">
        <v>549</v>
      </c>
      <c r="B305" s="31" t="s">
        <v>59</v>
      </c>
      <c r="C305" s="31">
        <v>1447.82</v>
      </c>
      <c r="D305" s="31">
        <v>202402</v>
      </c>
      <c r="E305" s="118" t="str">
        <f t="shared" si="4"/>
        <v>01 February 2024</v>
      </c>
      <c r="F305" s="31" t="s">
        <v>542</v>
      </c>
      <c r="G305" s="31" t="s">
        <v>556</v>
      </c>
    </row>
    <row r="306" spans="1:7" x14ac:dyDescent="0.25">
      <c r="A306" s="98" t="s">
        <v>549</v>
      </c>
      <c r="B306" s="98" t="s">
        <v>61</v>
      </c>
      <c r="C306" s="98">
        <v>339.57</v>
      </c>
      <c r="D306" s="98">
        <v>202402</v>
      </c>
      <c r="E306" s="118" t="str">
        <f t="shared" si="4"/>
        <v>01 February 2024</v>
      </c>
      <c r="F306" s="98" t="s">
        <v>542</v>
      </c>
      <c r="G306" s="98" t="s">
        <v>556</v>
      </c>
    </row>
    <row r="307" spans="1:7" x14ac:dyDescent="0.25">
      <c r="A307" s="31" t="s">
        <v>549</v>
      </c>
      <c r="B307" s="31" t="s">
        <v>63</v>
      </c>
      <c r="C307" s="31">
        <v>376831.51</v>
      </c>
      <c r="D307" s="31">
        <v>202402</v>
      </c>
      <c r="E307" s="118" t="str">
        <f t="shared" si="4"/>
        <v>01 February 2024</v>
      </c>
      <c r="F307" s="31" t="s">
        <v>542</v>
      </c>
      <c r="G307" s="31" t="s">
        <v>556</v>
      </c>
    </row>
    <row r="308" spans="1:7" x14ac:dyDescent="0.25">
      <c r="A308" s="98" t="s">
        <v>549</v>
      </c>
      <c r="B308" s="98" t="s">
        <v>68</v>
      </c>
      <c r="C308" s="98">
        <v>-50453.35</v>
      </c>
      <c r="D308" s="98">
        <v>202402</v>
      </c>
      <c r="E308" s="118" t="str">
        <f t="shared" si="4"/>
        <v>01 February 2024</v>
      </c>
      <c r="F308" s="98" t="s">
        <v>542</v>
      </c>
      <c r="G308" s="98" t="s">
        <v>556</v>
      </c>
    </row>
    <row r="309" spans="1:7" x14ac:dyDescent="0.25">
      <c r="A309" s="31" t="s">
        <v>549</v>
      </c>
      <c r="B309" s="31" t="s">
        <v>70</v>
      </c>
      <c r="C309" s="31">
        <v>-179513.84</v>
      </c>
      <c r="D309" s="31">
        <v>202402</v>
      </c>
      <c r="E309" s="118" t="str">
        <f t="shared" si="4"/>
        <v>01 February 2024</v>
      </c>
      <c r="F309" s="31" t="s">
        <v>542</v>
      </c>
      <c r="G309" s="31" t="s">
        <v>556</v>
      </c>
    </row>
    <row r="310" spans="1:7" x14ac:dyDescent="0.25">
      <c r="A310" s="98" t="s">
        <v>549</v>
      </c>
      <c r="B310" s="98" t="s">
        <v>72</v>
      </c>
      <c r="C310" s="98">
        <v>-1695.41</v>
      </c>
      <c r="D310" s="98">
        <v>202402</v>
      </c>
      <c r="E310" s="118" t="str">
        <f t="shared" si="4"/>
        <v>01 February 2024</v>
      </c>
      <c r="F310" s="98" t="s">
        <v>542</v>
      </c>
      <c r="G310" s="98" t="s">
        <v>556</v>
      </c>
    </row>
    <row r="311" spans="1:7" x14ac:dyDescent="0.25">
      <c r="A311" s="31" t="s">
        <v>549</v>
      </c>
      <c r="B311" s="31" t="s">
        <v>74</v>
      </c>
      <c r="C311" s="31">
        <v>-655.91</v>
      </c>
      <c r="D311" s="31">
        <v>202402</v>
      </c>
      <c r="E311" s="118" t="str">
        <f t="shared" si="4"/>
        <v>01 February 2024</v>
      </c>
      <c r="F311" s="31" t="s">
        <v>542</v>
      </c>
      <c r="G311" s="31" t="s">
        <v>556</v>
      </c>
    </row>
    <row r="312" spans="1:7" x14ac:dyDescent="0.25">
      <c r="A312" s="98" t="s">
        <v>549</v>
      </c>
      <c r="B312" s="98" t="s">
        <v>76</v>
      </c>
      <c r="C312" s="98">
        <v>-471.24</v>
      </c>
      <c r="D312" s="98">
        <v>202402</v>
      </c>
      <c r="E312" s="118" t="str">
        <f t="shared" si="4"/>
        <v>01 February 2024</v>
      </c>
      <c r="F312" s="98" t="s">
        <v>542</v>
      </c>
      <c r="G312" s="98" t="s">
        <v>556</v>
      </c>
    </row>
    <row r="313" spans="1:7" x14ac:dyDescent="0.25">
      <c r="A313" s="31" t="s">
        <v>549</v>
      </c>
      <c r="B313" s="31" t="s">
        <v>321</v>
      </c>
      <c r="C313" s="31">
        <v>-565.54</v>
      </c>
      <c r="D313" s="31">
        <v>202402</v>
      </c>
      <c r="E313" s="118" t="str">
        <f t="shared" si="4"/>
        <v>01 February 2024</v>
      </c>
      <c r="F313" s="31" t="s">
        <v>542</v>
      </c>
      <c r="G313" s="31" t="s">
        <v>556</v>
      </c>
    </row>
    <row r="314" spans="1:7" x14ac:dyDescent="0.25">
      <c r="A314" s="98" t="s">
        <v>549</v>
      </c>
      <c r="B314" s="98" t="s">
        <v>90</v>
      </c>
      <c r="C314" s="98">
        <v>-9663.59</v>
      </c>
      <c r="D314" s="98">
        <v>202402</v>
      </c>
      <c r="E314" s="118" t="str">
        <f t="shared" si="4"/>
        <v>01 February 2024</v>
      </c>
      <c r="F314" s="98" t="s">
        <v>542</v>
      </c>
      <c r="G314" s="98" t="s">
        <v>556</v>
      </c>
    </row>
    <row r="315" spans="1:7" x14ac:dyDescent="0.25">
      <c r="A315" s="31" t="s">
        <v>549</v>
      </c>
      <c r="B315" s="31" t="s">
        <v>92</v>
      </c>
      <c r="C315" s="31">
        <v>-3197.92</v>
      </c>
      <c r="D315" s="31">
        <v>202402</v>
      </c>
      <c r="E315" s="118" t="str">
        <f t="shared" si="4"/>
        <v>01 February 2024</v>
      </c>
      <c r="F315" s="31" t="s">
        <v>542</v>
      </c>
      <c r="G315" s="31" t="s">
        <v>556</v>
      </c>
    </row>
    <row r="316" spans="1:7" x14ac:dyDescent="0.25">
      <c r="A316" s="98" t="s">
        <v>549</v>
      </c>
      <c r="B316" s="98" t="s">
        <v>94</v>
      </c>
      <c r="C316" s="98">
        <v>-851.24</v>
      </c>
      <c r="D316" s="98">
        <v>202402</v>
      </c>
      <c r="E316" s="118" t="str">
        <f t="shared" si="4"/>
        <v>01 February 2024</v>
      </c>
      <c r="F316" s="98" t="s">
        <v>542</v>
      </c>
      <c r="G316" s="98" t="s">
        <v>556</v>
      </c>
    </row>
    <row r="317" spans="1:7" x14ac:dyDescent="0.25">
      <c r="A317" s="31" t="s">
        <v>549</v>
      </c>
      <c r="B317" s="31" t="s">
        <v>545</v>
      </c>
      <c r="C317" s="31">
        <v>640</v>
      </c>
      <c r="D317" s="31">
        <v>202402</v>
      </c>
      <c r="E317" s="118" t="str">
        <f t="shared" si="4"/>
        <v>01 February 2024</v>
      </c>
      <c r="F317" s="31" t="s">
        <v>542</v>
      </c>
      <c r="G317" s="31" t="s">
        <v>556</v>
      </c>
    </row>
    <row r="318" spans="1:7" x14ac:dyDescent="0.25">
      <c r="A318" s="98" t="s">
        <v>549</v>
      </c>
      <c r="B318" s="98" t="s">
        <v>96</v>
      </c>
      <c r="C318" s="98">
        <v>-23171.09</v>
      </c>
      <c r="D318" s="98">
        <v>202402</v>
      </c>
      <c r="E318" s="118" t="str">
        <f t="shared" si="4"/>
        <v>01 February 2024</v>
      </c>
      <c r="F318" s="98" t="s">
        <v>542</v>
      </c>
      <c r="G318" s="98" t="s">
        <v>556</v>
      </c>
    </row>
    <row r="319" spans="1:7" x14ac:dyDescent="0.25">
      <c r="A319" s="31" t="s">
        <v>549</v>
      </c>
      <c r="B319" s="31" t="s">
        <v>98</v>
      </c>
      <c r="C319" s="31">
        <v>3427.34</v>
      </c>
      <c r="D319" s="31">
        <v>202402</v>
      </c>
      <c r="E319" s="118" t="str">
        <f t="shared" si="4"/>
        <v>01 February 2024</v>
      </c>
      <c r="F319" s="31" t="s">
        <v>542</v>
      </c>
      <c r="G319" s="31" t="s">
        <v>556</v>
      </c>
    </row>
    <row r="320" spans="1:7" x14ac:dyDescent="0.25">
      <c r="A320" s="98" t="s">
        <v>549</v>
      </c>
      <c r="B320" s="98" t="s">
        <v>106</v>
      </c>
      <c r="C320" s="98">
        <v>-501.8</v>
      </c>
      <c r="D320" s="98">
        <v>202402</v>
      </c>
      <c r="E320" s="118" t="str">
        <f t="shared" si="4"/>
        <v>01 February 2024</v>
      </c>
      <c r="F320" s="98" t="s">
        <v>542</v>
      </c>
      <c r="G320" s="98" t="s">
        <v>556</v>
      </c>
    </row>
    <row r="321" spans="1:7" x14ac:dyDescent="0.25">
      <c r="A321" s="31" t="s">
        <v>549</v>
      </c>
      <c r="B321" s="31" t="s">
        <v>108</v>
      </c>
      <c r="C321" s="31">
        <v>63.1</v>
      </c>
      <c r="D321" s="31">
        <v>202402</v>
      </c>
      <c r="E321" s="118" t="str">
        <f t="shared" si="4"/>
        <v>01 February 2024</v>
      </c>
      <c r="F321" s="31" t="s">
        <v>542</v>
      </c>
      <c r="G321" s="31" t="s">
        <v>556</v>
      </c>
    </row>
    <row r="322" spans="1:7" x14ac:dyDescent="0.25">
      <c r="A322" s="98" t="s">
        <v>549</v>
      </c>
      <c r="B322" s="98" t="s">
        <v>110</v>
      </c>
      <c r="C322" s="98">
        <v>-266610.49</v>
      </c>
      <c r="D322" s="98">
        <v>202402</v>
      </c>
      <c r="E322" s="118" t="str">
        <f t="shared" ref="E322:E385" si="5">TEXT(DATE(LEFT(D322,4), RIGHT(D322,2), 1), "DD MMMM YYYY")</f>
        <v>01 February 2024</v>
      </c>
      <c r="F322" s="98" t="s">
        <v>542</v>
      </c>
      <c r="G322" s="98" t="s">
        <v>556</v>
      </c>
    </row>
    <row r="323" spans="1:7" x14ac:dyDescent="0.25">
      <c r="A323" s="31" t="s">
        <v>549</v>
      </c>
      <c r="B323" s="31" t="s">
        <v>112</v>
      </c>
      <c r="C323" s="31">
        <v>110221.02</v>
      </c>
      <c r="D323" s="31">
        <v>202402</v>
      </c>
      <c r="E323" s="118" t="str">
        <f t="shared" si="5"/>
        <v>01 February 2024</v>
      </c>
      <c r="F323" s="31" t="s">
        <v>542</v>
      </c>
      <c r="G323" s="31" t="s">
        <v>556</v>
      </c>
    </row>
    <row r="324" spans="1:7" x14ac:dyDescent="0.25">
      <c r="A324" s="98" t="s">
        <v>549</v>
      </c>
      <c r="B324" s="98" t="s">
        <v>114</v>
      </c>
      <c r="C324" s="98">
        <v>110221.02</v>
      </c>
      <c r="D324" s="98">
        <v>202402</v>
      </c>
      <c r="E324" s="118" t="str">
        <f t="shared" si="5"/>
        <v>01 February 2024</v>
      </c>
      <c r="F324" s="98" t="s">
        <v>542</v>
      </c>
      <c r="G324" s="98" t="s">
        <v>556</v>
      </c>
    </row>
    <row r="325" spans="1:7" x14ac:dyDescent="0.25">
      <c r="A325" s="31" t="s">
        <v>549</v>
      </c>
      <c r="B325" s="31" t="s">
        <v>120</v>
      </c>
      <c r="C325" s="31">
        <v>-28900</v>
      </c>
      <c r="D325" s="31">
        <v>202402</v>
      </c>
      <c r="E325" s="118" t="str">
        <f t="shared" si="5"/>
        <v>01 February 2024</v>
      </c>
      <c r="F325" s="31" t="s">
        <v>542</v>
      </c>
      <c r="G325" s="31" t="s">
        <v>556</v>
      </c>
    </row>
    <row r="326" spans="1:7" x14ac:dyDescent="0.25">
      <c r="A326" s="98" t="s">
        <v>549</v>
      </c>
      <c r="B326" s="98" t="s">
        <v>124</v>
      </c>
      <c r="C326" s="98">
        <v>-1156</v>
      </c>
      <c r="D326" s="98">
        <v>202402</v>
      </c>
      <c r="E326" s="118" t="str">
        <f t="shared" si="5"/>
        <v>01 February 2024</v>
      </c>
      <c r="F326" s="98" t="s">
        <v>542</v>
      </c>
      <c r="G326" s="98" t="s">
        <v>556</v>
      </c>
    </row>
    <row r="327" spans="1:7" x14ac:dyDescent="0.25">
      <c r="A327" s="31" t="s">
        <v>549</v>
      </c>
      <c r="B327" s="31" t="s">
        <v>126</v>
      </c>
      <c r="C327" s="31">
        <v>-1928.73</v>
      </c>
      <c r="D327" s="31">
        <v>202402</v>
      </c>
      <c r="E327" s="118" t="str">
        <f t="shared" si="5"/>
        <v>01 February 2024</v>
      </c>
      <c r="F327" s="31" t="s">
        <v>542</v>
      </c>
      <c r="G327" s="31" t="s">
        <v>556</v>
      </c>
    </row>
    <row r="328" spans="1:7" x14ac:dyDescent="0.25">
      <c r="A328" s="98" t="s">
        <v>549</v>
      </c>
      <c r="B328" s="98" t="s">
        <v>130</v>
      </c>
      <c r="C328" s="98">
        <v>-114.57</v>
      </c>
      <c r="D328" s="98">
        <v>202402</v>
      </c>
      <c r="E328" s="118" t="str">
        <f t="shared" si="5"/>
        <v>01 February 2024</v>
      </c>
      <c r="F328" s="98" t="s">
        <v>542</v>
      </c>
      <c r="G328" s="98" t="s">
        <v>556</v>
      </c>
    </row>
    <row r="329" spans="1:7" x14ac:dyDescent="0.25">
      <c r="A329" s="31" t="s">
        <v>549</v>
      </c>
      <c r="B329" s="31" t="s">
        <v>134</v>
      </c>
      <c r="C329" s="31">
        <v>-2215.37</v>
      </c>
      <c r="D329" s="31">
        <v>202402</v>
      </c>
      <c r="E329" s="118" t="str">
        <f t="shared" si="5"/>
        <v>01 February 2024</v>
      </c>
      <c r="F329" s="31" t="s">
        <v>542</v>
      </c>
      <c r="G329" s="31" t="s">
        <v>556</v>
      </c>
    </row>
    <row r="330" spans="1:7" x14ac:dyDescent="0.25">
      <c r="A330" s="98" t="s">
        <v>549</v>
      </c>
      <c r="B330" s="98" t="s">
        <v>140</v>
      </c>
      <c r="C330" s="98">
        <v>-34314.67</v>
      </c>
      <c r="D330" s="98">
        <v>202402</v>
      </c>
      <c r="E330" s="118" t="str">
        <f t="shared" si="5"/>
        <v>01 February 2024</v>
      </c>
      <c r="F330" s="98" t="s">
        <v>542</v>
      </c>
      <c r="G330" s="98" t="s">
        <v>556</v>
      </c>
    </row>
    <row r="331" spans="1:7" x14ac:dyDescent="0.25">
      <c r="A331" s="31" t="s">
        <v>549</v>
      </c>
      <c r="B331" s="31" t="s">
        <v>329</v>
      </c>
      <c r="C331" s="31">
        <v>-275.44</v>
      </c>
      <c r="D331" s="31">
        <v>202402</v>
      </c>
      <c r="E331" s="118" t="str">
        <f t="shared" si="5"/>
        <v>01 February 2024</v>
      </c>
      <c r="F331" s="31" t="s">
        <v>542</v>
      </c>
      <c r="G331" s="31" t="s">
        <v>556</v>
      </c>
    </row>
    <row r="332" spans="1:7" x14ac:dyDescent="0.25">
      <c r="A332" s="98" t="s">
        <v>549</v>
      </c>
      <c r="B332" s="98" t="s">
        <v>146</v>
      </c>
      <c r="C332" s="98">
        <v>-65.06</v>
      </c>
      <c r="D332" s="98">
        <v>202402</v>
      </c>
      <c r="E332" s="118" t="str">
        <f t="shared" si="5"/>
        <v>01 February 2024</v>
      </c>
      <c r="F332" s="98" t="s">
        <v>542</v>
      </c>
      <c r="G332" s="98" t="s">
        <v>556</v>
      </c>
    </row>
    <row r="333" spans="1:7" x14ac:dyDescent="0.25">
      <c r="A333" s="31" t="s">
        <v>549</v>
      </c>
      <c r="B333" s="31" t="s">
        <v>148</v>
      </c>
      <c r="C333" s="31">
        <v>-340.5</v>
      </c>
      <c r="D333" s="31">
        <v>202402</v>
      </c>
      <c r="E333" s="118" t="str">
        <f t="shared" si="5"/>
        <v>01 February 2024</v>
      </c>
      <c r="F333" s="31" t="s">
        <v>542</v>
      </c>
      <c r="G333" s="31" t="s">
        <v>556</v>
      </c>
    </row>
    <row r="334" spans="1:7" x14ac:dyDescent="0.25">
      <c r="A334" s="98" t="s">
        <v>549</v>
      </c>
      <c r="B334" s="98" t="s">
        <v>152</v>
      </c>
      <c r="C334" s="98">
        <v>-56.01</v>
      </c>
      <c r="D334" s="98">
        <v>202402</v>
      </c>
      <c r="E334" s="118" t="str">
        <f t="shared" si="5"/>
        <v>01 February 2024</v>
      </c>
      <c r="F334" s="98" t="s">
        <v>542</v>
      </c>
      <c r="G334" s="98" t="s">
        <v>556</v>
      </c>
    </row>
    <row r="335" spans="1:7" x14ac:dyDescent="0.25">
      <c r="A335" s="31" t="s">
        <v>549</v>
      </c>
      <c r="B335" s="31" t="s">
        <v>154</v>
      </c>
      <c r="C335" s="31">
        <v>-56.01</v>
      </c>
      <c r="D335" s="31">
        <v>202402</v>
      </c>
      <c r="E335" s="118" t="str">
        <f t="shared" si="5"/>
        <v>01 February 2024</v>
      </c>
      <c r="F335" s="31" t="s">
        <v>542</v>
      </c>
      <c r="G335" s="31" t="s">
        <v>556</v>
      </c>
    </row>
    <row r="336" spans="1:7" x14ac:dyDescent="0.25">
      <c r="A336" s="98" t="s">
        <v>549</v>
      </c>
      <c r="B336" s="98" t="s">
        <v>274</v>
      </c>
      <c r="C336" s="98">
        <v>-45.75</v>
      </c>
      <c r="D336" s="98">
        <v>202402</v>
      </c>
      <c r="E336" s="118" t="str">
        <f t="shared" si="5"/>
        <v>01 February 2024</v>
      </c>
      <c r="F336" s="98" t="s">
        <v>542</v>
      </c>
      <c r="G336" s="98" t="s">
        <v>556</v>
      </c>
    </row>
    <row r="337" spans="1:7" x14ac:dyDescent="0.25">
      <c r="A337" s="31" t="s">
        <v>549</v>
      </c>
      <c r="B337" s="31" t="s">
        <v>162</v>
      </c>
      <c r="C337" s="31">
        <v>-45.75</v>
      </c>
      <c r="D337" s="31">
        <v>202402</v>
      </c>
      <c r="E337" s="118" t="str">
        <f t="shared" si="5"/>
        <v>01 February 2024</v>
      </c>
      <c r="F337" s="31" t="s">
        <v>542</v>
      </c>
      <c r="G337" s="31" t="s">
        <v>556</v>
      </c>
    </row>
    <row r="338" spans="1:7" x14ac:dyDescent="0.25">
      <c r="A338" s="98" t="s">
        <v>549</v>
      </c>
      <c r="B338" s="98" t="s">
        <v>276</v>
      </c>
      <c r="C338" s="98">
        <v>-2825.12</v>
      </c>
      <c r="D338" s="98">
        <v>202402</v>
      </c>
      <c r="E338" s="118" t="str">
        <f t="shared" si="5"/>
        <v>01 February 2024</v>
      </c>
      <c r="F338" s="98" t="s">
        <v>542</v>
      </c>
      <c r="G338" s="98" t="s">
        <v>556</v>
      </c>
    </row>
    <row r="339" spans="1:7" x14ac:dyDescent="0.25">
      <c r="A339" s="31" t="s">
        <v>549</v>
      </c>
      <c r="B339" s="31" t="s">
        <v>247</v>
      </c>
      <c r="C339" s="31">
        <v>-8</v>
      </c>
      <c r="D339" s="31">
        <v>202402</v>
      </c>
      <c r="E339" s="118" t="str">
        <f t="shared" si="5"/>
        <v>01 February 2024</v>
      </c>
      <c r="F339" s="31" t="s">
        <v>542</v>
      </c>
      <c r="G339" s="31" t="s">
        <v>556</v>
      </c>
    </row>
    <row r="340" spans="1:7" x14ac:dyDescent="0.25">
      <c r="A340" s="98" t="s">
        <v>549</v>
      </c>
      <c r="B340" s="98" t="s">
        <v>172</v>
      </c>
      <c r="C340" s="98">
        <v>-2825.12</v>
      </c>
      <c r="D340" s="98">
        <v>202402</v>
      </c>
      <c r="E340" s="118" t="str">
        <f t="shared" si="5"/>
        <v>01 February 2024</v>
      </c>
      <c r="F340" s="98" t="s">
        <v>542</v>
      </c>
      <c r="G340" s="98" t="s">
        <v>556</v>
      </c>
    </row>
    <row r="341" spans="1:7" x14ac:dyDescent="0.25">
      <c r="A341" s="31" t="s">
        <v>549</v>
      </c>
      <c r="B341" s="31" t="s">
        <v>176</v>
      </c>
      <c r="C341" s="31">
        <v>-4133</v>
      </c>
      <c r="D341" s="31">
        <v>202402</v>
      </c>
      <c r="E341" s="118" t="str">
        <f t="shared" si="5"/>
        <v>01 February 2024</v>
      </c>
      <c r="F341" s="31" t="s">
        <v>542</v>
      </c>
      <c r="G341" s="31" t="s">
        <v>556</v>
      </c>
    </row>
    <row r="342" spans="1:7" x14ac:dyDescent="0.25">
      <c r="A342" s="98" t="s">
        <v>549</v>
      </c>
      <c r="B342" s="98" t="s">
        <v>184</v>
      </c>
      <c r="C342" s="98">
        <v>-16.88</v>
      </c>
      <c r="D342" s="98">
        <v>202402</v>
      </c>
      <c r="E342" s="118" t="str">
        <f t="shared" si="5"/>
        <v>01 February 2024</v>
      </c>
      <c r="F342" s="98" t="s">
        <v>542</v>
      </c>
      <c r="G342" s="98" t="s">
        <v>556</v>
      </c>
    </row>
    <row r="343" spans="1:7" x14ac:dyDescent="0.25">
      <c r="A343" s="31" t="s">
        <v>549</v>
      </c>
      <c r="B343" s="31" t="s">
        <v>188</v>
      </c>
      <c r="C343" s="31">
        <v>-413.08</v>
      </c>
      <c r="D343" s="31">
        <v>202402</v>
      </c>
      <c r="E343" s="118" t="str">
        <f t="shared" si="5"/>
        <v>01 February 2024</v>
      </c>
      <c r="F343" s="31" t="s">
        <v>542</v>
      </c>
      <c r="G343" s="31" t="s">
        <v>556</v>
      </c>
    </row>
    <row r="344" spans="1:7" x14ac:dyDescent="0.25">
      <c r="A344" s="98" t="s">
        <v>549</v>
      </c>
      <c r="B344" s="98" t="s">
        <v>280</v>
      </c>
      <c r="C344" s="98">
        <v>-7.73</v>
      </c>
      <c r="D344" s="98">
        <v>202402</v>
      </c>
      <c r="E344" s="118" t="str">
        <f t="shared" si="5"/>
        <v>01 February 2024</v>
      </c>
      <c r="F344" s="98" t="s">
        <v>542</v>
      </c>
      <c r="G344" s="98" t="s">
        <v>556</v>
      </c>
    </row>
    <row r="345" spans="1:7" x14ac:dyDescent="0.25">
      <c r="A345" s="31" t="s">
        <v>549</v>
      </c>
      <c r="B345" s="31" t="s">
        <v>198</v>
      </c>
      <c r="C345" s="31">
        <v>-4570.6899999999996</v>
      </c>
      <c r="D345" s="31">
        <v>202402</v>
      </c>
      <c r="E345" s="118" t="str">
        <f t="shared" si="5"/>
        <v>01 February 2024</v>
      </c>
      <c r="F345" s="31" t="s">
        <v>542</v>
      </c>
      <c r="G345" s="31" t="s">
        <v>556</v>
      </c>
    </row>
    <row r="346" spans="1:7" x14ac:dyDescent="0.25">
      <c r="A346" s="98" t="s">
        <v>549</v>
      </c>
      <c r="B346" s="98" t="s">
        <v>206</v>
      </c>
      <c r="C346" s="98">
        <v>0</v>
      </c>
      <c r="D346" s="98">
        <v>202402</v>
      </c>
      <c r="E346" s="118" t="str">
        <f t="shared" si="5"/>
        <v>01 February 2024</v>
      </c>
      <c r="F346" s="98" t="s">
        <v>542</v>
      </c>
      <c r="G346" s="98" t="s">
        <v>556</v>
      </c>
    </row>
    <row r="347" spans="1:7" x14ac:dyDescent="0.25">
      <c r="A347" s="31" t="s">
        <v>549</v>
      </c>
      <c r="B347" s="31" t="s">
        <v>281</v>
      </c>
      <c r="C347" s="31">
        <v>0</v>
      </c>
      <c r="D347" s="31">
        <v>202402</v>
      </c>
      <c r="E347" s="118" t="str">
        <f t="shared" si="5"/>
        <v>01 February 2024</v>
      </c>
      <c r="F347" s="31" t="s">
        <v>542</v>
      </c>
      <c r="G347" s="31" t="s">
        <v>556</v>
      </c>
    </row>
    <row r="348" spans="1:7" x14ac:dyDescent="0.25">
      <c r="A348" s="98" t="s">
        <v>549</v>
      </c>
      <c r="B348" s="98" t="s">
        <v>218</v>
      </c>
      <c r="C348" s="98">
        <v>-170</v>
      </c>
      <c r="D348" s="98">
        <v>202402</v>
      </c>
      <c r="E348" s="118" t="str">
        <f t="shared" si="5"/>
        <v>01 February 2024</v>
      </c>
      <c r="F348" s="98" t="s">
        <v>542</v>
      </c>
      <c r="G348" s="98" t="s">
        <v>556</v>
      </c>
    </row>
    <row r="349" spans="1:7" x14ac:dyDescent="0.25">
      <c r="A349" s="31" t="s">
        <v>549</v>
      </c>
      <c r="B349" s="31" t="s">
        <v>333</v>
      </c>
      <c r="C349" s="31">
        <v>-91.6</v>
      </c>
      <c r="D349" s="31">
        <v>202402</v>
      </c>
      <c r="E349" s="118" t="str">
        <f t="shared" si="5"/>
        <v>01 February 2024</v>
      </c>
      <c r="F349" s="31" t="s">
        <v>542</v>
      </c>
      <c r="G349" s="31" t="s">
        <v>556</v>
      </c>
    </row>
    <row r="350" spans="1:7" x14ac:dyDescent="0.25">
      <c r="A350" s="98" t="s">
        <v>549</v>
      </c>
      <c r="B350" s="98" t="s">
        <v>220</v>
      </c>
      <c r="C350" s="98">
        <v>-261.60000000000002</v>
      </c>
      <c r="D350" s="98">
        <v>202402</v>
      </c>
      <c r="E350" s="118" t="str">
        <f t="shared" si="5"/>
        <v>01 February 2024</v>
      </c>
      <c r="F350" s="98" t="s">
        <v>542</v>
      </c>
      <c r="G350" s="98" t="s">
        <v>556</v>
      </c>
    </row>
    <row r="351" spans="1:7" x14ac:dyDescent="0.25">
      <c r="A351" s="31" t="s">
        <v>549</v>
      </c>
      <c r="B351" s="31" t="s">
        <v>224</v>
      </c>
      <c r="C351" s="31">
        <v>0</v>
      </c>
      <c r="D351" s="31">
        <v>202402</v>
      </c>
      <c r="E351" s="118" t="str">
        <f t="shared" si="5"/>
        <v>01 February 2024</v>
      </c>
      <c r="F351" s="31" t="s">
        <v>542</v>
      </c>
      <c r="G351" s="31" t="s">
        <v>556</v>
      </c>
    </row>
    <row r="352" spans="1:7" x14ac:dyDescent="0.25">
      <c r="A352" s="98" t="s">
        <v>549</v>
      </c>
      <c r="B352" s="98" t="s">
        <v>228</v>
      </c>
      <c r="C352" s="98">
        <v>0</v>
      </c>
      <c r="D352" s="98">
        <v>202402</v>
      </c>
      <c r="E352" s="118" t="str">
        <f t="shared" si="5"/>
        <v>01 February 2024</v>
      </c>
      <c r="F352" s="98" t="s">
        <v>542</v>
      </c>
      <c r="G352" s="98" t="s">
        <v>556</v>
      </c>
    </row>
    <row r="353" spans="1:7" x14ac:dyDescent="0.25">
      <c r="A353" s="31" t="s">
        <v>549</v>
      </c>
      <c r="B353" s="31" t="s">
        <v>232</v>
      </c>
      <c r="C353" s="31">
        <v>0</v>
      </c>
      <c r="D353" s="31">
        <v>202402</v>
      </c>
      <c r="E353" s="118" t="str">
        <f t="shared" si="5"/>
        <v>01 February 2024</v>
      </c>
      <c r="F353" s="31" t="s">
        <v>542</v>
      </c>
      <c r="G353" s="31" t="s">
        <v>556</v>
      </c>
    </row>
    <row r="354" spans="1:7" x14ac:dyDescent="0.25">
      <c r="A354" s="98" t="s">
        <v>549</v>
      </c>
      <c r="B354" s="98" t="s">
        <v>234</v>
      </c>
      <c r="C354" s="98">
        <v>-42414.34</v>
      </c>
      <c r="D354" s="98">
        <v>202402</v>
      </c>
      <c r="E354" s="118" t="str">
        <f t="shared" si="5"/>
        <v>01 February 2024</v>
      </c>
      <c r="F354" s="98" t="s">
        <v>542</v>
      </c>
      <c r="G354" s="98" t="s">
        <v>556</v>
      </c>
    </row>
    <row r="355" spans="1:7" x14ac:dyDescent="0.25">
      <c r="A355" s="31" t="s">
        <v>549</v>
      </c>
      <c r="B355" s="31" t="s">
        <v>236</v>
      </c>
      <c r="C355" s="31">
        <v>67798.679999999993</v>
      </c>
      <c r="D355" s="31">
        <v>202402</v>
      </c>
      <c r="E355" s="118" t="str">
        <f t="shared" si="5"/>
        <v>01 February 2024</v>
      </c>
      <c r="F355" s="31" t="s">
        <v>542</v>
      </c>
      <c r="G355" s="31" t="s">
        <v>556</v>
      </c>
    </row>
    <row r="356" spans="1:7" x14ac:dyDescent="0.25">
      <c r="A356" s="98" t="s">
        <v>549</v>
      </c>
      <c r="B356" s="98" t="s">
        <v>238</v>
      </c>
      <c r="C356" s="98">
        <v>67798.679999999993</v>
      </c>
      <c r="D356" s="98">
        <v>202402</v>
      </c>
      <c r="E356" s="118" t="str">
        <f t="shared" si="5"/>
        <v>01 February 2024</v>
      </c>
      <c r="F356" s="98" t="s">
        <v>542</v>
      </c>
      <c r="G356" s="98" t="s">
        <v>556</v>
      </c>
    </row>
    <row r="357" spans="1:7" x14ac:dyDescent="0.25">
      <c r="A357" s="31" t="s">
        <v>549</v>
      </c>
      <c r="B357" s="31" t="s">
        <v>241</v>
      </c>
      <c r="C357" s="31">
        <v>67798.679999999993</v>
      </c>
      <c r="D357" s="31">
        <v>202402</v>
      </c>
      <c r="E357" s="118" t="str">
        <f t="shared" si="5"/>
        <v>01 February 2024</v>
      </c>
      <c r="F357" s="31" t="s">
        <v>542</v>
      </c>
      <c r="G357" s="31" t="s">
        <v>556</v>
      </c>
    </row>
    <row r="358" spans="1:7" x14ac:dyDescent="0.25">
      <c r="A358" s="98" t="s">
        <v>549</v>
      </c>
      <c r="B358" s="98" t="s">
        <v>249</v>
      </c>
      <c r="C358" s="98">
        <v>67798.679999999993</v>
      </c>
      <c r="D358" s="98">
        <v>202402</v>
      </c>
      <c r="E358" s="118" t="str">
        <f t="shared" si="5"/>
        <v>01 February 2024</v>
      </c>
      <c r="F358" s="98" t="s">
        <v>542</v>
      </c>
      <c r="G358" s="98" t="s">
        <v>556</v>
      </c>
    </row>
    <row r="359" spans="1:7" x14ac:dyDescent="0.25">
      <c r="A359" s="31" t="s">
        <v>549</v>
      </c>
      <c r="B359" s="31" t="s">
        <v>251</v>
      </c>
      <c r="C359" s="31">
        <v>-22737.89</v>
      </c>
      <c r="D359" s="31">
        <v>202402</v>
      </c>
      <c r="E359" s="118" t="str">
        <f t="shared" si="5"/>
        <v>01 February 2024</v>
      </c>
      <c r="F359" s="31" t="s">
        <v>542</v>
      </c>
      <c r="G359" s="31" t="s">
        <v>556</v>
      </c>
    </row>
    <row r="360" spans="1:7" x14ac:dyDescent="0.25">
      <c r="A360" s="98" t="s">
        <v>549</v>
      </c>
      <c r="B360" s="98" t="s">
        <v>253</v>
      </c>
      <c r="C360" s="98">
        <v>-14846</v>
      </c>
      <c r="D360" s="98">
        <v>202402</v>
      </c>
      <c r="E360" s="118" t="str">
        <f t="shared" si="5"/>
        <v>01 February 2024</v>
      </c>
      <c r="F360" s="98" t="s">
        <v>542</v>
      </c>
      <c r="G360" s="98" t="s">
        <v>556</v>
      </c>
    </row>
    <row r="361" spans="1:7" x14ac:dyDescent="0.25">
      <c r="A361" s="31" t="s">
        <v>549</v>
      </c>
      <c r="B361" s="31" t="s">
        <v>255</v>
      </c>
      <c r="C361" s="31">
        <v>30214.79</v>
      </c>
      <c r="D361" s="31">
        <v>202402</v>
      </c>
      <c r="E361" s="118" t="str">
        <f t="shared" si="5"/>
        <v>01 February 2024</v>
      </c>
      <c r="F361" s="31" t="s">
        <v>542</v>
      </c>
      <c r="G361" s="31" t="s">
        <v>556</v>
      </c>
    </row>
    <row r="362" spans="1:7" x14ac:dyDescent="0.25">
      <c r="A362" s="98" t="s">
        <v>549</v>
      </c>
      <c r="B362" s="98" t="s">
        <v>339</v>
      </c>
      <c r="C362" s="98">
        <v>301193.48</v>
      </c>
      <c r="D362" s="98">
        <v>202401</v>
      </c>
      <c r="E362" s="118" t="str">
        <f t="shared" si="5"/>
        <v>01 January 2024</v>
      </c>
      <c r="F362" s="98" t="s">
        <v>541</v>
      </c>
      <c r="G362" s="98" t="s">
        <v>556</v>
      </c>
    </row>
    <row r="363" spans="1:7" x14ac:dyDescent="0.25">
      <c r="A363" s="31" t="s">
        <v>549</v>
      </c>
      <c r="B363" s="31" t="s">
        <v>63</v>
      </c>
      <c r="C363" s="31">
        <v>299955.26929999999</v>
      </c>
      <c r="D363" s="31">
        <v>202401</v>
      </c>
      <c r="E363" s="118" t="str">
        <f t="shared" si="5"/>
        <v>01 January 2024</v>
      </c>
      <c r="F363" s="31" t="s">
        <v>541</v>
      </c>
      <c r="G363" s="31" t="s">
        <v>556</v>
      </c>
    </row>
    <row r="364" spans="1:7" x14ac:dyDescent="0.25">
      <c r="A364" s="98" t="s">
        <v>549</v>
      </c>
      <c r="B364" s="98" t="s">
        <v>340</v>
      </c>
      <c r="C364" s="98">
        <v>0.04</v>
      </c>
      <c r="D364" s="98">
        <v>202401</v>
      </c>
      <c r="E364" s="118" t="str">
        <f t="shared" si="5"/>
        <v>01 January 2024</v>
      </c>
      <c r="F364" s="98" t="s">
        <v>541</v>
      </c>
      <c r="G364" s="98" t="s">
        <v>556</v>
      </c>
    </row>
    <row r="365" spans="1:7" x14ac:dyDescent="0.25">
      <c r="A365" s="31" t="s">
        <v>549</v>
      </c>
      <c r="B365" s="31" t="s">
        <v>110</v>
      </c>
      <c r="C365" s="31">
        <v>-227966.00459999999</v>
      </c>
      <c r="D365" s="31">
        <v>202401</v>
      </c>
      <c r="E365" s="118" t="str">
        <f t="shared" si="5"/>
        <v>01 January 2024</v>
      </c>
      <c r="F365" s="31" t="s">
        <v>541</v>
      </c>
      <c r="G365" s="31" t="s">
        <v>556</v>
      </c>
    </row>
    <row r="366" spans="1:7" x14ac:dyDescent="0.25">
      <c r="A366" s="98" t="s">
        <v>549</v>
      </c>
      <c r="B366" s="98" t="s">
        <v>114</v>
      </c>
      <c r="C366" s="98">
        <v>71989.264620000002</v>
      </c>
      <c r="D366" s="98">
        <v>202401</v>
      </c>
      <c r="E366" s="118" t="str">
        <f t="shared" si="5"/>
        <v>01 January 2024</v>
      </c>
      <c r="F366" s="98" t="s">
        <v>541</v>
      </c>
      <c r="G366" s="98" t="s">
        <v>556</v>
      </c>
    </row>
    <row r="367" spans="1:7" x14ac:dyDescent="0.25">
      <c r="A367" s="31" t="s">
        <v>549</v>
      </c>
      <c r="B367" s="31"/>
      <c r="C367" s="31">
        <v>0.24</v>
      </c>
      <c r="D367" s="31">
        <v>202401</v>
      </c>
      <c r="E367" s="118" t="str">
        <f t="shared" si="5"/>
        <v>01 January 2024</v>
      </c>
      <c r="F367" s="31" t="s">
        <v>541</v>
      </c>
      <c r="G367" s="31" t="s">
        <v>556</v>
      </c>
    </row>
    <row r="368" spans="1:7" x14ac:dyDescent="0.25">
      <c r="A368" s="98" t="s">
        <v>549</v>
      </c>
      <c r="B368" s="98" t="s">
        <v>288</v>
      </c>
      <c r="C368" s="98">
        <v>4</v>
      </c>
      <c r="D368" s="98">
        <v>202401</v>
      </c>
      <c r="E368" s="118" t="str">
        <f t="shared" si="5"/>
        <v>01 January 2024</v>
      </c>
      <c r="F368" s="98" t="s">
        <v>541</v>
      </c>
      <c r="G368" s="98" t="s">
        <v>556</v>
      </c>
    </row>
    <row r="369" spans="1:7" x14ac:dyDescent="0.25">
      <c r="A369" s="31" t="s">
        <v>549</v>
      </c>
      <c r="B369" s="31" t="s">
        <v>120</v>
      </c>
      <c r="C369" s="31">
        <v>-33900</v>
      </c>
      <c r="D369" s="31">
        <v>202401</v>
      </c>
      <c r="E369" s="118" t="str">
        <f t="shared" si="5"/>
        <v>01 January 2024</v>
      </c>
      <c r="F369" s="31" t="s">
        <v>541</v>
      </c>
      <c r="G369" s="31" t="s">
        <v>556</v>
      </c>
    </row>
    <row r="370" spans="1:7" x14ac:dyDescent="0.25">
      <c r="A370" s="98" t="s">
        <v>549</v>
      </c>
      <c r="B370" s="98" t="s">
        <v>124</v>
      </c>
      <c r="C370" s="98">
        <v>-1187</v>
      </c>
      <c r="D370" s="98">
        <v>202401</v>
      </c>
      <c r="E370" s="118" t="str">
        <f t="shared" si="5"/>
        <v>01 January 2024</v>
      </c>
      <c r="F370" s="98" t="s">
        <v>541</v>
      </c>
      <c r="G370" s="98" t="s">
        <v>556</v>
      </c>
    </row>
    <row r="371" spans="1:7" x14ac:dyDescent="0.25">
      <c r="A371" s="31" t="s">
        <v>549</v>
      </c>
      <c r="B371" s="31" t="s">
        <v>126</v>
      </c>
      <c r="C371" s="31">
        <v>-3729</v>
      </c>
      <c r="D371" s="31">
        <v>202401</v>
      </c>
      <c r="E371" s="118" t="str">
        <f t="shared" si="5"/>
        <v>01 January 2024</v>
      </c>
      <c r="F371" s="31" t="s">
        <v>541</v>
      </c>
      <c r="G371" s="31" t="s">
        <v>556</v>
      </c>
    </row>
    <row r="372" spans="1:7" x14ac:dyDescent="0.25">
      <c r="A372" s="98" t="s">
        <v>549</v>
      </c>
      <c r="B372" s="98" t="s">
        <v>130</v>
      </c>
      <c r="C372" s="98">
        <v>-400</v>
      </c>
      <c r="D372" s="98">
        <v>202401</v>
      </c>
      <c r="E372" s="118" t="str">
        <f t="shared" si="5"/>
        <v>01 January 2024</v>
      </c>
      <c r="F372" s="98" t="s">
        <v>541</v>
      </c>
      <c r="G372" s="98" t="s">
        <v>556</v>
      </c>
    </row>
    <row r="373" spans="1:7" x14ac:dyDescent="0.25">
      <c r="A373" s="31" t="s">
        <v>549</v>
      </c>
      <c r="B373" s="31" t="s">
        <v>134</v>
      </c>
      <c r="C373" s="31">
        <v>-3051</v>
      </c>
      <c r="D373" s="31">
        <v>202401</v>
      </c>
      <c r="E373" s="118" t="str">
        <f t="shared" si="5"/>
        <v>01 January 2024</v>
      </c>
      <c r="F373" s="31" t="s">
        <v>541</v>
      </c>
      <c r="G373" s="31" t="s">
        <v>556</v>
      </c>
    </row>
    <row r="374" spans="1:7" x14ac:dyDescent="0.25">
      <c r="A374" s="98" t="s">
        <v>549</v>
      </c>
      <c r="B374" s="98" t="s">
        <v>140</v>
      </c>
      <c r="C374" s="98">
        <v>-42267</v>
      </c>
      <c r="D374" s="98">
        <v>202401</v>
      </c>
      <c r="E374" s="118" t="str">
        <f t="shared" si="5"/>
        <v>01 January 2024</v>
      </c>
      <c r="F374" s="98" t="s">
        <v>541</v>
      </c>
      <c r="G374" s="98" t="s">
        <v>556</v>
      </c>
    </row>
    <row r="375" spans="1:7" x14ac:dyDescent="0.25">
      <c r="A375" s="31" t="s">
        <v>549</v>
      </c>
      <c r="B375" s="31" t="s">
        <v>148</v>
      </c>
      <c r="C375" s="31">
        <v>0</v>
      </c>
      <c r="D375" s="31">
        <v>202401</v>
      </c>
      <c r="E375" s="118" t="str">
        <f t="shared" si="5"/>
        <v>01 January 2024</v>
      </c>
      <c r="F375" s="31" t="s">
        <v>541</v>
      </c>
      <c r="G375" s="31" t="s">
        <v>556</v>
      </c>
    </row>
    <row r="376" spans="1:7" x14ac:dyDescent="0.25">
      <c r="A376" s="98" t="s">
        <v>549</v>
      </c>
      <c r="B376" s="98" t="s">
        <v>154</v>
      </c>
      <c r="C376" s="98">
        <v>0</v>
      </c>
      <c r="D376" s="98">
        <v>202401</v>
      </c>
      <c r="E376" s="118" t="str">
        <f t="shared" si="5"/>
        <v>01 January 2024</v>
      </c>
      <c r="F376" s="98" t="s">
        <v>541</v>
      </c>
      <c r="G376" s="98" t="s">
        <v>556</v>
      </c>
    </row>
    <row r="377" spans="1:7" x14ac:dyDescent="0.25">
      <c r="A377" s="31" t="s">
        <v>549</v>
      </c>
      <c r="B377" s="31" t="s">
        <v>162</v>
      </c>
      <c r="C377" s="31">
        <v>0</v>
      </c>
      <c r="D377" s="31">
        <v>202401</v>
      </c>
      <c r="E377" s="118" t="str">
        <f t="shared" si="5"/>
        <v>01 January 2024</v>
      </c>
      <c r="F377" s="31" t="s">
        <v>541</v>
      </c>
      <c r="G377" s="31" t="s">
        <v>556</v>
      </c>
    </row>
    <row r="378" spans="1:7" x14ac:dyDescent="0.25">
      <c r="A378" s="98" t="s">
        <v>549</v>
      </c>
      <c r="B378" s="98" t="s">
        <v>276</v>
      </c>
      <c r="C378" s="98">
        <v>-2800</v>
      </c>
      <c r="D378" s="98">
        <v>202401</v>
      </c>
      <c r="E378" s="118" t="str">
        <f t="shared" si="5"/>
        <v>01 January 2024</v>
      </c>
      <c r="F378" s="98" t="s">
        <v>541</v>
      </c>
      <c r="G378" s="98" t="s">
        <v>556</v>
      </c>
    </row>
    <row r="379" spans="1:7" x14ac:dyDescent="0.25">
      <c r="A379" s="31" t="s">
        <v>549</v>
      </c>
      <c r="B379" s="31" t="s">
        <v>166</v>
      </c>
      <c r="C379" s="31">
        <v>-41</v>
      </c>
      <c r="D379" s="31">
        <v>202401</v>
      </c>
      <c r="E379" s="118" t="str">
        <f t="shared" si="5"/>
        <v>01 January 2024</v>
      </c>
      <c r="F379" s="31" t="s">
        <v>541</v>
      </c>
      <c r="G379" s="31" t="s">
        <v>556</v>
      </c>
    </row>
    <row r="380" spans="1:7" x14ac:dyDescent="0.25">
      <c r="A380" s="98" t="s">
        <v>549</v>
      </c>
      <c r="B380" s="98" t="s">
        <v>172</v>
      </c>
      <c r="C380" s="98">
        <v>-2841</v>
      </c>
      <c r="D380" s="98">
        <v>202401</v>
      </c>
      <c r="E380" s="118" t="str">
        <f t="shared" si="5"/>
        <v>01 January 2024</v>
      </c>
      <c r="F380" s="98" t="s">
        <v>541</v>
      </c>
      <c r="G380" s="98" t="s">
        <v>556</v>
      </c>
    </row>
    <row r="381" spans="1:7" x14ac:dyDescent="0.25">
      <c r="A381" s="31" t="s">
        <v>549</v>
      </c>
      <c r="B381" s="31" t="s">
        <v>176</v>
      </c>
      <c r="C381" s="31">
        <v>-4133</v>
      </c>
      <c r="D381" s="31">
        <v>202401</v>
      </c>
      <c r="E381" s="118" t="str">
        <f t="shared" si="5"/>
        <v>01 January 2024</v>
      </c>
      <c r="F381" s="31" t="s">
        <v>541</v>
      </c>
      <c r="G381" s="31" t="s">
        <v>556</v>
      </c>
    </row>
    <row r="382" spans="1:7" x14ac:dyDescent="0.25">
      <c r="A382" s="98" t="s">
        <v>549</v>
      </c>
      <c r="B382" s="98" t="s">
        <v>188</v>
      </c>
      <c r="C382" s="98">
        <v>-250</v>
      </c>
      <c r="D382" s="98">
        <v>202401</v>
      </c>
      <c r="E382" s="118" t="str">
        <f t="shared" si="5"/>
        <v>01 January 2024</v>
      </c>
      <c r="F382" s="98" t="s">
        <v>541</v>
      </c>
      <c r="G382" s="98" t="s">
        <v>556</v>
      </c>
    </row>
    <row r="383" spans="1:7" x14ac:dyDescent="0.25">
      <c r="A383" s="31" t="s">
        <v>549</v>
      </c>
      <c r="B383" s="31" t="s">
        <v>190</v>
      </c>
      <c r="C383" s="31">
        <v>-250</v>
      </c>
      <c r="D383" s="31">
        <v>202401</v>
      </c>
      <c r="E383" s="118" t="str">
        <f t="shared" si="5"/>
        <v>01 January 2024</v>
      </c>
      <c r="F383" s="31" t="s">
        <v>541</v>
      </c>
      <c r="G383" s="31" t="s">
        <v>556</v>
      </c>
    </row>
    <row r="384" spans="1:7" x14ac:dyDescent="0.25">
      <c r="A384" s="98" t="s">
        <v>549</v>
      </c>
      <c r="B384" s="98" t="s">
        <v>198</v>
      </c>
      <c r="C384" s="98">
        <v>-4633</v>
      </c>
      <c r="D384" s="98">
        <v>202401</v>
      </c>
      <c r="E384" s="118" t="str">
        <f t="shared" si="5"/>
        <v>01 January 2024</v>
      </c>
      <c r="F384" s="98" t="s">
        <v>541</v>
      </c>
      <c r="G384" s="98" t="s">
        <v>556</v>
      </c>
    </row>
    <row r="385" spans="1:7" x14ac:dyDescent="0.25">
      <c r="A385" s="31" t="s">
        <v>549</v>
      </c>
      <c r="B385" s="31" t="s">
        <v>206</v>
      </c>
      <c r="C385" s="31">
        <v>0</v>
      </c>
      <c r="D385" s="31">
        <v>202401</v>
      </c>
      <c r="E385" s="118" t="str">
        <f t="shared" si="5"/>
        <v>01 January 2024</v>
      </c>
      <c r="F385" s="31" t="s">
        <v>541</v>
      </c>
      <c r="G385" s="31" t="s">
        <v>556</v>
      </c>
    </row>
    <row r="386" spans="1:7" x14ac:dyDescent="0.25">
      <c r="A386" s="98" t="s">
        <v>549</v>
      </c>
      <c r="B386" s="98" t="s">
        <v>212</v>
      </c>
      <c r="C386" s="98">
        <v>0</v>
      </c>
      <c r="D386" s="98">
        <v>202401</v>
      </c>
      <c r="E386" s="118" t="str">
        <f t="shared" ref="E386:E449" si="6">TEXT(DATE(LEFT(D386,4), RIGHT(D386,2), 1), "DD MMMM YYYY")</f>
        <v>01 January 2024</v>
      </c>
      <c r="F386" s="98" t="s">
        <v>541</v>
      </c>
      <c r="G386" s="98" t="s">
        <v>556</v>
      </c>
    </row>
    <row r="387" spans="1:7" x14ac:dyDescent="0.25">
      <c r="A387" s="31" t="s">
        <v>549</v>
      </c>
      <c r="B387" s="31" t="s">
        <v>283</v>
      </c>
      <c r="C387" s="31">
        <v>-1000</v>
      </c>
      <c r="D387" s="31">
        <v>202401</v>
      </c>
      <c r="E387" s="118" t="str">
        <f t="shared" si="6"/>
        <v>01 January 2024</v>
      </c>
      <c r="F387" s="31" t="s">
        <v>541</v>
      </c>
      <c r="G387" s="31" t="s">
        <v>556</v>
      </c>
    </row>
    <row r="388" spans="1:7" x14ac:dyDescent="0.25">
      <c r="A388" s="98" t="s">
        <v>549</v>
      </c>
      <c r="B388" s="98" t="s">
        <v>218</v>
      </c>
      <c r="C388" s="98">
        <v>-170</v>
      </c>
      <c r="D388" s="98">
        <v>202401</v>
      </c>
      <c r="E388" s="118" t="str">
        <f t="shared" si="6"/>
        <v>01 January 2024</v>
      </c>
      <c r="F388" s="98" t="s">
        <v>541</v>
      </c>
      <c r="G388" s="98" t="s">
        <v>556</v>
      </c>
    </row>
    <row r="389" spans="1:7" x14ac:dyDescent="0.25">
      <c r="A389" s="31" t="s">
        <v>549</v>
      </c>
      <c r="B389" s="31" t="s">
        <v>333</v>
      </c>
      <c r="C389" s="31">
        <v>-100</v>
      </c>
      <c r="D389" s="31">
        <v>202401</v>
      </c>
      <c r="E389" s="118" t="str">
        <f t="shared" si="6"/>
        <v>01 January 2024</v>
      </c>
      <c r="F389" s="31" t="s">
        <v>541</v>
      </c>
      <c r="G389" s="31" t="s">
        <v>556</v>
      </c>
    </row>
    <row r="390" spans="1:7" x14ac:dyDescent="0.25">
      <c r="A390" s="98" t="s">
        <v>549</v>
      </c>
      <c r="B390" s="98" t="s">
        <v>220</v>
      </c>
      <c r="C390" s="98">
        <v>-1270</v>
      </c>
      <c r="D390" s="98">
        <v>202401</v>
      </c>
      <c r="E390" s="118" t="str">
        <f t="shared" si="6"/>
        <v>01 January 2024</v>
      </c>
      <c r="F390" s="98" t="s">
        <v>541</v>
      </c>
      <c r="G390" s="98" t="s">
        <v>556</v>
      </c>
    </row>
    <row r="391" spans="1:7" x14ac:dyDescent="0.25">
      <c r="A391" s="31" t="s">
        <v>549</v>
      </c>
      <c r="B391" s="31" t="s">
        <v>224</v>
      </c>
      <c r="C391" s="31">
        <v>0</v>
      </c>
      <c r="D391" s="31">
        <v>202401</v>
      </c>
      <c r="E391" s="118" t="str">
        <f t="shared" si="6"/>
        <v>01 January 2024</v>
      </c>
      <c r="F391" s="31" t="s">
        <v>541</v>
      </c>
      <c r="G391" s="31" t="s">
        <v>556</v>
      </c>
    </row>
    <row r="392" spans="1:7" x14ac:dyDescent="0.25">
      <c r="A392" s="98" t="s">
        <v>549</v>
      </c>
      <c r="B392" s="98" t="s">
        <v>228</v>
      </c>
      <c r="C392" s="98">
        <v>0</v>
      </c>
      <c r="D392" s="98">
        <v>202401</v>
      </c>
      <c r="E392" s="118" t="str">
        <f t="shared" si="6"/>
        <v>01 January 2024</v>
      </c>
      <c r="F392" s="98" t="s">
        <v>541</v>
      </c>
      <c r="G392" s="98" t="s">
        <v>556</v>
      </c>
    </row>
    <row r="393" spans="1:7" x14ac:dyDescent="0.25">
      <c r="A393" s="31" t="s">
        <v>549</v>
      </c>
      <c r="B393" s="31" t="s">
        <v>232</v>
      </c>
      <c r="C393" s="31">
        <v>0</v>
      </c>
      <c r="D393" s="31">
        <v>202401</v>
      </c>
      <c r="E393" s="118" t="str">
        <f t="shared" si="6"/>
        <v>01 January 2024</v>
      </c>
      <c r="F393" s="31" t="s">
        <v>541</v>
      </c>
      <c r="G393" s="31" t="s">
        <v>556</v>
      </c>
    </row>
    <row r="394" spans="1:7" x14ac:dyDescent="0.25">
      <c r="A394" s="98" t="s">
        <v>549</v>
      </c>
      <c r="B394" s="98" t="s">
        <v>234</v>
      </c>
      <c r="C394" s="98">
        <v>-51011</v>
      </c>
      <c r="D394" s="98">
        <v>202401</v>
      </c>
      <c r="E394" s="118" t="str">
        <f t="shared" si="6"/>
        <v>01 January 2024</v>
      </c>
      <c r="F394" s="98" t="s">
        <v>541</v>
      </c>
      <c r="G394" s="98" t="s">
        <v>556</v>
      </c>
    </row>
    <row r="395" spans="1:7" x14ac:dyDescent="0.25">
      <c r="A395" s="31" t="s">
        <v>549</v>
      </c>
      <c r="B395" s="31" t="s">
        <v>236</v>
      </c>
      <c r="C395" s="31">
        <v>20978.264620000002</v>
      </c>
      <c r="D395" s="31">
        <v>202401</v>
      </c>
      <c r="E395" s="118" t="str">
        <f t="shared" si="6"/>
        <v>01 January 2024</v>
      </c>
      <c r="F395" s="31" t="s">
        <v>541</v>
      </c>
      <c r="G395" s="31" t="s">
        <v>556</v>
      </c>
    </row>
    <row r="396" spans="1:7" x14ac:dyDescent="0.25">
      <c r="A396" s="98" t="s">
        <v>549</v>
      </c>
      <c r="B396" s="98" t="s">
        <v>238</v>
      </c>
      <c r="C396" s="98">
        <v>20978.264620000002</v>
      </c>
      <c r="D396" s="98">
        <v>202401</v>
      </c>
      <c r="E396" s="118" t="str">
        <f t="shared" si="6"/>
        <v>01 January 2024</v>
      </c>
      <c r="F396" s="98" t="s">
        <v>541</v>
      </c>
      <c r="G396" s="98" t="s">
        <v>556</v>
      </c>
    </row>
    <row r="397" spans="1:7" x14ac:dyDescent="0.25">
      <c r="A397" s="31" t="s">
        <v>549</v>
      </c>
      <c r="B397" s="31" t="s">
        <v>241</v>
      </c>
      <c r="C397" s="31">
        <v>20978.264620000002</v>
      </c>
      <c r="D397" s="31">
        <v>202401</v>
      </c>
      <c r="E397" s="118" t="str">
        <f t="shared" si="6"/>
        <v>01 January 2024</v>
      </c>
      <c r="F397" s="31" t="s">
        <v>541</v>
      </c>
      <c r="G397" s="31" t="s">
        <v>556</v>
      </c>
    </row>
    <row r="398" spans="1:7" x14ac:dyDescent="0.25">
      <c r="A398" s="98" t="s">
        <v>549</v>
      </c>
      <c r="B398" s="98" t="s">
        <v>249</v>
      </c>
      <c r="C398" s="98">
        <v>20978.264620000002</v>
      </c>
      <c r="D398" s="98">
        <v>202401</v>
      </c>
      <c r="E398" s="118" t="str">
        <f t="shared" si="6"/>
        <v>01 January 2024</v>
      </c>
      <c r="F398" s="98" t="s">
        <v>541</v>
      </c>
      <c r="G398" s="98" t="s">
        <v>556</v>
      </c>
    </row>
    <row r="399" spans="1:7" x14ac:dyDescent="0.25">
      <c r="A399" s="31" t="s">
        <v>549</v>
      </c>
      <c r="B399" s="31" t="s">
        <v>255</v>
      </c>
      <c r="C399" s="31">
        <v>20978.264620000002</v>
      </c>
      <c r="D399" s="31">
        <v>202401</v>
      </c>
      <c r="E399" s="118" t="str">
        <f t="shared" si="6"/>
        <v>01 January 2024</v>
      </c>
      <c r="F399" s="31" t="s">
        <v>541</v>
      </c>
      <c r="G399" s="31" t="s">
        <v>556</v>
      </c>
    </row>
    <row r="400" spans="1:7" x14ac:dyDescent="0.25">
      <c r="A400" s="98" t="s">
        <v>549</v>
      </c>
      <c r="B400" s="98" t="s">
        <v>22</v>
      </c>
      <c r="C400" s="98">
        <v>149409.44</v>
      </c>
      <c r="D400" s="98">
        <v>202401</v>
      </c>
      <c r="E400" s="118" t="str">
        <f t="shared" si="6"/>
        <v>01 January 2024</v>
      </c>
      <c r="F400" s="98" t="s">
        <v>542</v>
      </c>
      <c r="G400" s="98" t="s">
        <v>556</v>
      </c>
    </row>
    <row r="401" spans="1:7" x14ac:dyDescent="0.25">
      <c r="A401" s="31" t="s">
        <v>549</v>
      </c>
      <c r="B401" s="31" t="s">
        <v>25</v>
      </c>
      <c r="C401" s="31">
        <v>-1088.3499999999999</v>
      </c>
      <c r="D401" s="31">
        <v>202401</v>
      </c>
      <c r="E401" s="118" t="str">
        <f t="shared" si="6"/>
        <v>01 January 2024</v>
      </c>
      <c r="F401" s="31" t="s">
        <v>542</v>
      </c>
      <c r="G401" s="31" t="s">
        <v>556</v>
      </c>
    </row>
    <row r="402" spans="1:7" x14ac:dyDescent="0.25">
      <c r="A402" s="98" t="s">
        <v>549</v>
      </c>
      <c r="B402" s="98" t="s">
        <v>43</v>
      </c>
      <c r="C402" s="98">
        <v>3209.19</v>
      </c>
      <c r="D402" s="98">
        <v>202401</v>
      </c>
      <c r="E402" s="118" t="str">
        <f t="shared" si="6"/>
        <v>01 January 2024</v>
      </c>
      <c r="F402" s="98" t="s">
        <v>542</v>
      </c>
      <c r="G402" s="98" t="s">
        <v>556</v>
      </c>
    </row>
    <row r="403" spans="1:7" x14ac:dyDescent="0.25">
      <c r="A403" s="31" t="s">
        <v>549</v>
      </c>
      <c r="B403" s="31" t="s">
        <v>45</v>
      </c>
      <c r="C403" s="31">
        <v>-55</v>
      </c>
      <c r="D403" s="31">
        <v>202401</v>
      </c>
      <c r="E403" s="118" t="str">
        <f t="shared" si="6"/>
        <v>01 January 2024</v>
      </c>
      <c r="F403" s="31" t="s">
        <v>542</v>
      </c>
      <c r="G403" s="31" t="s">
        <v>556</v>
      </c>
    </row>
    <row r="404" spans="1:7" x14ac:dyDescent="0.25">
      <c r="A404" s="98" t="s">
        <v>549</v>
      </c>
      <c r="B404" s="98" t="s">
        <v>47</v>
      </c>
      <c r="C404" s="98">
        <v>4650</v>
      </c>
      <c r="D404" s="98">
        <v>202401</v>
      </c>
      <c r="E404" s="118" t="str">
        <f t="shared" si="6"/>
        <v>01 January 2024</v>
      </c>
      <c r="F404" s="98" t="s">
        <v>542</v>
      </c>
      <c r="G404" s="98" t="s">
        <v>556</v>
      </c>
    </row>
    <row r="405" spans="1:7" x14ac:dyDescent="0.25">
      <c r="A405" s="31" t="s">
        <v>549</v>
      </c>
      <c r="B405" s="31" t="s">
        <v>258</v>
      </c>
      <c r="C405" s="31">
        <v>-90</v>
      </c>
      <c r="D405" s="31">
        <v>202401</v>
      </c>
      <c r="E405" s="118" t="str">
        <f t="shared" si="6"/>
        <v>01 January 2024</v>
      </c>
      <c r="F405" s="31" t="s">
        <v>542</v>
      </c>
      <c r="G405" s="31" t="s">
        <v>556</v>
      </c>
    </row>
    <row r="406" spans="1:7" x14ac:dyDescent="0.25">
      <c r="A406" s="98" t="s">
        <v>549</v>
      </c>
      <c r="B406" s="98" t="s">
        <v>49</v>
      </c>
      <c r="C406" s="98">
        <v>21255.5</v>
      </c>
      <c r="D406" s="98">
        <v>202401</v>
      </c>
      <c r="E406" s="118" t="str">
        <f t="shared" si="6"/>
        <v>01 January 2024</v>
      </c>
      <c r="F406" s="98" t="s">
        <v>542</v>
      </c>
      <c r="G406" s="98" t="s">
        <v>556</v>
      </c>
    </row>
    <row r="407" spans="1:7" x14ac:dyDescent="0.25">
      <c r="A407" s="31" t="s">
        <v>549</v>
      </c>
      <c r="B407" s="31" t="s">
        <v>51</v>
      </c>
      <c r="C407" s="31">
        <v>-195</v>
      </c>
      <c r="D407" s="31">
        <v>202401</v>
      </c>
      <c r="E407" s="118" t="str">
        <f t="shared" si="6"/>
        <v>01 January 2024</v>
      </c>
      <c r="F407" s="31" t="s">
        <v>542</v>
      </c>
      <c r="G407" s="31" t="s">
        <v>556</v>
      </c>
    </row>
    <row r="408" spans="1:7" x14ac:dyDescent="0.25">
      <c r="A408" s="98" t="s">
        <v>549</v>
      </c>
      <c r="B408" s="98" t="s">
        <v>547</v>
      </c>
      <c r="C408" s="98">
        <v>1037.25</v>
      </c>
      <c r="D408" s="98">
        <v>202401</v>
      </c>
      <c r="E408" s="118" t="str">
        <f t="shared" si="6"/>
        <v>01 January 2024</v>
      </c>
      <c r="F408" s="98" t="s">
        <v>542</v>
      </c>
      <c r="G408" s="98" t="s">
        <v>556</v>
      </c>
    </row>
    <row r="409" spans="1:7" x14ac:dyDescent="0.25">
      <c r="A409" s="31" t="s">
        <v>549</v>
      </c>
      <c r="B409" s="31" t="s">
        <v>59</v>
      </c>
      <c r="C409" s="31">
        <v>1080</v>
      </c>
      <c r="D409" s="31">
        <v>202401</v>
      </c>
      <c r="E409" s="118" t="str">
        <f t="shared" si="6"/>
        <v>01 January 2024</v>
      </c>
      <c r="F409" s="31" t="s">
        <v>542</v>
      </c>
      <c r="G409" s="31" t="s">
        <v>556</v>
      </c>
    </row>
    <row r="410" spans="1:7" x14ac:dyDescent="0.25">
      <c r="A410" s="98" t="s">
        <v>549</v>
      </c>
      <c r="B410" s="98" t="s">
        <v>63</v>
      </c>
      <c r="C410" s="98">
        <v>179213.03</v>
      </c>
      <c r="D410" s="98">
        <v>202401</v>
      </c>
      <c r="E410" s="118" t="str">
        <f t="shared" si="6"/>
        <v>01 January 2024</v>
      </c>
      <c r="F410" s="98" t="s">
        <v>542</v>
      </c>
      <c r="G410" s="98" t="s">
        <v>556</v>
      </c>
    </row>
    <row r="411" spans="1:7" x14ac:dyDescent="0.25">
      <c r="A411" s="31" t="s">
        <v>549</v>
      </c>
      <c r="B411" s="31" t="s">
        <v>68</v>
      </c>
      <c r="C411" s="31">
        <v>-144786.56</v>
      </c>
      <c r="D411" s="31">
        <v>202401</v>
      </c>
      <c r="E411" s="118" t="str">
        <f t="shared" si="6"/>
        <v>01 January 2024</v>
      </c>
      <c r="F411" s="31" t="s">
        <v>542</v>
      </c>
      <c r="G411" s="31" t="s">
        <v>556</v>
      </c>
    </row>
    <row r="412" spans="1:7" x14ac:dyDescent="0.25">
      <c r="A412" s="98" t="s">
        <v>549</v>
      </c>
      <c r="B412" s="98" t="s">
        <v>70</v>
      </c>
      <c r="C412" s="98">
        <v>55379.49</v>
      </c>
      <c r="D412" s="98">
        <v>202401</v>
      </c>
      <c r="E412" s="118" t="str">
        <f t="shared" si="6"/>
        <v>01 January 2024</v>
      </c>
      <c r="F412" s="98" t="s">
        <v>542</v>
      </c>
      <c r="G412" s="98" t="s">
        <v>556</v>
      </c>
    </row>
    <row r="413" spans="1:7" x14ac:dyDescent="0.25">
      <c r="A413" s="31" t="s">
        <v>549</v>
      </c>
      <c r="B413" s="31" t="s">
        <v>90</v>
      </c>
      <c r="C413" s="31">
        <v>-12493.38</v>
      </c>
      <c r="D413" s="31">
        <v>202401</v>
      </c>
      <c r="E413" s="118" t="str">
        <f t="shared" si="6"/>
        <v>01 January 2024</v>
      </c>
      <c r="F413" s="31" t="s">
        <v>542</v>
      </c>
      <c r="G413" s="31" t="s">
        <v>556</v>
      </c>
    </row>
    <row r="414" spans="1:7" x14ac:dyDescent="0.25">
      <c r="A414" s="98" t="s">
        <v>549</v>
      </c>
      <c r="B414" s="98" t="s">
        <v>92</v>
      </c>
      <c r="C414" s="98">
        <v>366.16</v>
      </c>
      <c r="D414" s="98">
        <v>202401</v>
      </c>
      <c r="E414" s="118" t="str">
        <f t="shared" si="6"/>
        <v>01 January 2024</v>
      </c>
      <c r="F414" s="98" t="s">
        <v>542</v>
      </c>
      <c r="G414" s="98" t="s">
        <v>556</v>
      </c>
    </row>
    <row r="415" spans="1:7" x14ac:dyDescent="0.25">
      <c r="A415" s="31" t="s">
        <v>549</v>
      </c>
      <c r="B415" s="31" t="s">
        <v>94</v>
      </c>
      <c r="C415" s="31">
        <v>-636.49</v>
      </c>
      <c r="D415" s="31">
        <v>202401</v>
      </c>
      <c r="E415" s="118" t="str">
        <f t="shared" si="6"/>
        <v>01 January 2024</v>
      </c>
      <c r="F415" s="31" t="s">
        <v>542</v>
      </c>
      <c r="G415" s="31" t="s">
        <v>556</v>
      </c>
    </row>
    <row r="416" spans="1:7" x14ac:dyDescent="0.25">
      <c r="A416" s="98" t="s">
        <v>549</v>
      </c>
      <c r="B416" s="98" t="s">
        <v>96</v>
      </c>
      <c r="C416" s="98">
        <v>-21275.25</v>
      </c>
      <c r="D416" s="98">
        <v>202401</v>
      </c>
      <c r="E416" s="118" t="str">
        <f t="shared" si="6"/>
        <v>01 January 2024</v>
      </c>
      <c r="F416" s="98" t="s">
        <v>542</v>
      </c>
      <c r="G416" s="98" t="s">
        <v>556</v>
      </c>
    </row>
    <row r="417" spans="1:7" x14ac:dyDescent="0.25">
      <c r="A417" s="31" t="s">
        <v>549</v>
      </c>
      <c r="B417" s="31" t="s">
        <v>98</v>
      </c>
      <c r="C417" s="31">
        <v>764.83</v>
      </c>
      <c r="D417" s="31">
        <v>202401</v>
      </c>
      <c r="E417" s="118" t="str">
        <f t="shared" si="6"/>
        <v>01 January 2024</v>
      </c>
      <c r="F417" s="31" t="s">
        <v>542</v>
      </c>
      <c r="G417" s="31" t="s">
        <v>556</v>
      </c>
    </row>
    <row r="418" spans="1:7" x14ac:dyDescent="0.25">
      <c r="A418" s="98" t="s">
        <v>549</v>
      </c>
      <c r="B418" s="98" t="s">
        <v>106</v>
      </c>
      <c r="C418" s="98">
        <v>-402.35</v>
      </c>
      <c r="D418" s="98">
        <v>202401</v>
      </c>
      <c r="E418" s="118" t="str">
        <f t="shared" si="6"/>
        <v>01 January 2024</v>
      </c>
      <c r="F418" s="98" t="s">
        <v>542</v>
      </c>
      <c r="G418" s="98" t="s">
        <v>556</v>
      </c>
    </row>
    <row r="419" spans="1:7" x14ac:dyDescent="0.25">
      <c r="A419" s="31" t="s">
        <v>549</v>
      </c>
      <c r="B419" s="31" t="s">
        <v>110</v>
      </c>
      <c r="C419" s="31">
        <v>-123083.55</v>
      </c>
      <c r="D419" s="31">
        <v>202401</v>
      </c>
      <c r="E419" s="118" t="str">
        <f t="shared" si="6"/>
        <v>01 January 2024</v>
      </c>
      <c r="F419" s="31" t="s">
        <v>542</v>
      </c>
      <c r="G419" s="31" t="s">
        <v>556</v>
      </c>
    </row>
    <row r="420" spans="1:7" x14ac:dyDescent="0.25">
      <c r="A420" s="98" t="s">
        <v>549</v>
      </c>
      <c r="B420" s="98" t="s">
        <v>112</v>
      </c>
      <c r="C420" s="98">
        <v>56129.48</v>
      </c>
      <c r="D420" s="98">
        <v>202401</v>
      </c>
      <c r="E420" s="118" t="str">
        <f t="shared" si="6"/>
        <v>01 January 2024</v>
      </c>
      <c r="F420" s="98" t="s">
        <v>542</v>
      </c>
      <c r="G420" s="98" t="s">
        <v>556</v>
      </c>
    </row>
    <row r="421" spans="1:7" x14ac:dyDescent="0.25">
      <c r="A421" s="31" t="s">
        <v>549</v>
      </c>
      <c r="B421" s="31" t="s">
        <v>114</v>
      </c>
      <c r="C421" s="31">
        <v>56129.48</v>
      </c>
      <c r="D421" s="31">
        <v>202401</v>
      </c>
      <c r="E421" s="118" t="str">
        <f t="shared" si="6"/>
        <v>01 January 2024</v>
      </c>
      <c r="F421" s="31" t="s">
        <v>542</v>
      </c>
      <c r="G421" s="31" t="s">
        <v>556</v>
      </c>
    </row>
    <row r="422" spans="1:7" x14ac:dyDescent="0.25">
      <c r="A422" s="98" t="s">
        <v>549</v>
      </c>
      <c r="B422" s="98" t="s">
        <v>120</v>
      </c>
      <c r="C422" s="98">
        <v>-28900</v>
      </c>
      <c r="D422" s="98">
        <v>202401</v>
      </c>
      <c r="E422" s="118" t="str">
        <f t="shared" si="6"/>
        <v>01 January 2024</v>
      </c>
      <c r="F422" s="98" t="s">
        <v>542</v>
      </c>
      <c r="G422" s="98" t="s">
        <v>556</v>
      </c>
    </row>
    <row r="423" spans="1:7" x14ac:dyDescent="0.25">
      <c r="A423" s="31" t="s">
        <v>549</v>
      </c>
      <c r="B423" s="31" t="s">
        <v>122</v>
      </c>
      <c r="C423" s="31">
        <v>-300</v>
      </c>
      <c r="D423" s="31">
        <v>202401</v>
      </c>
      <c r="E423" s="118" t="str">
        <f t="shared" si="6"/>
        <v>01 January 2024</v>
      </c>
      <c r="F423" s="31" t="s">
        <v>542</v>
      </c>
      <c r="G423" s="31" t="s">
        <v>556</v>
      </c>
    </row>
    <row r="424" spans="1:7" x14ac:dyDescent="0.25">
      <c r="A424" s="98" t="s">
        <v>549</v>
      </c>
      <c r="B424" s="98" t="s">
        <v>124</v>
      </c>
      <c r="C424" s="98">
        <v>-1700.46</v>
      </c>
      <c r="D424" s="98">
        <v>202401</v>
      </c>
      <c r="E424" s="118" t="str">
        <f t="shared" si="6"/>
        <v>01 January 2024</v>
      </c>
      <c r="F424" s="98" t="s">
        <v>542</v>
      </c>
      <c r="G424" s="98" t="s">
        <v>556</v>
      </c>
    </row>
    <row r="425" spans="1:7" x14ac:dyDescent="0.25">
      <c r="A425" s="31" t="s">
        <v>549</v>
      </c>
      <c r="B425" s="31" t="s">
        <v>126</v>
      </c>
      <c r="C425" s="31">
        <v>-1928.73</v>
      </c>
      <c r="D425" s="31">
        <v>202401</v>
      </c>
      <c r="E425" s="118" t="str">
        <f t="shared" si="6"/>
        <v>01 January 2024</v>
      </c>
      <c r="F425" s="31" t="s">
        <v>542</v>
      </c>
      <c r="G425" s="31" t="s">
        <v>556</v>
      </c>
    </row>
    <row r="426" spans="1:7" x14ac:dyDescent="0.25">
      <c r="A426" s="98" t="s">
        <v>549</v>
      </c>
      <c r="B426" s="98" t="s">
        <v>134</v>
      </c>
      <c r="C426" s="98">
        <v>-3987.44</v>
      </c>
      <c r="D426" s="98">
        <v>202401</v>
      </c>
      <c r="E426" s="118" t="str">
        <f t="shared" si="6"/>
        <v>01 January 2024</v>
      </c>
      <c r="F426" s="98" t="s">
        <v>542</v>
      </c>
      <c r="G426" s="98" t="s">
        <v>556</v>
      </c>
    </row>
    <row r="427" spans="1:7" x14ac:dyDescent="0.25">
      <c r="A427" s="31" t="s">
        <v>549</v>
      </c>
      <c r="B427" s="31" t="s">
        <v>140</v>
      </c>
      <c r="C427" s="31">
        <v>-36816.629999999997</v>
      </c>
      <c r="D427" s="31">
        <v>202401</v>
      </c>
      <c r="E427" s="118" t="str">
        <f t="shared" si="6"/>
        <v>01 January 2024</v>
      </c>
      <c r="F427" s="31" t="s">
        <v>542</v>
      </c>
      <c r="G427" s="31" t="s">
        <v>556</v>
      </c>
    </row>
    <row r="428" spans="1:7" x14ac:dyDescent="0.25">
      <c r="A428" s="98" t="s">
        <v>549</v>
      </c>
      <c r="B428" s="98" t="s">
        <v>148</v>
      </c>
      <c r="C428" s="98">
        <v>0</v>
      </c>
      <c r="D428" s="98">
        <v>202401</v>
      </c>
      <c r="E428" s="118" t="str">
        <f t="shared" si="6"/>
        <v>01 January 2024</v>
      </c>
      <c r="F428" s="98" t="s">
        <v>542</v>
      </c>
      <c r="G428" s="98" t="s">
        <v>556</v>
      </c>
    </row>
    <row r="429" spans="1:7" x14ac:dyDescent="0.25">
      <c r="A429" s="31" t="s">
        <v>549</v>
      </c>
      <c r="B429" s="31" t="s">
        <v>154</v>
      </c>
      <c r="C429" s="31">
        <v>0</v>
      </c>
      <c r="D429" s="31">
        <v>202401</v>
      </c>
      <c r="E429" s="118" t="str">
        <f t="shared" si="6"/>
        <v>01 January 2024</v>
      </c>
      <c r="F429" s="31" t="s">
        <v>542</v>
      </c>
      <c r="G429" s="31" t="s">
        <v>556</v>
      </c>
    </row>
    <row r="430" spans="1:7" x14ac:dyDescent="0.25">
      <c r="A430" s="98" t="s">
        <v>549</v>
      </c>
      <c r="B430" s="98" t="s">
        <v>162</v>
      </c>
      <c r="C430" s="98">
        <v>0</v>
      </c>
      <c r="D430" s="98">
        <v>202401</v>
      </c>
      <c r="E430" s="118" t="str">
        <f t="shared" si="6"/>
        <v>01 January 2024</v>
      </c>
      <c r="F430" s="98" t="s">
        <v>542</v>
      </c>
      <c r="G430" s="98" t="s">
        <v>556</v>
      </c>
    </row>
    <row r="431" spans="1:7" x14ac:dyDescent="0.25">
      <c r="A431" s="31" t="s">
        <v>549</v>
      </c>
      <c r="B431" s="31" t="s">
        <v>276</v>
      </c>
      <c r="C431" s="31">
        <v>-2895.85</v>
      </c>
      <c r="D431" s="31">
        <v>202401</v>
      </c>
      <c r="E431" s="118" t="str">
        <f t="shared" si="6"/>
        <v>01 January 2024</v>
      </c>
      <c r="F431" s="31" t="s">
        <v>542</v>
      </c>
      <c r="G431" s="31" t="s">
        <v>556</v>
      </c>
    </row>
    <row r="432" spans="1:7" x14ac:dyDescent="0.25">
      <c r="A432" s="98" t="s">
        <v>549</v>
      </c>
      <c r="B432" s="98" t="s">
        <v>247</v>
      </c>
      <c r="C432" s="98">
        <v>-2969.87</v>
      </c>
      <c r="D432" s="98">
        <v>202401</v>
      </c>
      <c r="E432" s="118" t="str">
        <f t="shared" si="6"/>
        <v>01 January 2024</v>
      </c>
      <c r="F432" s="98" t="s">
        <v>542</v>
      </c>
      <c r="G432" s="98" t="s">
        <v>556</v>
      </c>
    </row>
    <row r="433" spans="1:7" x14ac:dyDescent="0.25">
      <c r="A433" s="31" t="s">
        <v>549</v>
      </c>
      <c r="B433" s="31" t="s">
        <v>172</v>
      </c>
      <c r="C433" s="31">
        <v>-2895.85</v>
      </c>
      <c r="D433" s="31">
        <v>202401</v>
      </c>
      <c r="E433" s="118" t="str">
        <f t="shared" si="6"/>
        <v>01 January 2024</v>
      </c>
      <c r="F433" s="31" t="s">
        <v>542</v>
      </c>
      <c r="G433" s="31" t="s">
        <v>556</v>
      </c>
    </row>
    <row r="434" spans="1:7" x14ac:dyDescent="0.25">
      <c r="A434" s="98" t="s">
        <v>549</v>
      </c>
      <c r="B434" s="98" t="s">
        <v>176</v>
      </c>
      <c r="C434" s="98">
        <v>-4133</v>
      </c>
      <c r="D434" s="98">
        <v>202401</v>
      </c>
      <c r="E434" s="118" t="str">
        <f t="shared" si="6"/>
        <v>01 January 2024</v>
      </c>
      <c r="F434" s="98" t="s">
        <v>542</v>
      </c>
      <c r="G434" s="98" t="s">
        <v>556</v>
      </c>
    </row>
    <row r="435" spans="1:7" x14ac:dyDescent="0.25">
      <c r="A435" s="31" t="s">
        <v>549</v>
      </c>
      <c r="B435" s="31" t="s">
        <v>184</v>
      </c>
      <c r="C435" s="31">
        <v>-84.71</v>
      </c>
      <c r="D435" s="31">
        <v>202401</v>
      </c>
      <c r="E435" s="118" t="str">
        <f t="shared" si="6"/>
        <v>01 January 2024</v>
      </c>
      <c r="F435" s="31" t="s">
        <v>542</v>
      </c>
      <c r="G435" s="31" t="s">
        <v>556</v>
      </c>
    </row>
    <row r="436" spans="1:7" x14ac:dyDescent="0.25">
      <c r="A436" s="98" t="s">
        <v>549</v>
      </c>
      <c r="B436" s="98" t="s">
        <v>188</v>
      </c>
      <c r="C436" s="98">
        <v>-45.95</v>
      </c>
      <c r="D436" s="98">
        <v>202401</v>
      </c>
      <c r="E436" s="118" t="str">
        <f t="shared" si="6"/>
        <v>01 January 2024</v>
      </c>
      <c r="F436" s="98" t="s">
        <v>542</v>
      </c>
      <c r="G436" s="98" t="s">
        <v>556</v>
      </c>
    </row>
    <row r="437" spans="1:7" x14ac:dyDescent="0.25">
      <c r="A437" s="31" t="s">
        <v>549</v>
      </c>
      <c r="B437" s="31" t="s">
        <v>280</v>
      </c>
      <c r="C437" s="31">
        <v>-13.15</v>
      </c>
      <c r="D437" s="31">
        <v>202401</v>
      </c>
      <c r="E437" s="118" t="str">
        <f t="shared" si="6"/>
        <v>01 January 2024</v>
      </c>
      <c r="F437" s="31" t="s">
        <v>542</v>
      </c>
      <c r="G437" s="31" t="s">
        <v>556</v>
      </c>
    </row>
    <row r="438" spans="1:7" x14ac:dyDescent="0.25">
      <c r="A438" s="98" t="s">
        <v>549</v>
      </c>
      <c r="B438" s="98" t="s">
        <v>198</v>
      </c>
      <c r="C438" s="98">
        <v>-4276.8100000000004</v>
      </c>
      <c r="D438" s="98">
        <v>202401</v>
      </c>
      <c r="E438" s="118" t="str">
        <f t="shared" si="6"/>
        <v>01 January 2024</v>
      </c>
      <c r="F438" s="98" t="s">
        <v>542</v>
      </c>
      <c r="G438" s="98" t="s">
        <v>556</v>
      </c>
    </row>
    <row r="439" spans="1:7" x14ac:dyDescent="0.25">
      <c r="A439" s="31" t="s">
        <v>549</v>
      </c>
      <c r="B439" s="31" t="s">
        <v>206</v>
      </c>
      <c r="C439" s="31">
        <v>0</v>
      </c>
      <c r="D439" s="31">
        <v>202401</v>
      </c>
      <c r="E439" s="118" t="str">
        <f t="shared" si="6"/>
        <v>01 January 2024</v>
      </c>
      <c r="F439" s="31" t="s">
        <v>542</v>
      </c>
      <c r="G439" s="31" t="s">
        <v>556</v>
      </c>
    </row>
    <row r="440" spans="1:7" x14ac:dyDescent="0.25">
      <c r="A440" s="98" t="s">
        <v>549</v>
      </c>
      <c r="B440" s="98" t="s">
        <v>281</v>
      </c>
      <c r="C440" s="98">
        <v>0</v>
      </c>
      <c r="D440" s="98">
        <v>202401</v>
      </c>
      <c r="E440" s="118" t="str">
        <f t="shared" si="6"/>
        <v>01 January 2024</v>
      </c>
      <c r="F440" s="98" t="s">
        <v>542</v>
      </c>
      <c r="G440" s="98" t="s">
        <v>556</v>
      </c>
    </row>
    <row r="441" spans="1:7" x14ac:dyDescent="0.25">
      <c r="A441" s="31" t="s">
        <v>549</v>
      </c>
      <c r="B441" s="31" t="s">
        <v>218</v>
      </c>
      <c r="C441" s="31">
        <v>-170</v>
      </c>
      <c r="D441" s="31">
        <v>202401</v>
      </c>
      <c r="E441" s="118" t="str">
        <f t="shared" si="6"/>
        <v>01 January 2024</v>
      </c>
      <c r="F441" s="31" t="s">
        <v>542</v>
      </c>
      <c r="G441" s="31" t="s">
        <v>556</v>
      </c>
    </row>
    <row r="442" spans="1:7" x14ac:dyDescent="0.25">
      <c r="A442" s="98" t="s">
        <v>549</v>
      </c>
      <c r="B442" s="98" t="s">
        <v>333</v>
      </c>
      <c r="C442" s="98">
        <v>-183.02</v>
      </c>
      <c r="D442" s="98">
        <v>202401</v>
      </c>
      <c r="E442" s="118" t="str">
        <f t="shared" si="6"/>
        <v>01 January 2024</v>
      </c>
      <c r="F442" s="98" t="s">
        <v>542</v>
      </c>
      <c r="G442" s="98" t="s">
        <v>556</v>
      </c>
    </row>
    <row r="443" spans="1:7" x14ac:dyDescent="0.25">
      <c r="A443" s="31" t="s">
        <v>549</v>
      </c>
      <c r="B443" s="31" t="s">
        <v>220</v>
      </c>
      <c r="C443" s="31">
        <v>-353.02</v>
      </c>
      <c r="D443" s="31">
        <v>202401</v>
      </c>
      <c r="E443" s="118" t="str">
        <f t="shared" si="6"/>
        <v>01 January 2024</v>
      </c>
      <c r="F443" s="31" t="s">
        <v>542</v>
      </c>
      <c r="G443" s="31" t="s">
        <v>556</v>
      </c>
    </row>
    <row r="444" spans="1:7" x14ac:dyDescent="0.25">
      <c r="A444" s="98" t="s">
        <v>549</v>
      </c>
      <c r="B444" s="98" t="s">
        <v>224</v>
      </c>
      <c r="C444" s="98">
        <v>0</v>
      </c>
      <c r="D444" s="98">
        <v>202401</v>
      </c>
      <c r="E444" s="118" t="str">
        <f t="shared" si="6"/>
        <v>01 January 2024</v>
      </c>
      <c r="F444" s="98" t="s">
        <v>542</v>
      </c>
      <c r="G444" s="98" t="s">
        <v>556</v>
      </c>
    </row>
    <row r="445" spans="1:7" x14ac:dyDescent="0.25">
      <c r="A445" s="31" t="s">
        <v>549</v>
      </c>
      <c r="B445" s="31" t="s">
        <v>228</v>
      </c>
      <c r="C445" s="31">
        <v>0</v>
      </c>
      <c r="D445" s="31">
        <v>202401</v>
      </c>
      <c r="E445" s="118" t="str">
        <f t="shared" si="6"/>
        <v>01 January 2024</v>
      </c>
      <c r="F445" s="31" t="s">
        <v>542</v>
      </c>
      <c r="G445" s="31" t="s">
        <v>556</v>
      </c>
    </row>
    <row r="446" spans="1:7" x14ac:dyDescent="0.25">
      <c r="A446" s="98" t="s">
        <v>549</v>
      </c>
      <c r="B446" s="98" t="s">
        <v>232</v>
      </c>
      <c r="C446" s="98">
        <v>0</v>
      </c>
      <c r="D446" s="98">
        <v>202401</v>
      </c>
      <c r="E446" s="118" t="str">
        <f t="shared" si="6"/>
        <v>01 January 2024</v>
      </c>
      <c r="F446" s="98" t="s">
        <v>542</v>
      </c>
      <c r="G446" s="98" t="s">
        <v>556</v>
      </c>
    </row>
    <row r="447" spans="1:7" x14ac:dyDescent="0.25">
      <c r="A447" s="31" t="s">
        <v>549</v>
      </c>
      <c r="B447" s="31" t="s">
        <v>234</v>
      </c>
      <c r="C447" s="31">
        <v>-44342.31</v>
      </c>
      <c r="D447" s="31">
        <v>202401</v>
      </c>
      <c r="E447" s="118" t="str">
        <f t="shared" si="6"/>
        <v>01 January 2024</v>
      </c>
      <c r="F447" s="31" t="s">
        <v>542</v>
      </c>
      <c r="G447" s="31" t="s">
        <v>556</v>
      </c>
    </row>
    <row r="448" spans="1:7" x14ac:dyDescent="0.25">
      <c r="A448" s="98" t="s">
        <v>549</v>
      </c>
      <c r="B448" s="98" t="s">
        <v>236</v>
      </c>
      <c r="C448" s="98">
        <v>8817.2999999999993</v>
      </c>
      <c r="D448" s="98">
        <v>202401</v>
      </c>
      <c r="E448" s="118" t="str">
        <f t="shared" si="6"/>
        <v>01 January 2024</v>
      </c>
      <c r="F448" s="98" t="s">
        <v>542</v>
      </c>
      <c r="G448" s="98" t="s">
        <v>556</v>
      </c>
    </row>
    <row r="449" spans="1:7" x14ac:dyDescent="0.25">
      <c r="A449" s="31" t="s">
        <v>549</v>
      </c>
      <c r="B449" s="31" t="s">
        <v>238</v>
      </c>
      <c r="C449" s="31">
        <v>8817.2999999999993</v>
      </c>
      <c r="D449" s="31">
        <v>202401</v>
      </c>
      <c r="E449" s="118" t="str">
        <f t="shared" si="6"/>
        <v>01 January 2024</v>
      </c>
      <c r="F449" s="31" t="s">
        <v>542</v>
      </c>
      <c r="G449" s="31" t="s">
        <v>556</v>
      </c>
    </row>
    <row r="450" spans="1:7" x14ac:dyDescent="0.25">
      <c r="A450" s="98" t="s">
        <v>549</v>
      </c>
      <c r="B450" s="98" t="s">
        <v>241</v>
      </c>
      <c r="C450" s="98">
        <v>8817.2999999999993</v>
      </c>
      <c r="D450" s="98">
        <v>202401</v>
      </c>
      <c r="E450" s="118" t="str">
        <f t="shared" ref="E450:E513" si="7">TEXT(DATE(LEFT(D450,4), RIGHT(D450,2), 1), "DD MMMM YYYY")</f>
        <v>01 January 2024</v>
      </c>
      <c r="F450" s="98" t="s">
        <v>542</v>
      </c>
      <c r="G450" s="98" t="s">
        <v>556</v>
      </c>
    </row>
    <row r="451" spans="1:7" x14ac:dyDescent="0.25">
      <c r="A451" s="31" t="s">
        <v>549</v>
      </c>
      <c r="B451" s="31" t="s">
        <v>249</v>
      </c>
      <c r="C451" s="31">
        <v>8817.2999999999993</v>
      </c>
      <c r="D451" s="31">
        <v>202401</v>
      </c>
      <c r="E451" s="118" t="str">
        <f t="shared" si="7"/>
        <v>01 January 2024</v>
      </c>
      <c r="F451" s="31" t="s">
        <v>542</v>
      </c>
      <c r="G451" s="31" t="s">
        <v>556</v>
      </c>
    </row>
    <row r="452" spans="1:7" x14ac:dyDescent="0.25">
      <c r="A452" s="98" t="s">
        <v>549</v>
      </c>
      <c r="B452" s="98" t="s">
        <v>251</v>
      </c>
      <c r="C452" s="98">
        <v>-24185.119999999999</v>
      </c>
      <c r="D452" s="98">
        <v>202401</v>
      </c>
      <c r="E452" s="118" t="str">
        <f t="shared" si="7"/>
        <v>01 January 2024</v>
      </c>
      <c r="F452" s="98" t="s">
        <v>542</v>
      </c>
      <c r="G452" s="98" t="s">
        <v>556</v>
      </c>
    </row>
    <row r="453" spans="1:7" x14ac:dyDescent="0.25">
      <c r="A453" s="31" t="s">
        <v>549</v>
      </c>
      <c r="B453" s="31" t="s">
        <v>255</v>
      </c>
      <c r="C453" s="31">
        <v>-15367.82</v>
      </c>
      <c r="D453" s="31">
        <v>202401</v>
      </c>
      <c r="E453" s="118" t="str">
        <f t="shared" si="7"/>
        <v>01 January 2024</v>
      </c>
      <c r="F453" s="31" t="s">
        <v>542</v>
      </c>
      <c r="G453" s="31" t="s">
        <v>556</v>
      </c>
    </row>
    <row r="454" spans="1:7" x14ac:dyDescent="0.25">
      <c r="A454" s="98" t="s">
        <v>549</v>
      </c>
      <c r="B454" s="98" t="s">
        <v>339</v>
      </c>
      <c r="C454" s="98">
        <v>266572.76</v>
      </c>
      <c r="D454" s="98">
        <v>202407</v>
      </c>
      <c r="E454" s="118" t="str">
        <f t="shared" si="7"/>
        <v>01 July 2024</v>
      </c>
      <c r="F454" s="98" t="s">
        <v>541</v>
      </c>
      <c r="G454" s="98" t="s">
        <v>556</v>
      </c>
    </row>
    <row r="455" spans="1:7" x14ac:dyDescent="0.25">
      <c r="A455" s="31" t="s">
        <v>549</v>
      </c>
      <c r="B455" s="31" t="s">
        <v>63</v>
      </c>
      <c r="C455" s="31">
        <v>299955.26929999999</v>
      </c>
      <c r="D455" s="31">
        <v>202407</v>
      </c>
      <c r="E455" s="118" t="str">
        <f t="shared" si="7"/>
        <v>01 July 2024</v>
      </c>
      <c r="F455" s="31" t="s">
        <v>541</v>
      </c>
      <c r="G455" s="31" t="s">
        <v>556</v>
      </c>
    </row>
    <row r="456" spans="1:7" x14ac:dyDescent="0.25">
      <c r="A456" s="98" t="s">
        <v>549</v>
      </c>
      <c r="B456" s="98" t="s">
        <v>340</v>
      </c>
      <c r="C456" s="98">
        <v>0.12522850899999999</v>
      </c>
      <c r="D456" s="98">
        <v>202407</v>
      </c>
      <c r="E456" s="118" t="str">
        <f t="shared" si="7"/>
        <v>01 July 2024</v>
      </c>
      <c r="F456" s="98" t="s">
        <v>541</v>
      </c>
      <c r="G456" s="98" t="s">
        <v>556</v>
      </c>
    </row>
    <row r="457" spans="1:7" x14ac:dyDescent="0.25">
      <c r="A457" s="31" t="s">
        <v>549</v>
      </c>
      <c r="B457" s="31" t="s">
        <v>110</v>
      </c>
      <c r="C457" s="31">
        <v>-227966.00459999999</v>
      </c>
      <c r="D457" s="31">
        <v>202407</v>
      </c>
      <c r="E457" s="118" t="str">
        <f t="shared" si="7"/>
        <v>01 July 2024</v>
      </c>
      <c r="F457" s="31" t="s">
        <v>541</v>
      </c>
      <c r="G457" s="31" t="s">
        <v>556</v>
      </c>
    </row>
    <row r="458" spans="1:7" x14ac:dyDescent="0.25">
      <c r="A458" s="98" t="s">
        <v>549</v>
      </c>
      <c r="B458" s="98" t="s">
        <v>114</v>
      </c>
      <c r="C458" s="98">
        <v>71989.264620000002</v>
      </c>
      <c r="D458" s="98">
        <v>202407</v>
      </c>
      <c r="E458" s="118" t="str">
        <f t="shared" si="7"/>
        <v>01 July 2024</v>
      </c>
      <c r="F458" s="98" t="s">
        <v>541</v>
      </c>
      <c r="G458" s="98" t="s">
        <v>556</v>
      </c>
    </row>
    <row r="459" spans="1:7" x14ac:dyDescent="0.25">
      <c r="A459" s="31" t="s">
        <v>549</v>
      </c>
      <c r="B459" s="31"/>
      <c r="C459" s="31">
        <v>0.24</v>
      </c>
      <c r="D459" s="31">
        <v>202407</v>
      </c>
      <c r="E459" s="118" t="str">
        <f t="shared" si="7"/>
        <v>01 July 2024</v>
      </c>
      <c r="F459" s="31" t="s">
        <v>541</v>
      </c>
      <c r="G459" s="31" t="s">
        <v>556</v>
      </c>
    </row>
    <row r="460" spans="1:7" x14ac:dyDescent="0.25">
      <c r="A460" s="98" t="s">
        <v>549</v>
      </c>
      <c r="B460" s="98" t="s">
        <v>288</v>
      </c>
      <c r="C460" s="98">
        <v>4</v>
      </c>
      <c r="D460" s="98">
        <v>202407</v>
      </c>
      <c r="E460" s="118" t="str">
        <f t="shared" si="7"/>
        <v>01 July 2024</v>
      </c>
      <c r="F460" s="98" t="s">
        <v>541</v>
      </c>
      <c r="G460" s="98" t="s">
        <v>556</v>
      </c>
    </row>
    <row r="461" spans="1:7" x14ac:dyDescent="0.25">
      <c r="A461" s="31" t="s">
        <v>549</v>
      </c>
      <c r="B461" s="31" t="s">
        <v>120</v>
      </c>
      <c r="C461" s="31">
        <v>-33900</v>
      </c>
      <c r="D461" s="31">
        <v>202407</v>
      </c>
      <c r="E461" s="118" t="str">
        <f t="shared" si="7"/>
        <v>01 July 2024</v>
      </c>
      <c r="F461" s="31" t="s">
        <v>541</v>
      </c>
      <c r="G461" s="31" t="s">
        <v>556</v>
      </c>
    </row>
    <row r="462" spans="1:7" x14ac:dyDescent="0.25">
      <c r="A462" s="98" t="s">
        <v>549</v>
      </c>
      <c r="B462" s="98" t="s">
        <v>124</v>
      </c>
      <c r="C462" s="98">
        <v>-1187</v>
      </c>
      <c r="D462" s="98">
        <v>202407</v>
      </c>
      <c r="E462" s="118" t="str">
        <f t="shared" si="7"/>
        <v>01 July 2024</v>
      </c>
      <c r="F462" s="98" t="s">
        <v>541</v>
      </c>
      <c r="G462" s="98" t="s">
        <v>556</v>
      </c>
    </row>
    <row r="463" spans="1:7" x14ac:dyDescent="0.25">
      <c r="A463" s="31" t="s">
        <v>549</v>
      </c>
      <c r="B463" s="31" t="s">
        <v>126</v>
      </c>
      <c r="C463" s="31">
        <v>-3729</v>
      </c>
      <c r="D463" s="31">
        <v>202407</v>
      </c>
      <c r="E463" s="118" t="str">
        <f t="shared" si="7"/>
        <v>01 July 2024</v>
      </c>
      <c r="F463" s="31" t="s">
        <v>541</v>
      </c>
      <c r="G463" s="31" t="s">
        <v>556</v>
      </c>
    </row>
    <row r="464" spans="1:7" x14ac:dyDescent="0.25">
      <c r="A464" s="98" t="s">
        <v>549</v>
      </c>
      <c r="B464" s="98" t="s">
        <v>130</v>
      </c>
      <c r="C464" s="98">
        <v>-200</v>
      </c>
      <c r="D464" s="98">
        <v>202407</v>
      </c>
      <c r="E464" s="118" t="str">
        <f t="shared" si="7"/>
        <v>01 July 2024</v>
      </c>
      <c r="F464" s="98" t="s">
        <v>541</v>
      </c>
      <c r="G464" s="98" t="s">
        <v>556</v>
      </c>
    </row>
    <row r="465" spans="1:7" x14ac:dyDescent="0.25">
      <c r="A465" s="31" t="s">
        <v>549</v>
      </c>
      <c r="B465" s="31" t="s">
        <v>134</v>
      </c>
      <c r="C465" s="31">
        <v>-2712</v>
      </c>
      <c r="D465" s="31">
        <v>202407</v>
      </c>
      <c r="E465" s="118" t="str">
        <f t="shared" si="7"/>
        <v>01 July 2024</v>
      </c>
      <c r="F465" s="31" t="s">
        <v>541</v>
      </c>
      <c r="G465" s="31" t="s">
        <v>556</v>
      </c>
    </row>
    <row r="466" spans="1:7" x14ac:dyDescent="0.25">
      <c r="A466" s="98" t="s">
        <v>549</v>
      </c>
      <c r="B466" s="98" t="s">
        <v>140</v>
      </c>
      <c r="C466" s="98">
        <v>-41728</v>
      </c>
      <c r="D466" s="98">
        <v>202407</v>
      </c>
      <c r="E466" s="118" t="str">
        <f t="shared" si="7"/>
        <v>01 July 2024</v>
      </c>
      <c r="F466" s="98" t="s">
        <v>541</v>
      </c>
      <c r="G466" s="98" t="s">
        <v>556</v>
      </c>
    </row>
    <row r="467" spans="1:7" x14ac:dyDescent="0.25">
      <c r="A467" s="31" t="s">
        <v>549</v>
      </c>
      <c r="B467" s="31" t="s">
        <v>329</v>
      </c>
      <c r="C467" s="31">
        <v>-500</v>
      </c>
      <c r="D467" s="31">
        <v>202407</v>
      </c>
      <c r="E467" s="118" t="str">
        <f t="shared" si="7"/>
        <v>01 July 2024</v>
      </c>
      <c r="F467" s="31" t="s">
        <v>541</v>
      </c>
      <c r="G467" s="31" t="s">
        <v>556</v>
      </c>
    </row>
    <row r="468" spans="1:7" x14ac:dyDescent="0.25">
      <c r="A468" s="98" t="s">
        <v>549</v>
      </c>
      <c r="B468" s="98" t="s">
        <v>144</v>
      </c>
      <c r="C468" s="98">
        <v>-500</v>
      </c>
      <c r="D468" s="98">
        <v>202407</v>
      </c>
      <c r="E468" s="118" t="str">
        <f t="shared" si="7"/>
        <v>01 July 2024</v>
      </c>
      <c r="F468" s="98" t="s">
        <v>541</v>
      </c>
      <c r="G468" s="98" t="s">
        <v>556</v>
      </c>
    </row>
    <row r="469" spans="1:7" x14ac:dyDescent="0.25">
      <c r="A469" s="31" t="s">
        <v>549</v>
      </c>
      <c r="B469" s="31" t="s">
        <v>146</v>
      </c>
      <c r="C469" s="31">
        <v>-250</v>
      </c>
      <c r="D469" s="31">
        <v>202407</v>
      </c>
      <c r="E469" s="118" t="str">
        <f t="shared" si="7"/>
        <v>01 July 2024</v>
      </c>
      <c r="F469" s="31" t="s">
        <v>541</v>
      </c>
      <c r="G469" s="31" t="s">
        <v>556</v>
      </c>
    </row>
    <row r="470" spans="1:7" x14ac:dyDescent="0.25">
      <c r="A470" s="98" t="s">
        <v>549</v>
      </c>
      <c r="B470" s="98" t="s">
        <v>148</v>
      </c>
      <c r="C470" s="98">
        <v>-1250</v>
      </c>
      <c r="D470" s="98">
        <v>202407</v>
      </c>
      <c r="E470" s="118" t="str">
        <f t="shared" si="7"/>
        <v>01 July 2024</v>
      </c>
      <c r="F470" s="98" t="s">
        <v>541</v>
      </c>
      <c r="G470" s="98" t="s">
        <v>556</v>
      </c>
    </row>
    <row r="471" spans="1:7" x14ac:dyDescent="0.25">
      <c r="A471" s="31" t="s">
        <v>549</v>
      </c>
      <c r="B471" s="31" t="s">
        <v>154</v>
      </c>
      <c r="C471" s="31">
        <v>0</v>
      </c>
      <c r="D471" s="31">
        <v>202407</v>
      </c>
      <c r="E471" s="118" t="str">
        <f t="shared" si="7"/>
        <v>01 July 2024</v>
      </c>
      <c r="F471" s="31" t="s">
        <v>541</v>
      </c>
      <c r="G471" s="31" t="s">
        <v>556</v>
      </c>
    </row>
    <row r="472" spans="1:7" x14ac:dyDescent="0.25">
      <c r="A472" s="98" t="s">
        <v>549</v>
      </c>
      <c r="B472" s="98" t="s">
        <v>331</v>
      </c>
      <c r="C472" s="98">
        <v>-50</v>
      </c>
      <c r="D472" s="98">
        <v>202407</v>
      </c>
      <c r="E472" s="118" t="str">
        <f t="shared" si="7"/>
        <v>01 July 2024</v>
      </c>
      <c r="F472" s="98" t="s">
        <v>541</v>
      </c>
      <c r="G472" s="98" t="s">
        <v>556</v>
      </c>
    </row>
    <row r="473" spans="1:7" x14ac:dyDescent="0.25">
      <c r="A473" s="31" t="s">
        <v>549</v>
      </c>
      <c r="B473" s="31" t="s">
        <v>162</v>
      </c>
      <c r="C473" s="31">
        <v>-50</v>
      </c>
      <c r="D473" s="31">
        <v>202407</v>
      </c>
      <c r="E473" s="118" t="str">
        <f t="shared" si="7"/>
        <v>01 July 2024</v>
      </c>
      <c r="F473" s="31" t="s">
        <v>541</v>
      </c>
      <c r="G473" s="31" t="s">
        <v>556</v>
      </c>
    </row>
    <row r="474" spans="1:7" x14ac:dyDescent="0.25">
      <c r="A474" s="98" t="s">
        <v>549</v>
      </c>
      <c r="B474" s="98" t="s">
        <v>276</v>
      </c>
      <c r="C474" s="98">
        <v>-2800</v>
      </c>
      <c r="D474" s="98">
        <v>202407</v>
      </c>
      <c r="E474" s="118" t="str">
        <f t="shared" si="7"/>
        <v>01 July 2024</v>
      </c>
      <c r="F474" s="98" t="s">
        <v>541</v>
      </c>
      <c r="G474" s="98" t="s">
        <v>556</v>
      </c>
    </row>
    <row r="475" spans="1:7" x14ac:dyDescent="0.25">
      <c r="A475" s="31" t="s">
        <v>549</v>
      </c>
      <c r="B475" s="31" t="s">
        <v>172</v>
      </c>
      <c r="C475" s="31">
        <v>-2800</v>
      </c>
      <c r="D475" s="31">
        <v>202407</v>
      </c>
      <c r="E475" s="118" t="str">
        <f t="shared" si="7"/>
        <v>01 July 2024</v>
      </c>
      <c r="F475" s="31" t="s">
        <v>541</v>
      </c>
      <c r="G475" s="31" t="s">
        <v>556</v>
      </c>
    </row>
    <row r="476" spans="1:7" x14ac:dyDescent="0.25">
      <c r="A476" s="98" t="s">
        <v>549</v>
      </c>
      <c r="B476" s="98" t="s">
        <v>176</v>
      </c>
      <c r="C476" s="98">
        <v>-4299</v>
      </c>
      <c r="D476" s="98">
        <v>202407</v>
      </c>
      <c r="E476" s="118" t="str">
        <f t="shared" si="7"/>
        <v>01 July 2024</v>
      </c>
      <c r="F476" s="98" t="s">
        <v>541</v>
      </c>
      <c r="G476" s="98" t="s">
        <v>556</v>
      </c>
    </row>
    <row r="477" spans="1:7" x14ac:dyDescent="0.25">
      <c r="A477" s="31" t="s">
        <v>549</v>
      </c>
      <c r="B477" s="31" t="s">
        <v>188</v>
      </c>
      <c r="C477" s="31">
        <v>-250</v>
      </c>
      <c r="D477" s="31">
        <v>202407</v>
      </c>
      <c r="E477" s="118" t="str">
        <f t="shared" si="7"/>
        <v>01 July 2024</v>
      </c>
      <c r="F477" s="31" t="s">
        <v>541</v>
      </c>
      <c r="G477" s="31" t="s">
        <v>556</v>
      </c>
    </row>
    <row r="478" spans="1:7" x14ac:dyDescent="0.25">
      <c r="A478" s="98" t="s">
        <v>549</v>
      </c>
      <c r="B478" s="98" t="s">
        <v>190</v>
      </c>
      <c r="C478" s="98">
        <v>-250</v>
      </c>
      <c r="D478" s="98">
        <v>202407</v>
      </c>
      <c r="E478" s="118" t="str">
        <f t="shared" si="7"/>
        <v>01 July 2024</v>
      </c>
      <c r="F478" s="98" t="s">
        <v>541</v>
      </c>
      <c r="G478" s="98" t="s">
        <v>556</v>
      </c>
    </row>
    <row r="479" spans="1:7" x14ac:dyDescent="0.25">
      <c r="A479" s="31" t="s">
        <v>549</v>
      </c>
      <c r="B479" s="31" t="s">
        <v>198</v>
      </c>
      <c r="C479" s="31">
        <v>-4799</v>
      </c>
      <c r="D479" s="31">
        <v>202407</v>
      </c>
      <c r="E479" s="118" t="str">
        <f t="shared" si="7"/>
        <v>01 July 2024</v>
      </c>
      <c r="F479" s="31" t="s">
        <v>541</v>
      </c>
      <c r="G479" s="31" t="s">
        <v>556</v>
      </c>
    </row>
    <row r="480" spans="1:7" x14ac:dyDescent="0.25">
      <c r="A480" s="98" t="s">
        <v>549</v>
      </c>
      <c r="B480" s="98" t="s">
        <v>206</v>
      </c>
      <c r="C480" s="98">
        <v>0</v>
      </c>
      <c r="D480" s="98">
        <v>202407</v>
      </c>
      <c r="E480" s="118" t="str">
        <f t="shared" si="7"/>
        <v>01 July 2024</v>
      </c>
      <c r="F480" s="98" t="s">
        <v>541</v>
      </c>
      <c r="G480" s="98" t="s">
        <v>556</v>
      </c>
    </row>
    <row r="481" spans="1:7" x14ac:dyDescent="0.25">
      <c r="A481" s="31" t="s">
        <v>549</v>
      </c>
      <c r="B481" s="31" t="s">
        <v>212</v>
      </c>
      <c r="C481" s="31">
        <v>0</v>
      </c>
      <c r="D481" s="31">
        <v>202407</v>
      </c>
      <c r="E481" s="118" t="str">
        <f t="shared" si="7"/>
        <v>01 July 2024</v>
      </c>
      <c r="F481" s="31" t="s">
        <v>541</v>
      </c>
      <c r="G481" s="31" t="s">
        <v>556</v>
      </c>
    </row>
    <row r="482" spans="1:7" x14ac:dyDescent="0.25">
      <c r="A482" s="98" t="s">
        <v>549</v>
      </c>
      <c r="B482" s="98" t="s">
        <v>218</v>
      </c>
      <c r="C482" s="98">
        <v>-170</v>
      </c>
      <c r="D482" s="98">
        <v>202407</v>
      </c>
      <c r="E482" s="118" t="str">
        <f t="shared" si="7"/>
        <v>01 July 2024</v>
      </c>
      <c r="F482" s="98" t="s">
        <v>541</v>
      </c>
      <c r="G482" s="98" t="s">
        <v>556</v>
      </c>
    </row>
    <row r="483" spans="1:7" x14ac:dyDescent="0.25">
      <c r="A483" s="31" t="s">
        <v>549</v>
      </c>
      <c r="B483" s="31" t="s">
        <v>333</v>
      </c>
      <c r="C483" s="31">
        <v>-100</v>
      </c>
      <c r="D483" s="31">
        <v>202407</v>
      </c>
      <c r="E483" s="118" t="str">
        <f t="shared" si="7"/>
        <v>01 July 2024</v>
      </c>
      <c r="F483" s="31" t="s">
        <v>541</v>
      </c>
      <c r="G483" s="31" t="s">
        <v>556</v>
      </c>
    </row>
    <row r="484" spans="1:7" x14ac:dyDescent="0.25">
      <c r="A484" s="98" t="s">
        <v>549</v>
      </c>
      <c r="B484" s="98" t="s">
        <v>220</v>
      </c>
      <c r="C484" s="98">
        <v>-270</v>
      </c>
      <c r="D484" s="98">
        <v>202407</v>
      </c>
      <c r="E484" s="118" t="str">
        <f t="shared" si="7"/>
        <v>01 July 2024</v>
      </c>
      <c r="F484" s="98" t="s">
        <v>541</v>
      </c>
      <c r="G484" s="98" t="s">
        <v>556</v>
      </c>
    </row>
    <row r="485" spans="1:7" x14ac:dyDescent="0.25">
      <c r="A485" s="31" t="s">
        <v>549</v>
      </c>
      <c r="B485" s="31" t="s">
        <v>224</v>
      </c>
      <c r="C485" s="31">
        <v>0</v>
      </c>
      <c r="D485" s="31">
        <v>202407</v>
      </c>
      <c r="E485" s="118" t="str">
        <f t="shared" si="7"/>
        <v>01 July 2024</v>
      </c>
      <c r="F485" s="31" t="s">
        <v>541</v>
      </c>
      <c r="G485" s="31" t="s">
        <v>556</v>
      </c>
    </row>
    <row r="486" spans="1:7" x14ac:dyDescent="0.25">
      <c r="A486" s="98" t="s">
        <v>549</v>
      </c>
      <c r="B486" s="98" t="s">
        <v>228</v>
      </c>
      <c r="C486" s="98">
        <v>0</v>
      </c>
      <c r="D486" s="98">
        <v>202407</v>
      </c>
      <c r="E486" s="118" t="str">
        <f t="shared" si="7"/>
        <v>01 July 2024</v>
      </c>
      <c r="F486" s="98" t="s">
        <v>541</v>
      </c>
      <c r="G486" s="98" t="s">
        <v>556</v>
      </c>
    </row>
    <row r="487" spans="1:7" x14ac:dyDescent="0.25">
      <c r="A487" s="31" t="s">
        <v>549</v>
      </c>
      <c r="B487" s="31" t="s">
        <v>232</v>
      </c>
      <c r="C487" s="31">
        <v>0</v>
      </c>
      <c r="D487" s="31">
        <v>202407</v>
      </c>
      <c r="E487" s="118" t="str">
        <f t="shared" si="7"/>
        <v>01 July 2024</v>
      </c>
      <c r="F487" s="31" t="s">
        <v>541</v>
      </c>
      <c r="G487" s="31" t="s">
        <v>556</v>
      </c>
    </row>
    <row r="488" spans="1:7" x14ac:dyDescent="0.25">
      <c r="A488" s="98" t="s">
        <v>549</v>
      </c>
      <c r="B488" s="98" t="s">
        <v>234</v>
      </c>
      <c r="C488" s="98">
        <v>-50897</v>
      </c>
      <c r="D488" s="98">
        <v>202407</v>
      </c>
      <c r="E488" s="118" t="str">
        <f t="shared" si="7"/>
        <v>01 July 2024</v>
      </c>
      <c r="F488" s="98" t="s">
        <v>541</v>
      </c>
      <c r="G488" s="98" t="s">
        <v>556</v>
      </c>
    </row>
    <row r="489" spans="1:7" x14ac:dyDescent="0.25">
      <c r="A489" s="31" t="s">
        <v>549</v>
      </c>
      <c r="B489" s="31" t="s">
        <v>236</v>
      </c>
      <c r="C489" s="31">
        <v>21092.264620000002</v>
      </c>
      <c r="D489" s="31">
        <v>202407</v>
      </c>
      <c r="E489" s="118" t="str">
        <f t="shared" si="7"/>
        <v>01 July 2024</v>
      </c>
      <c r="F489" s="31" t="s">
        <v>541</v>
      </c>
      <c r="G489" s="31" t="s">
        <v>556</v>
      </c>
    </row>
    <row r="490" spans="1:7" x14ac:dyDescent="0.25">
      <c r="A490" s="98" t="s">
        <v>549</v>
      </c>
      <c r="B490" s="98" t="s">
        <v>238</v>
      </c>
      <c r="C490" s="98">
        <v>21092.264620000002</v>
      </c>
      <c r="D490" s="98">
        <v>202407</v>
      </c>
      <c r="E490" s="118" t="str">
        <f t="shared" si="7"/>
        <v>01 July 2024</v>
      </c>
      <c r="F490" s="98" t="s">
        <v>541</v>
      </c>
      <c r="G490" s="98" t="s">
        <v>556</v>
      </c>
    </row>
    <row r="491" spans="1:7" x14ac:dyDescent="0.25">
      <c r="A491" s="31" t="s">
        <v>549</v>
      </c>
      <c r="B491" s="31" t="s">
        <v>241</v>
      </c>
      <c r="C491" s="31">
        <v>21092.264620000002</v>
      </c>
      <c r="D491" s="31">
        <v>202407</v>
      </c>
      <c r="E491" s="118" t="str">
        <f t="shared" si="7"/>
        <v>01 July 2024</v>
      </c>
      <c r="F491" s="31" t="s">
        <v>541</v>
      </c>
      <c r="G491" s="31" t="s">
        <v>556</v>
      </c>
    </row>
    <row r="492" spans="1:7" x14ac:dyDescent="0.25">
      <c r="A492" s="98" t="s">
        <v>549</v>
      </c>
      <c r="B492" s="98" t="s">
        <v>249</v>
      </c>
      <c r="C492" s="98">
        <v>21092.264620000002</v>
      </c>
      <c r="D492" s="98">
        <v>202407</v>
      </c>
      <c r="E492" s="118" t="str">
        <f t="shared" si="7"/>
        <v>01 July 2024</v>
      </c>
      <c r="F492" s="98" t="s">
        <v>541</v>
      </c>
      <c r="G492" s="98" t="s">
        <v>556</v>
      </c>
    </row>
    <row r="493" spans="1:7" x14ac:dyDescent="0.25">
      <c r="A493" s="31" t="s">
        <v>549</v>
      </c>
      <c r="B493" s="31" t="s">
        <v>255</v>
      </c>
      <c r="C493" s="31">
        <v>21092.264620000002</v>
      </c>
      <c r="D493" s="31">
        <v>202407</v>
      </c>
      <c r="E493" s="118" t="str">
        <f t="shared" si="7"/>
        <v>01 July 2024</v>
      </c>
      <c r="F493" s="31" t="s">
        <v>541</v>
      </c>
      <c r="G493" s="31" t="s">
        <v>556</v>
      </c>
    </row>
    <row r="494" spans="1:7" x14ac:dyDescent="0.25">
      <c r="A494" s="98" t="s">
        <v>549</v>
      </c>
      <c r="B494" s="98" t="s">
        <v>22</v>
      </c>
      <c r="C494" s="98">
        <v>227553.58</v>
      </c>
      <c r="D494" s="98">
        <v>202407</v>
      </c>
      <c r="E494" s="118" t="str">
        <f t="shared" si="7"/>
        <v>01 July 2024</v>
      </c>
      <c r="F494" s="98" t="s">
        <v>542</v>
      </c>
      <c r="G494" s="98" t="s">
        <v>556</v>
      </c>
    </row>
    <row r="495" spans="1:7" x14ac:dyDescent="0.25">
      <c r="A495" s="31" t="s">
        <v>549</v>
      </c>
      <c r="B495" s="31" t="s">
        <v>25</v>
      </c>
      <c r="C495" s="31">
        <v>4903.8</v>
      </c>
      <c r="D495" s="31">
        <v>202407</v>
      </c>
      <c r="E495" s="118" t="str">
        <f t="shared" si="7"/>
        <v>01 July 2024</v>
      </c>
      <c r="F495" s="31" t="s">
        <v>542</v>
      </c>
      <c r="G495" s="31" t="s">
        <v>556</v>
      </c>
    </row>
    <row r="496" spans="1:7" x14ac:dyDescent="0.25">
      <c r="A496" s="98" t="s">
        <v>549</v>
      </c>
      <c r="B496" s="98" t="s">
        <v>27</v>
      </c>
      <c r="C496" s="98">
        <v>2422.7399999999998</v>
      </c>
      <c r="D496" s="98">
        <v>202407</v>
      </c>
      <c r="E496" s="118" t="str">
        <f t="shared" si="7"/>
        <v>01 July 2024</v>
      </c>
      <c r="F496" s="98" t="s">
        <v>542</v>
      </c>
      <c r="G496" s="98" t="s">
        <v>556</v>
      </c>
    </row>
    <row r="497" spans="1:7" x14ac:dyDescent="0.25">
      <c r="A497" s="31" t="s">
        <v>549</v>
      </c>
      <c r="B497" s="31" t="s">
        <v>29</v>
      </c>
      <c r="C497" s="31">
        <v>180</v>
      </c>
      <c r="D497" s="31">
        <v>202407</v>
      </c>
      <c r="E497" s="118" t="str">
        <f t="shared" si="7"/>
        <v>01 July 2024</v>
      </c>
      <c r="F497" s="31" t="s">
        <v>542</v>
      </c>
      <c r="G497" s="31" t="s">
        <v>556</v>
      </c>
    </row>
    <row r="498" spans="1:7" x14ac:dyDescent="0.25">
      <c r="A498" s="98" t="s">
        <v>549</v>
      </c>
      <c r="B498" s="98" t="s">
        <v>31</v>
      </c>
      <c r="C498" s="98">
        <v>333.66</v>
      </c>
      <c r="D498" s="98">
        <v>202407</v>
      </c>
      <c r="E498" s="118" t="str">
        <f t="shared" si="7"/>
        <v>01 July 2024</v>
      </c>
      <c r="F498" s="98" t="s">
        <v>542</v>
      </c>
      <c r="G498" s="98" t="s">
        <v>556</v>
      </c>
    </row>
    <row r="499" spans="1:7" x14ac:dyDescent="0.25">
      <c r="A499" s="31" t="s">
        <v>549</v>
      </c>
      <c r="B499" s="31" t="s">
        <v>43</v>
      </c>
      <c r="C499" s="31">
        <v>5696.23</v>
      </c>
      <c r="D499" s="31">
        <v>202407</v>
      </c>
      <c r="E499" s="118" t="str">
        <f t="shared" si="7"/>
        <v>01 July 2024</v>
      </c>
      <c r="F499" s="31" t="s">
        <v>542</v>
      </c>
      <c r="G499" s="31" t="s">
        <v>556</v>
      </c>
    </row>
    <row r="500" spans="1:7" x14ac:dyDescent="0.25">
      <c r="A500" s="98" t="s">
        <v>549</v>
      </c>
      <c r="B500" s="98" t="s">
        <v>45</v>
      </c>
      <c r="C500" s="98">
        <v>278</v>
      </c>
      <c r="D500" s="98">
        <v>202407</v>
      </c>
      <c r="E500" s="118" t="str">
        <f t="shared" si="7"/>
        <v>01 July 2024</v>
      </c>
      <c r="F500" s="98" t="s">
        <v>542</v>
      </c>
      <c r="G500" s="98" t="s">
        <v>556</v>
      </c>
    </row>
    <row r="501" spans="1:7" x14ac:dyDescent="0.25">
      <c r="A501" s="31" t="s">
        <v>549</v>
      </c>
      <c r="B501" s="31" t="s">
        <v>47</v>
      </c>
      <c r="C501" s="31">
        <v>7532.17</v>
      </c>
      <c r="D501" s="31">
        <v>202407</v>
      </c>
      <c r="E501" s="118" t="str">
        <f t="shared" si="7"/>
        <v>01 July 2024</v>
      </c>
      <c r="F501" s="31" t="s">
        <v>542</v>
      </c>
      <c r="G501" s="31" t="s">
        <v>556</v>
      </c>
    </row>
    <row r="502" spans="1:7" x14ac:dyDescent="0.25">
      <c r="A502" s="98" t="s">
        <v>549</v>
      </c>
      <c r="B502" s="98" t="s">
        <v>258</v>
      </c>
      <c r="C502" s="98">
        <v>455</v>
      </c>
      <c r="D502" s="98">
        <v>202407</v>
      </c>
      <c r="E502" s="118" t="str">
        <f t="shared" si="7"/>
        <v>01 July 2024</v>
      </c>
      <c r="F502" s="98" t="s">
        <v>542</v>
      </c>
      <c r="G502" s="98" t="s">
        <v>556</v>
      </c>
    </row>
    <row r="503" spans="1:7" x14ac:dyDescent="0.25">
      <c r="A503" s="31" t="s">
        <v>549</v>
      </c>
      <c r="B503" s="31" t="s">
        <v>49</v>
      </c>
      <c r="C503" s="31">
        <v>27019.89</v>
      </c>
      <c r="D503" s="31">
        <v>202407</v>
      </c>
      <c r="E503" s="118" t="str">
        <f t="shared" si="7"/>
        <v>01 July 2024</v>
      </c>
      <c r="F503" s="31" t="s">
        <v>542</v>
      </c>
      <c r="G503" s="31" t="s">
        <v>556</v>
      </c>
    </row>
    <row r="504" spans="1:7" x14ac:dyDescent="0.25">
      <c r="A504" s="98" t="s">
        <v>549</v>
      </c>
      <c r="B504" s="98" t="s">
        <v>51</v>
      </c>
      <c r="C504" s="98">
        <v>1497.54</v>
      </c>
      <c r="D504" s="98">
        <v>202407</v>
      </c>
      <c r="E504" s="118" t="str">
        <f t="shared" si="7"/>
        <v>01 July 2024</v>
      </c>
      <c r="F504" s="98" t="s">
        <v>542</v>
      </c>
      <c r="G504" s="98" t="s">
        <v>556</v>
      </c>
    </row>
    <row r="505" spans="1:7" x14ac:dyDescent="0.25">
      <c r="A505" s="31" t="s">
        <v>549</v>
      </c>
      <c r="B505" s="31" t="s">
        <v>547</v>
      </c>
      <c r="C505" s="31">
        <v>1430.75</v>
      </c>
      <c r="D505" s="31">
        <v>202407</v>
      </c>
      <c r="E505" s="118" t="str">
        <f t="shared" si="7"/>
        <v>01 July 2024</v>
      </c>
      <c r="F505" s="31" t="s">
        <v>542</v>
      </c>
      <c r="G505" s="31" t="s">
        <v>556</v>
      </c>
    </row>
    <row r="506" spans="1:7" x14ac:dyDescent="0.25">
      <c r="A506" s="98" t="s">
        <v>549</v>
      </c>
      <c r="B506" s="98" t="s">
        <v>548</v>
      </c>
      <c r="C506" s="98">
        <v>77.540000000000006</v>
      </c>
      <c r="D506" s="98">
        <v>202407</v>
      </c>
      <c r="E506" s="118" t="str">
        <f t="shared" si="7"/>
        <v>01 July 2024</v>
      </c>
      <c r="F506" s="98" t="s">
        <v>542</v>
      </c>
      <c r="G506" s="98" t="s">
        <v>556</v>
      </c>
    </row>
    <row r="507" spans="1:7" x14ac:dyDescent="0.25">
      <c r="A507" s="31" t="s">
        <v>549</v>
      </c>
      <c r="B507" s="31" t="s">
        <v>59</v>
      </c>
      <c r="C507" s="31">
        <v>1130.3900000000001</v>
      </c>
      <c r="D507" s="31">
        <v>202407</v>
      </c>
      <c r="E507" s="118" t="str">
        <f t="shared" si="7"/>
        <v>01 July 2024</v>
      </c>
      <c r="F507" s="31" t="s">
        <v>542</v>
      </c>
      <c r="G507" s="31" t="s">
        <v>556</v>
      </c>
    </row>
    <row r="508" spans="1:7" x14ac:dyDescent="0.25">
      <c r="A508" s="98" t="s">
        <v>549</v>
      </c>
      <c r="B508" s="98" t="s">
        <v>61</v>
      </c>
      <c r="C508" s="98">
        <v>499.8</v>
      </c>
      <c r="D508" s="98">
        <v>202407</v>
      </c>
      <c r="E508" s="118" t="str">
        <f t="shared" si="7"/>
        <v>01 July 2024</v>
      </c>
      <c r="F508" s="98" t="s">
        <v>542</v>
      </c>
      <c r="G508" s="98" t="s">
        <v>556</v>
      </c>
    </row>
    <row r="509" spans="1:7" x14ac:dyDescent="0.25">
      <c r="A509" s="31" t="s">
        <v>549</v>
      </c>
      <c r="B509" s="31" t="s">
        <v>63</v>
      </c>
      <c r="C509" s="31">
        <v>281011.09000000003</v>
      </c>
      <c r="D509" s="31">
        <v>202407</v>
      </c>
      <c r="E509" s="118" t="str">
        <f t="shared" si="7"/>
        <v>01 July 2024</v>
      </c>
      <c r="F509" s="31" t="s">
        <v>542</v>
      </c>
      <c r="G509" s="31" t="s">
        <v>556</v>
      </c>
    </row>
    <row r="510" spans="1:7" x14ac:dyDescent="0.25">
      <c r="A510" s="98" t="s">
        <v>549</v>
      </c>
      <c r="B510" s="98" t="s">
        <v>68</v>
      </c>
      <c r="C510" s="98">
        <v>-228448.87</v>
      </c>
      <c r="D510" s="98">
        <v>202407</v>
      </c>
      <c r="E510" s="118" t="str">
        <f t="shared" si="7"/>
        <v>01 July 2024</v>
      </c>
      <c r="F510" s="98" t="s">
        <v>542</v>
      </c>
      <c r="G510" s="98" t="s">
        <v>556</v>
      </c>
    </row>
    <row r="511" spans="1:7" x14ac:dyDescent="0.25">
      <c r="A511" s="31" t="s">
        <v>549</v>
      </c>
      <c r="B511" s="31" t="s">
        <v>70</v>
      </c>
      <c r="C511" s="31">
        <v>79296.649999999994</v>
      </c>
      <c r="D511" s="31">
        <v>202407</v>
      </c>
      <c r="E511" s="118" t="str">
        <f t="shared" si="7"/>
        <v>01 July 2024</v>
      </c>
      <c r="F511" s="31" t="s">
        <v>542</v>
      </c>
      <c r="G511" s="31" t="s">
        <v>556</v>
      </c>
    </row>
    <row r="512" spans="1:7" x14ac:dyDescent="0.25">
      <c r="A512" s="98" t="s">
        <v>549</v>
      </c>
      <c r="B512" s="98" t="s">
        <v>72</v>
      </c>
      <c r="C512" s="98">
        <v>-1419.46</v>
      </c>
      <c r="D512" s="98">
        <v>202407</v>
      </c>
      <c r="E512" s="118" t="str">
        <f t="shared" si="7"/>
        <v>01 July 2024</v>
      </c>
      <c r="F512" s="98" t="s">
        <v>542</v>
      </c>
      <c r="G512" s="98" t="s">
        <v>556</v>
      </c>
    </row>
    <row r="513" spans="1:7" x14ac:dyDescent="0.25">
      <c r="A513" s="31" t="s">
        <v>549</v>
      </c>
      <c r="B513" s="31" t="s">
        <v>74</v>
      </c>
      <c r="C513" s="31">
        <v>916.8</v>
      </c>
      <c r="D513" s="31">
        <v>202407</v>
      </c>
      <c r="E513" s="118" t="str">
        <f t="shared" si="7"/>
        <v>01 July 2024</v>
      </c>
      <c r="F513" s="31" t="s">
        <v>542</v>
      </c>
      <c r="G513" s="31" t="s">
        <v>556</v>
      </c>
    </row>
    <row r="514" spans="1:7" x14ac:dyDescent="0.25">
      <c r="A514" s="98" t="s">
        <v>549</v>
      </c>
      <c r="B514" s="98" t="s">
        <v>76</v>
      </c>
      <c r="C514" s="98">
        <v>-1873.11</v>
      </c>
      <c r="D514" s="98">
        <v>202407</v>
      </c>
      <c r="E514" s="118" t="str">
        <f t="shared" ref="E514:E577" si="8">TEXT(DATE(LEFT(D514,4), RIGHT(D514,2), 1), "DD MMMM YYYY")</f>
        <v>01 July 2024</v>
      </c>
      <c r="F514" s="98" t="s">
        <v>542</v>
      </c>
      <c r="G514" s="98" t="s">
        <v>556</v>
      </c>
    </row>
    <row r="515" spans="1:7" x14ac:dyDescent="0.25">
      <c r="A515" s="31" t="s">
        <v>549</v>
      </c>
      <c r="B515" s="31" t="s">
        <v>321</v>
      </c>
      <c r="C515" s="31">
        <v>849.61</v>
      </c>
      <c r="D515" s="31">
        <v>202407</v>
      </c>
      <c r="E515" s="118" t="str">
        <f t="shared" si="8"/>
        <v>01 July 2024</v>
      </c>
      <c r="F515" s="31" t="s">
        <v>542</v>
      </c>
      <c r="G515" s="31" t="s">
        <v>556</v>
      </c>
    </row>
    <row r="516" spans="1:7" x14ac:dyDescent="0.25">
      <c r="A516" s="98" t="s">
        <v>549</v>
      </c>
      <c r="B516" s="98" t="s">
        <v>90</v>
      </c>
      <c r="C516" s="98">
        <v>-21809.27</v>
      </c>
      <c r="D516" s="98">
        <v>202407</v>
      </c>
      <c r="E516" s="118" t="str">
        <f t="shared" si="8"/>
        <v>01 July 2024</v>
      </c>
      <c r="F516" s="98" t="s">
        <v>542</v>
      </c>
      <c r="G516" s="98" t="s">
        <v>556</v>
      </c>
    </row>
    <row r="517" spans="1:7" x14ac:dyDescent="0.25">
      <c r="A517" s="31" t="s">
        <v>549</v>
      </c>
      <c r="B517" s="31" t="s">
        <v>92</v>
      </c>
      <c r="C517" s="31">
        <v>946.41</v>
      </c>
      <c r="D517" s="31">
        <v>202407</v>
      </c>
      <c r="E517" s="118" t="str">
        <f t="shared" si="8"/>
        <v>01 July 2024</v>
      </c>
      <c r="F517" s="31" t="s">
        <v>542</v>
      </c>
      <c r="G517" s="31" t="s">
        <v>556</v>
      </c>
    </row>
    <row r="518" spans="1:7" x14ac:dyDescent="0.25">
      <c r="A518" s="98" t="s">
        <v>549</v>
      </c>
      <c r="B518" s="98" t="s">
        <v>94</v>
      </c>
      <c r="C518" s="98">
        <v>-311.68</v>
      </c>
      <c r="D518" s="98">
        <v>202407</v>
      </c>
      <c r="E518" s="118" t="str">
        <f t="shared" si="8"/>
        <v>01 July 2024</v>
      </c>
      <c r="F518" s="98" t="s">
        <v>542</v>
      </c>
      <c r="G518" s="98" t="s">
        <v>556</v>
      </c>
    </row>
    <row r="519" spans="1:7" x14ac:dyDescent="0.25">
      <c r="A519" s="31" t="s">
        <v>549</v>
      </c>
      <c r="B519" s="31" t="s">
        <v>545</v>
      </c>
      <c r="C519" s="31">
        <v>355.65</v>
      </c>
      <c r="D519" s="31">
        <v>202407</v>
      </c>
      <c r="E519" s="118" t="str">
        <f t="shared" si="8"/>
        <v>01 July 2024</v>
      </c>
      <c r="F519" s="31" t="s">
        <v>542</v>
      </c>
      <c r="G519" s="31" t="s">
        <v>556</v>
      </c>
    </row>
    <row r="520" spans="1:7" x14ac:dyDescent="0.25">
      <c r="A520" s="98" t="s">
        <v>549</v>
      </c>
      <c r="B520" s="98" t="s">
        <v>96</v>
      </c>
      <c r="C520" s="98">
        <v>-31001.32</v>
      </c>
      <c r="D520" s="98">
        <v>202407</v>
      </c>
      <c r="E520" s="118" t="str">
        <f t="shared" si="8"/>
        <v>01 July 2024</v>
      </c>
      <c r="F520" s="98" t="s">
        <v>542</v>
      </c>
      <c r="G520" s="98" t="s">
        <v>556</v>
      </c>
    </row>
    <row r="521" spans="1:7" x14ac:dyDescent="0.25">
      <c r="A521" s="31" t="s">
        <v>549</v>
      </c>
      <c r="B521" s="31" t="s">
        <v>98</v>
      </c>
      <c r="C521" s="31">
        <v>586.74</v>
      </c>
      <c r="D521" s="31">
        <v>202407</v>
      </c>
      <c r="E521" s="118" t="str">
        <f t="shared" si="8"/>
        <v>01 July 2024</v>
      </c>
      <c r="F521" s="31" t="s">
        <v>542</v>
      </c>
      <c r="G521" s="31" t="s">
        <v>556</v>
      </c>
    </row>
    <row r="522" spans="1:7" x14ac:dyDescent="0.25">
      <c r="A522" s="98" t="s">
        <v>549</v>
      </c>
      <c r="B522" s="98" t="s">
        <v>106</v>
      </c>
      <c r="C522" s="98">
        <v>-496.49</v>
      </c>
      <c r="D522" s="98">
        <v>202407</v>
      </c>
      <c r="E522" s="118" t="str">
        <f t="shared" si="8"/>
        <v>01 July 2024</v>
      </c>
      <c r="F522" s="98" t="s">
        <v>542</v>
      </c>
      <c r="G522" s="98" t="s">
        <v>556</v>
      </c>
    </row>
    <row r="523" spans="1:7" x14ac:dyDescent="0.25">
      <c r="A523" s="31" t="s">
        <v>549</v>
      </c>
      <c r="B523" s="31" t="s">
        <v>108</v>
      </c>
      <c r="C523" s="31">
        <v>-104.77</v>
      </c>
      <c r="D523" s="31">
        <v>202407</v>
      </c>
      <c r="E523" s="118" t="str">
        <f t="shared" si="8"/>
        <v>01 July 2024</v>
      </c>
      <c r="F523" s="31" t="s">
        <v>542</v>
      </c>
      <c r="G523" s="31" t="s">
        <v>556</v>
      </c>
    </row>
    <row r="524" spans="1:7" x14ac:dyDescent="0.25">
      <c r="A524" s="98" t="s">
        <v>549</v>
      </c>
      <c r="B524" s="98" t="s">
        <v>110</v>
      </c>
      <c r="C524" s="98">
        <v>-202513.11</v>
      </c>
      <c r="D524" s="98">
        <v>202407</v>
      </c>
      <c r="E524" s="118" t="str">
        <f t="shared" si="8"/>
        <v>01 July 2024</v>
      </c>
      <c r="F524" s="98" t="s">
        <v>542</v>
      </c>
      <c r="G524" s="98" t="s">
        <v>556</v>
      </c>
    </row>
    <row r="525" spans="1:7" x14ac:dyDescent="0.25">
      <c r="A525" s="31" t="s">
        <v>549</v>
      </c>
      <c r="B525" s="31" t="s">
        <v>112</v>
      </c>
      <c r="C525" s="31">
        <v>78497.98</v>
      </c>
      <c r="D525" s="31">
        <v>202407</v>
      </c>
      <c r="E525" s="118" t="str">
        <f t="shared" si="8"/>
        <v>01 July 2024</v>
      </c>
      <c r="F525" s="31" t="s">
        <v>542</v>
      </c>
      <c r="G525" s="31" t="s">
        <v>556</v>
      </c>
    </row>
    <row r="526" spans="1:7" x14ac:dyDescent="0.25">
      <c r="A526" s="98" t="s">
        <v>549</v>
      </c>
      <c r="B526" s="98" t="s">
        <v>114</v>
      </c>
      <c r="C526" s="98">
        <v>78497.98</v>
      </c>
      <c r="D526" s="98">
        <v>202407</v>
      </c>
      <c r="E526" s="118" t="str">
        <f t="shared" si="8"/>
        <v>01 July 2024</v>
      </c>
      <c r="F526" s="98" t="s">
        <v>542</v>
      </c>
      <c r="G526" s="98" t="s">
        <v>556</v>
      </c>
    </row>
    <row r="527" spans="1:7" x14ac:dyDescent="0.25">
      <c r="A527" s="31" t="s">
        <v>549</v>
      </c>
      <c r="B527" s="31" t="s">
        <v>120</v>
      </c>
      <c r="C527" s="31">
        <v>-28900</v>
      </c>
      <c r="D527" s="31">
        <v>202407</v>
      </c>
      <c r="E527" s="118" t="str">
        <f t="shared" si="8"/>
        <v>01 July 2024</v>
      </c>
      <c r="F527" s="31" t="s">
        <v>542</v>
      </c>
      <c r="G527" s="31" t="s">
        <v>556</v>
      </c>
    </row>
    <row r="528" spans="1:7" x14ac:dyDescent="0.25">
      <c r="A528" s="98" t="s">
        <v>549</v>
      </c>
      <c r="B528" s="98" t="s">
        <v>122</v>
      </c>
      <c r="C528" s="98">
        <v>-750</v>
      </c>
      <c r="D528" s="98">
        <v>202407</v>
      </c>
      <c r="E528" s="118" t="str">
        <f t="shared" si="8"/>
        <v>01 July 2024</v>
      </c>
      <c r="F528" s="98" t="s">
        <v>542</v>
      </c>
      <c r="G528" s="98" t="s">
        <v>556</v>
      </c>
    </row>
    <row r="529" spans="1:7" x14ac:dyDescent="0.25">
      <c r="A529" s="31" t="s">
        <v>549</v>
      </c>
      <c r="B529" s="31" t="s">
        <v>124</v>
      </c>
      <c r="C529" s="31">
        <v>-1852.25</v>
      </c>
      <c r="D529" s="31">
        <v>202407</v>
      </c>
      <c r="E529" s="118" t="str">
        <f t="shared" si="8"/>
        <v>01 July 2024</v>
      </c>
      <c r="F529" s="31" t="s">
        <v>542</v>
      </c>
      <c r="G529" s="31" t="s">
        <v>556</v>
      </c>
    </row>
    <row r="530" spans="1:7" x14ac:dyDescent="0.25">
      <c r="A530" s="98" t="s">
        <v>549</v>
      </c>
      <c r="B530" s="98" t="s">
        <v>126</v>
      </c>
      <c r="C530" s="98">
        <v>-2235.94</v>
      </c>
      <c r="D530" s="98">
        <v>202407</v>
      </c>
      <c r="E530" s="118" t="str">
        <f t="shared" si="8"/>
        <v>01 July 2024</v>
      </c>
      <c r="F530" s="98" t="s">
        <v>542</v>
      </c>
      <c r="G530" s="98" t="s">
        <v>556</v>
      </c>
    </row>
    <row r="531" spans="1:7" x14ac:dyDescent="0.25">
      <c r="A531" s="31" t="s">
        <v>549</v>
      </c>
      <c r="B531" s="31" t="s">
        <v>543</v>
      </c>
      <c r="C531" s="31">
        <v>-72.400000000000006</v>
      </c>
      <c r="D531" s="31">
        <v>202407</v>
      </c>
      <c r="E531" s="118" t="str">
        <f t="shared" si="8"/>
        <v>01 July 2024</v>
      </c>
      <c r="F531" s="31" t="s">
        <v>542</v>
      </c>
      <c r="G531" s="31" t="s">
        <v>556</v>
      </c>
    </row>
    <row r="532" spans="1:7" x14ac:dyDescent="0.25">
      <c r="A532" s="98" t="s">
        <v>549</v>
      </c>
      <c r="B532" s="98" t="s">
        <v>134</v>
      </c>
      <c r="C532" s="98">
        <v>-3481.24</v>
      </c>
      <c r="D532" s="98">
        <v>202407</v>
      </c>
      <c r="E532" s="118" t="str">
        <f t="shared" si="8"/>
        <v>01 July 2024</v>
      </c>
      <c r="F532" s="98" t="s">
        <v>542</v>
      </c>
      <c r="G532" s="98" t="s">
        <v>556</v>
      </c>
    </row>
    <row r="533" spans="1:7" x14ac:dyDescent="0.25">
      <c r="A533" s="31" t="s">
        <v>549</v>
      </c>
      <c r="B533" s="31" t="s">
        <v>140</v>
      </c>
      <c r="C533" s="31">
        <v>-37291.83</v>
      </c>
      <c r="D533" s="31">
        <v>202407</v>
      </c>
      <c r="E533" s="118" t="str">
        <f t="shared" si="8"/>
        <v>01 July 2024</v>
      </c>
      <c r="F533" s="31" t="s">
        <v>542</v>
      </c>
      <c r="G533" s="31" t="s">
        <v>556</v>
      </c>
    </row>
    <row r="534" spans="1:7" x14ac:dyDescent="0.25">
      <c r="A534" s="98" t="s">
        <v>549</v>
      </c>
      <c r="B534" s="98" t="s">
        <v>148</v>
      </c>
      <c r="C534" s="98">
        <v>0</v>
      </c>
      <c r="D534" s="98">
        <v>202407</v>
      </c>
      <c r="E534" s="118" t="str">
        <f t="shared" si="8"/>
        <v>01 July 2024</v>
      </c>
      <c r="F534" s="98" t="s">
        <v>542</v>
      </c>
      <c r="G534" s="98" t="s">
        <v>556</v>
      </c>
    </row>
    <row r="535" spans="1:7" x14ac:dyDescent="0.25">
      <c r="A535" s="31" t="s">
        <v>549</v>
      </c>
      <c r="B535" s="31" t="s">
        <v>154</v>
      </c>
      <c r="C535" s="31">
        <v>0</v>
      </c>
      <c r="D535" s="31">
        <v>202407</v>
      </c>
      <c r="E535" s="118" t="str">
        <f t="shared" si="8"/>
        <v>01 July 2024</v>
      </c>
      <c r="F535" s="31" t="s">
        <v>542</v>
      </c>
      <c r="G535" s="31" t="s">
        <v>556</v>
      </c>
    </row>
    <row r="536" spans="1:7" x14ac:dyDescent="0.25">
      <c r="A536" s="98" t="s">
        <v>549</v>
      </c>
      <c r="B536" s="98" t="s">
        <v>162</v>
      </c>
      <c r="C536" s="98">
        <v>0</v>
      </c>
      <c r="D536" s="98">
        <v>202407</v>
      </c>
      <c r="E536" s="118" t="str">
        <f t="shared" si="8"/>
        <v>01 July 2024</v>
      </c>
      <c r="F536" s="98" t="s">
        <v>542</v>
      </c>
      <c r="G536" s="98" t="s">
        <v>556</v>
      </c>
    </row>
    <row r="537" spans="1:7" x14ac:dyDescent="0.25">
      <c r="A537" s="31" t="s">
        <v>549</v>
      </c>
      <c r="B537" s="31" t="s">
        <v>276</v>
      </c>
      <c r="C537" s="31">
        <v>-2855.11</v>
      </c>
      <c r="D537" s="31">
        <v>202407</v>
      </c>
      <c r="E537" s="118" t="str">
        <f t="shared" si="8"/>
        <v>01 July 2024</v>
      </c>
      <c r="F537" s="31" t="s">
        <v>542</v>
      </c>
      <c r="G537" s="31" t="s">
        <v>556</v>
      </c>
    </row>
    <row r="538" spans="1:7" x14ac:dyDescent="0.25">
      <c r="A538" s="98" t="s">
        <v>549</v>
      </c>
      <c r="B538" s="98" t="s">
        <v>172</v>
      </c>
      <c r="C538" s="98">
        <v>-2855.11</v>
      </c>
      <c r="D538" s="98">
        <v>202407</v>
      </c>
      <c r="E538" s="118" t="str">
        <f t="shared" si="8"/>
        <v>01 July 2024</v>
      </c>
      <c r="F538" s="98" t="s">
        <v>542</v>
      </c>
      <c r="G538" s="98" t="s">
        <v>556</v>
      </c>
    </row>
    <row r="539" spans="1:7" x14ac:dyDescent="0.25">
      <c r="A539" s="31" t="s">
        <v>549</v>
      </c>
      <c r="B539" s="31" t="s">
        <v>176</v>
      </c>
      <c r="C539" s="31">
        <v>-4299</v>
      </c>
      <c r="D539" s="31">
        <v>202407</v>
      </c>
      <c r="E539" s="118" t="str">
        <f t="shared" si="8"/>
        <v>01 July 2024</v>
      </c>
      <c r="F539" s="31" t="s">
        <v>542</v>
      </c>
      <c r="G539" s="31" t="s">
        <v>556</v>
      </c>
    </row>
    <row r="540" spans="1:7" x14ac:dyDescent="0.25">
      <c r="A540" s="98" t="s">
        <v>549</v>
      </c>
      <c r="B540" s="98" t="s">
        <v>184</v>
      </c>
      <c r="C540" s="98">
        <v>-107.8</v>
      </c>
      <c r="D540" s="98">
        <v>202407</v>
      </c>
      <c r="E540" s="118" t="str">
        <f t="shared" si="8"/>
        <v>01 July 2024</v>
      </c>
      <c r="F540" s="98" t="s">
        <v>542</v>
      </c>
      <c r="G540" s="98" t="s">
        <v>556</v>
      </c>
    </row>
    <row r="541" spans="1:7" x14ac:dyDescent="0.25">
      <c r="A541" s="31" t="s">
        <v>549</v>
      </c>
      <c r="B541" s="31" t="s">
        <v>188</v>
      </c>
      <c r="C541" s="31">
        <v>-467.41</v>
      </c>
      <c r="D541" s="31">
        <v>202407</v>
      </c>
      <c r="E541" s="118" t="str">
        <f t="shared" si="8"/>
        <v>01 July 2024</v>
      </c>
      <c r="F541" s="31" t="s">
        <v>542</v>
      </c>
      <c r="G541" s="31" t="s">
        <v>556</v>
      </c>
    </row>
    <row r="542" spans="1:7" x14ac:dyDescent="0.25">
      <c r="A542" s="98" t="s">
        <v>549</v>
      </c>
      <c r="B542" s="98" t="s">
        <v>198</v>
      </c>
      <c r="C542" s="98">
        <v>-4874.21</v>
      </c>
      <c r="D542" s="98">
        <v>202407</v>
      </c>
      <c r="E542" s="118" t="str">
        <f t="shared" si="8"/>
        <v>01 July 2024</v>
      </c>
      <c r="F542" s="98" t="s">
        <v>542</v>
      </c>
      <c r="G542" s="98" t="s">
        <v>556</v>
      </c>
    </row>
    <row r="543" spans="1:7" x14ac:dyDescent="0.25">
      <c r="A543" s="31" t="s">
        <v>549</v>
      </c>
      <c r="B543" s="31" t="s">
        <v>206</v>
      </c>
      <c r="C543" s="31">
        <v>0</v>
      </c>
      <c r="D543" s="31">
        <v>202407</v>
      </c>
      <c r="E543" s="118" t="str">
        <f t="shared" si="8"/>
        <v>01 July 2024</v>
      </c>
      <c r="F543" s="31" t="s">
        <v>542</v>
      </c>
      <c r="G543" s="31" t="s">
        <v>556</v>
      </c>
    </row>
    <row r="544" spans="1:7" x14ac:dyDescent="0.25">
      <c r="A544" s="98" t="s">
        <v>549</v>
      </c>
      <c r="B544" s="98" t="s">
        <v>281</v>
      </c>
      <c r="C544" s="98">
        <v>0</v>
      </c>
      <c r="D544" s="98">
        <v>202407</v>
      </c>
      <c r="E544" s="118" t="str">
        <f t="shared" si="8"/>
        <v>01 July 2024</v>
      </c>
      <c r="F544" s="98" t="s">
        <v>542</v>
      </c>
      <c r="G544" s="98" t="s">
        <v>556</v>
      </c>
    </row>
    <row r="545" spans="1:7" x14ac:dyDescent="0.25">
      <c r="A545" s="31" t="s">
        <v>549</v>
      </c>
      <c r="B545" s="31" t="s">
        <v>218</v>
      </c>
      <c r="C545" s="31">
        <v>-170</v>
      </c>
      <c r="D545" s="31">
        <v>202407</v>
      </c>
      <c r="E545" s="118" t="str">
        <f t="shared" si="8"/>
        <v>01 July 2024</v>
      </c>
      <c r="F545" s="31" t="s">
        <v>542</v>
      </c>
      <c r="G545" s="31" t="s">
        <v>556</v>
      </c>
    </row>
    <row r="546" spans="1:7" x14ac:dyDescent="0.25">
      <c r="A546" s="98" t="s">
        <v>549</v>
      </c>
      <c r="B546" s="98" t="s">
        <v>220</v>
      </c>
      <c r="C546" s="98">
        <v>-170</v>
      </c>
      <c r="D546" s="98">
        <v>202407</v>
      </c>
      <c r="E546" s="118" t="str">
        <f t="shared" si="8"/>
        <v>01 July 2024</v>
      </c>
      <c r="F546" s="98" t="s">
        <v>542</v>
      </c>
      <c r="G546" s="98" t="s">
        <v>556</v>
      </c>
    </row>
    <row r="547" spans="1:7" x14ac:dyDescent="0.25">
      <c r="A547" s="31" t="s">
        <v>549</v>
      </c>
      <c r="B547" s="31" t="s">
        <v>224</v>
      </c>
      <c r="C547" s="31">
        <v>0</v>
      </c>
      <c r="D547" s="31">
        <v>202407</v>
      </c>
      <c r="E547" s="118" t="str">
        <f t="shared" si="8"/>
        <v>01 July 2024</v>
      </c>
      <c r="F547" s="31" t="s">
        <v>542</v>
      </c>
      <c r="G547" s="31" t="s">
        <v>556</v>
      </c>
    </row>
    <row r="548" spans="1:7" x14ac:dyDescent="0.25">
      <c r="A548" s="98" t="s">
        <v>549</v>
      </c>
      <c r="B548" s="98" t="s">
        <v>228</v>
      </c>
      <c r="C548" s="98">
        <v>0</v>
      </c>
      <c r="D548" s="98">
        <v>202407</v>
      </c>
      <c r="E548" s="118" t="str">
        <f t="shared" si="8"/>
        <v>01 July 2024</v>
      </c>
      <c r="F548" s="98" t="s">
        <v>542</v>
      </c>
      <c r="G548" s="98" t="s">
        <v>556</v>
      </c>
    </row>
    <row r="549" spans="1:7" x14ac:dyDescent="0.25">
      <c r="A549" s="31" t="s">
        <v>549</v>
      </c>
      <c r="B549" s="31" t="s">
        <v>232</v>
      </c>
      <c r="C549" s="31">
        <v>0</v>
      </c>
      <c r="D549" s="31">
        <v>202407</v>
      </c>
      <c r="E549" s="118" t="str">
        <f t="shared" si="8"/>
        <v>01 July 2024</v>
      </c>
      <c r="F549" s="31" t="s">
        <v>542</v>
      </c>
      <c r="G549" s="31" t="s">
        <v>556</v>
      </c>
    </row>
    <row r="550" spans="1:7" x14ac:dyDescent="0.25">
      <c r="A550" s="98" t="s">
        <v>549</v>
      </c>
      <c r="B550" s="98" t="s">
        <v>234</v>
      </c>
      <c r="C550" s="98">
        <v>-45191.15</v>
      </c>
      <c r="D550" s="98">
        <v>202407</v>
      </c>
      <c r="E550" s="118" t="str">
        <f t="shared" si="8"/>
        <v>01 July 2024</v>
      </c>
      <c r="F550" s="98" t="s">
        <v>542</v>
      </c>
      <c r="G550" s="98" t="s">
        <v>556</v>
      </c>
    </row>
    <row r="551" spans="1:7" x14ac:dyDescent="0.25">
      <c r="A551" s="31" t="s">
        <v>549</v>
      </c>
      <c r="B551" s="31" t="s">
        <v>236</v>
      </c>
      <c r="C551" s="31">
        <v>33306.83</v>
      </c>
      <c r="D551" s="31">
        <v>202407</v>
      </c>
      <c r="E551" s="118" t="str">
        <f t="shared" si="8"/>
        <v>01 July 2024</v>
      </c>
      <c r="F551" s="31" t="s">
        <v>542</v>
      </c>
      <c r="G551" s="31" t="s">
        <v>556</v>
      </c>
    </row>
    <row r="552" spans="1:7" x14ac:dyDescent="0.25">
      <c r="A552" s="98" t="s">
        <v>549</v>
      </c>
      <c r="B552" s="98" t="s">
        <v>238</v>
      </c>
      <c r="C552" s="98">
        <v>33306.83</v>
      </c>
      <c r="D552" s="98">
        <v>202407</v>
      </c>
      <c r="E552" s="118" t="str">
        <f t="shared" si="8"/>
        <v>01 July 2024</v>
      </c>
      <c r="F552" s="98" t="s">
        <v>542</v>
      </c>
      <c r="G552" s="98" t="s">
        <v>556</v>
      </c>
    </row>
    <row r="553" spans="1:7" x14ac:dyDescent="0.25">
      <c r="A553" s="31" t="s">
        <v>549</v>
      </c>
      <c r="B553" s="31" t="s">
        <v>241</v>
      </c>
      <c r="C553" s="31">
        <v>33306.83</v>
      </c>
      <c r="D553" s="31">
        <v>202407</v>
      </c>
      <c r="E553" s="118" t="str">
        <f t="shared" si="8"/>
        <v>01 July 2024</v>
      </c>
      <c r="F553" s="31" t="s">
        <v>542</v>
      </c>
      <c r="G553" s="31" t="s">
        <v>556</v>
      </c>
    </row>
    <row r="554" spans="1:7" x14ac:dyDescent="0.25">
      <c r="A554" s="98" t="s">
        <v>549</v>
      </c>
      <c r="B554" s="98" t="s">
        <v>249</v>
      </c>
      <c r="C554" s="98">
        <v>33306.83</v>
      </c>
      <c r="D554" s="98">
        <v>202407</v>
      </c>
      <c r="E554" s="118" t="str">
        <f t="shared" si="8"/>
        <v>01 July 2024</v>
      </c>
      <c r="F554" s="98" t="s">
        <v>542</v>
      </c>
      <c r="G554" s="98" t="s">
        <v>556</v>
      </c>
    </row>
    <row r="555" spans="1:7" x14ac:dyDescent="0.25">
      <c r="A555" s="31" t="s">
        <v>549</v>
      </c>
      <c r="B555" s="31" t="s">
        <v>251</v>
      </c>
      <c r="C555" s="31">
        <v>-15898.14</v>
      </c>
      <c r="D555" s="31">
        <v>202407</v>
      </c>
      <c r="E555" s="118" t="str">
        <f t="shared" si="8"/>
        <v>01 July 2024</v>
      </c>
      <c r="F555" s="31" t="s">
        <v>542</v>
      </c>
      <c r="G555" s="31" t="s">
        <v>556</v>
      </c>
    </row>
    <row r="556" spans="1:7" x14ac:dyDescent="0.25">
      <c r="A556" s="98" t="s">
        <v>549</v>
      </c>
      <c r="B556" s="98" t="s">
        <v>253</v>
      </c>
      <c r="C556" s="98">
        <v>-8704</v>
      </c>
      <c r="D556" s="98">
        <v>202407</v>
      </c>
      <c r="E556" s="118" t="str">
        <f t="shared" si="8"/>
        <v>01 July 2024</v>
      </c>
      <c r="F556" s="98" t="s">
        <v>542</v>
      </c>
      <c r="G556" s="98" t="s">
        <v>556</v>
      </c>
    </row>
    <row r="557" spans="1:7" x14ac:dyDescent="0.25">
      <c r="A557" s="31" t="s">
        <v>549</v>
      </c>
      <c r="B557" s="31" t="s">
        <v>255</v>
      </c>
      <c r="C557" s="31">
        <v>8704.69</v>
      </c>
      <c r="D557" s="31">
        <v>202407</v>
      </c>
      <c r="E557" s="118" t="str">
        <f t="shared" si="8"/>
        <v>01 July 2024</v>
      </c>
      <c r="F557" s="31" t="s">
        <v>542</v>
      </c>
      <c r="G557" s="31" t="s">
        <v>556</v>
      </c>
    </row>
    <row r="558" spans="1:7" x14ac:dyDescent="0.25">
      <c r="A558" s="98" t="s">
        <v>549</v>
      </c>
      <c r="B558" s="98" t="s">
        <v>339</v>
      </c>
      <c r="C558" s="98">
        <v>253728.11</v>
      </c>
      <c r="D558" s="98">
        <v>202406</v>
      </c>
      <c r="E558" s="118" t="str">
        <f t="shared" si="8"/>
        <v>01 June 2024</v>
      </c>
      <c r="F558" s="98" t="s">
        <v>541</v>
      </c>
      <c r="G558" s="98" t="s">
        <v>556</v>
      </c>
    </row>
    <row r="559" spans="1:7" x14ac:dyDescent="0.25">
      <c r="A559" s="31" t="s">
        <v>549</v>
      </c>
      <c r="B559" s="31" t="s">
        <v>63</v>
      </c>
      <c r="C559" s="31">
        <v>299955.26929999999</v>
      </c>
      <c r="D559" s="31">
        <v>202406</v>
      </c>
      <c r="E559" s="118" t="str">
        <f t="shared" si="8"/>
        <v>01 June 2024</v>
      </c>
      <c r="F559" s="31" t="s">
        <v>541</v>
      </c>
      <c r="G559" s="31" t="s">
        <v>556</v>
      </c>
    </row>
    <row r="560" spans="1:7" x14ac:dyDescent="0.25">
      <c r="A560" s="98" t="s">
        <v>549</v>
      </c>
      <c r="B560" s="98" t="s">
        <v>340</v>
      </c>
      <c r="C560" s="98">
        <v>0.182191714</v>
      </c>
      <c r="D560" s="98">
        <v>202406</v>
      </c>
      <c r="E560" s="118" t="str">
        <f t="shared" si="8"/>
        <v>01 June 2024</v>
      </c>
      <c r="F560" s="98" t="s">
        <v>541</v>
      </c>
      <c r="G560" s="98" t="s">
        <v>556</v>
      </c>
    </row>
    <row r="561" spans="1:7" x14ac:dyDescent="0.25">
      <c r="A561" s="31" t="s">
        <v>549</v>
      </c>
      <c r="B561" s="31" t="s">
        <v>110</v>
      </c>
      <c r="C561" s="31">
        <v>-227966.00459999999</v>
      </c>
      <c r="D561" s="31">
        <v>202406</v>
      </c>
      <c r="E561" s="118" t="str">
        <f t="shared" si="8"/>
        <v>01 June 2024</v>
      </c>
      <c r="F561" s="31" t="s">
        <v>541</v>
      </c>
      <c r="G561" s="31" t="s">
        <v>556</v>
      </c>
    </row>
    <row r="562" spans="1:7" x14ac:dyDescent="0.25">
      <c r="A562" s="98" t="s">
        <v>549</v>
      </c>
      <c r="B562" s="98" t="s">
        <v>114</v>
      </c>
      <c r="C562" s="98">
        <v>71989.264620000002</v>
      </c>
      <c r="D562" s="98">
        <v>202406</v>
      </c>
      <c r="E562" s="118" t="str">
        <f t="shared" si="8"/>
        <v>01 June 2024</v>
      </c>
      <c r="F562" s="98" t="s">
        <v>541</v>
      </c>
      <c r="G562" s="98" t="s">
        <v>556</v>
      </c>
    </row>
    <row r="563" spans="1:7" x14ac:dyDescent="0.25">
      <c r="A563" s="31" t="s">
        <v>549</v>
      </c>
      <c r="B563" s="31"/>
      <c r="C563" s="31">
        <v>0.24</v>
      </c>
      <c r="D563" s="31">
        <v>202406</v>
      </c>
      <c r="E563" s="118" t="str">
        <f t="shared" si="8"/>
        <v>01 June 2024</v>
      </c>
      <c r="F563" s="31" t="s">
        <v>541</v>
      </c>
      <c r="G563" s="31" t="s">
        <v>556</v>
      </c>
    </row>
    <row r="564" spans="1:7" x14ac:dyDescent="0.25">
      <c r="A564" s="98" t="s">
        <v>549</v>
      </c>
      <c r="B564" s="98" t="s">
        <v>288</v>
      </c>
      <c r="C564" s="98">
        <v>4</v>
      </c>
      <c r="D564" s="98">
        <v>202406</v>
      </c>
      <c r="E564" s="118" t="str">
        <f t="shared" si="8"/>
        <v>01 June 2024</v>
      </c>
      <c r="F564" s="98" t="s">
        <v>541</v>
      </c>
      <c r="G564" s="98" t="s">
        <v>556</v>
      </c>
    </row>
    <row r="565" spans="1:7" x14ac:dyDescent="0.25">
      <c r="A565" s="31" t="s">
        <v>549</v>
      </c>
      <c r="B565" s="31" t="s">
        <v>120</v>
      </c>
      <c r="C565" s="31">
        <v>-33900</v>
      </c>
      <c r="D565" s="31">
        <v>202406</v>
      </c>
      <c r="E565" s="118" t="str">
        <f t="shared" si="8"/>
        <v>01 June 2024</v>
      </c>
      <c r="F565" s="31" t="s">
        <v>541</v>
      </c>
      <c r="G565" s="31" t="s">
        <v>556</v>
      </c>
    </row>
    <row r="566" spans="1:7" x14ac:dyDescent="0.25">
      <c r="A566" s="98" t="s">
        <v>549</v>
      </c>
      <c r="B566" s="98" t="s">
        <v>122</v>
      </c>
      <c r="C566" s="98">
        <v>-13160.5</v>
      </c>
      <c r="D566" s="98">
        <v>202406</v>
      </c>
      <c r="E566" s="118" t="str">
        <f t="shared" si="8"/>
        <v>01 June 2024</v>
      </c>
      <c r="F566" s="98" t="s">
        <v>541</v>
      </c>
      <c r="G566" s="98" t="s">
        <v>556</v>
      </c>
    </row>
    <row r="567" spans="1:7" x14ac:dyDescent="0.25">
      <c r="A567" s="31" t="s">
        <v>549</v>
      </c>
      <c r="B567" s="31" t="s">
        <v>124</v>
      </c>
      <c r="C567" s="31">
        <v>-1787</v>
      </c>
      <c r="D567" s="31">
        <v>202406</v>
      </c>
      <c r="E567" s="118" t="str">
        <f t="shared" si="8"/>
        <v>01 June 2024</v>
      </c>
      <c r="F567" s="31" t="s">
        <v>541</v>
      </c>
      <c r="G567" s="31" t="s">
        <v>556</v>
      </c>
    </row>
    <row r="568" spans="1:7" x14ac:dyDescent="0.25">
      <c r="A568" s="98" t="s">
        <v>549</v>
      </c>
      <c r="B568" s="98" t="s">
        <v>558</v>
      </c>
      <c r="C568" s="98">
        <v>-4000</v>
      </c>
      <c r="D568" s="98">
        <v>202406</v>
      </c>
      <c r="E568" s="118" t="str">
        <f t="shared" si="8"/>
        <v>01 June 2024</v>
      </c>
      <c r="F568" s="98" t="s">
        <v>541</v>
      </c>
      <c r="G568" s="98" t="s">
        <v>556</v>
      </c>
    </row>
    <row r="569" spans="1:7" x14ac:dyDescent="0.25">
      <c r="A569" s="31" t="s">
        <v>549</v>
      </c>
      <c r="B569" s="31" t="s">
        <v>126</v>
      </c>
      <c r="C569" s="31">
        <v>-3729</v>
      </c>
      <c r="D569" s="31">
        <v>202406</v>
      </c>
      <c r="E569" s="118" t="str">
        <f t="shared" si="8"/>
        <v>01 June 2024</v>
      </c>
      <c r="F569" s="31" t="s">
        <v>541</v>
      </c>
      <c r="G569" s="31" t="s">
        <v>556</v>
      </c>
    </row>
    <row r="570" spans="1:7" x14ac:dyDescent="0.25">
      <c r="A570" s="98" t="s">
        <v>549</v>
      </c>
      <c r="B570" s="98" t="s">
        <v>134</v>
      </c>
      <c r="C570" s="98">
        <v>-4085</v>
      </c>
      <c r="D570" s="98">
        <v>202406</v>
      </c>
      <c r="E570" s="118" t="str">
        <f t="shared" si="8"/>
        <v>01 June 2024</v>
      </c>
      <c r="F570" s="98" t="s">
        <v>541</v>
      </c>
      <c r="G570" s="98" t="s">
        <v>556</v>
      </c>
    </row>
    <row r="571" spans="1:7" x14ac:dyDescent="0.25">
      <c r="A571" s="31" t="s">
        <v>549</v>
      </c>
      <c r="B571" s="31" t="s">
        <v>140</v>
      </c>
      <c r="C571" s="31">
        <v>-60661.5</v>
      </c>
      <c r="D571" s="31">
        <v>202406</v>
      </c>
      <c r="E571" s="118" t="str">
        <f t="shared" si="8"/>
        <v>01 June 2024</v>
      </c>
      <c r="F571" s="31" t="s">
        <v>541</v>
      </c>
      <c r="G571" s="31" t="s">
        <v>556</v>
      </c>
    </row>
    <row r="572" spans="1:7" x14ac:dyDescent="0.25">
      <c r="A572" s="98" t="s">
        <v>549</v>
      </c>
      <c r="B572" s="98" t="s">
        <v>148</v>
      </c>
      <c r="C572" s="98">
        <v>0</v>
      </c>
      <c r="D572" s="98">
        <v>202406</v>
      </c>
      <c r="E572" s="118" t="str">
        <f t="shared" si="8"/>
        <v>01 June 2024</v>
      </c>
      <c r="F572" s="98" t="s">
        <v>541</v>
      </c>
      <c r="G572" s="98" t="s">
        <v>556</v>
      </c>
    </row>
    <row r="573" spans="1:7" x14ac:dyDescent="0.25">
      <c r="A573" s="31" t="s">
        <v>549</v>
      </c>
      <c r="B573" s="31" t="s">
        <v>154</v>
      </c>
      <c r="C573" s="31">
        <v>0</v>
      </c>
      <c r="D573" s="31">
        <v>202406</v>
      </c>
      <c r="E573" s="118" t="str">
        <f t="shared" si="8"/>
        <v>01 June 2024</v>
      </c>
      <c r="F573" s="31" t="s">
        <v>541</v>
      </c>
      <c r="G573" s="31" t="s">
        <v>556</v>
      </c>
    </row>
    <row r="574" spans="1:7" x14ac:dyDescent="0.25">
      <c r="A574" s="98" t="s">
        <v>549</v>
      </c>
      <c r="B574" s="98" t="s">
        <v>162</v>
      </c>
      <c r="C574" s="98">
        <v>0</v>
      </c>
      <c r="D574" s="98">
        <v>202406</v>
      </c>
      <c r="E574" s="118" t="str">
        <f t="shared" si="8"/>
        <v>01 June 2024</v>
      </c>
      <c r="F574" s="98" t="s">
        <v>541</v>
      </c>
      <c r="G574" s="98" t="s">
        <v>556</v>
      </c>
    </row>
    <row r="575" spans="1:7" x14ac:dyDescent="0.25">
      <c r="A575" s="31" t="s">
        <v>549</v>
      </c>
      <c r="B575" s="31" t="s">
        <v>276</v>
      </c>
      <c r="C575" s="31">
        <v>-2800</v>
      </c>
      <c r="D575" s="31">
        <v>202406</v>
      </c>
      <c r="E575" s="118" t="str">
        <f t="shared" si="8"/>
        <v>01 June 2024</v>
      </c>
      <c r="F575" s="31" t="s">
        <v>541</v>
      </c>
      <c r="G575" s="31" t="s">
        <v>556</v>
      </c>
    </row>
    <row r="576" spans="1:7" x14ac:dyDescent="0.25">
      <c r="A576" s="98" t="s">
        <v>549</v>
      </c>
      <c r="B576" s="98" t="s">
        <v>172</v>
      </c>
      <c r="C576" s="98">
        <v>-2800</v>
      </c>
      <c r="D576" s="98">
        <v>202406</v>
      </c>
      <c r="E576" s="118" t="str">
        <f t="shared" si="8"/>
        <v>01 June 2024</v>
      </c>
      <c r="F576" s="98" t="s">
        <v>541</v>
      </c>
      <c r="G576" s="98" t="s">
        <v>556</v>
      </c>
    </row>
    <row r="577" spans="1:7" x14ac:dyDescent="0.25">
      <c r="A577" s="31" t="s">
        <v>549</v>
      </c>
      <c r="B577" s="31" t="s">
        <v>176</v>
      </c>
      <c r="C577" s="31">
        <v>-4299</v>
      </c>
      <c r="D577" s="31">
        <v>202406</v>
      </c>
      <c r="E577" s="118" t="str">
        <f t="shared" si="8"/>
        <v>01 June 2024</v>
      </c>
      <c r="F577" s="31" t="s">
        <v>541</v>
      </c>
      <c r="G577" s="31" t="s">
        <v>556</v>
      </c>
    </row>
    <row r="578" spans="1:7" x14ac:dyDescent="0.25">
      <c r="A578" s="98" t="s">
        <v>549</v>
      </c>
      <c r="B578" s="98" t="s">
        <v>184</v>
      </c>
      <c r="C578" s="98">
        <v>-50</v>
      </c>
      <c r="D578" s="98">
        <v>202406</v>
      </c>
      <c r="E578" s="118" t="str">
        <f t="shared" ref="E578:E641" si="9">TEXT(DATE(LEFT(D578,4), RIGHT(D578,2), 1), "DD MMMM YYYY")</f>
        <v>01 June 2024</v>
      </c>
      <c r="F578" s="98" t="s">
        <v>541</v>
      </c>
      <c r="G578" s="98" t="s">
        <v>556</v>
      </c>
    </row>
    <row r="579" spans="1:7" x14ac:dyDescent="0.25">
      <c r="A579" s="31" t="s">
        <v>549</v>
      </c>
      <c r="B579" s="31" t="s">
        <v>188</v>
      </c>
      <c r="C579" s="31">
        <v>-250</v>
      </c>
      <c r="D579" s="31">
        <v>202406</v>
      </c>
      <c r="E579" s="118" t="str">
        <f t="shared" si="9"/>
        <v>01 June 2024</v>
      </c>
      <c r="F579" s="31" t="s">
        <v>541</v>
      </c>
      <c r="G579" s="31" t="s">
        <v>556</v>
      </c>
    </row>
    <row r="580" spans="1:7" x14ac:dyDescent="0.25">
      <c r="A580" s="98" t="s">
        <v>549</v>
      </c>
      <c r="B580" s="98" t="s">
        <v>190</v>
      </c>
      <c r="C580" s="98">
        <v>-250</v>
      </c>
      <c r="D580" s="98">
        <v>202406</v>
      </c>
      <c r="E580" s="118" t="str">
        <f t="shared" si="9"/>
        <v>01 June 2024</v>
      </c>
      <c r="F580" s="98" t="s">
        <v>541</v>
      </c>
      <c r="G580" s="98" t="s">
        <v>556</v>
      </c>
    </row>
    <row r="581" spans="1:7" x14ac:dyDescent="0.25">
      <c r="A581" s="31" t="s">
        <v>549</v>
      </c>
      <c r="B581" s="31" t="s">
        <v>198</v>
      </c>
      <c r="C581" s="31">
        <v>-4849</v>
      </c>
      <c r="D581" s="31">
        <v>202406</v>
      </c>
      <c r="E581" s="118" t="str">
        <f t="shared" si="9"/>
        <v>01 June 2024</v>
      </c>
      <c r="F581" s="31" t="s">
        <v>541</v>
      </c>
      <c r="G581" s="31" t="s">
        <v>556</v>
      </c>
    </row>
    <row r="582" spans="1:7" x14ac:dyDescent="0.25">
      <c r="A582" s="98" t="s">
        <v>549</v>
      </c>
      <c r="B582" s="98" t="s">
        <v>206</v>
      </c>
      <c r="C582" s="98">
        <v>0</v>
      </c>
      <c r="D582" s="98">
        <v>202406</v>
      </c>
      <c r="E582" s="118" t="str">
        <f t="shared" si="9"/>
        <v>01 June 2024</v>
      </c>
      <c r="F582" s="98" t="s">
        <v>541</v>
      </c>
      <c r="G582" s="98" t="s">
        <v>556</v>
      </c>
    </row>
    <row r="583" spans="1:7" x14ac:dyDescent="0.25">
      <c r="A583" s="31" t="s">
        <v>549</v>
      </c>
      <c r="B583" s="31" t="s">
        <v>212</v>
      </c>
      <c r="C583" s="31">
        <v>0</v>
      </c>
      <c r="D583" s="31">
        <v>202406</v>
      </c>
      <c r="E583" s="118" t="str">
        <f t="shared" si="9"/>
        <v>01 June 2024</v>
      </c>
      <c r="F583" s="31" t="s">
        <v>541</v>
      </c>
      <c r="G583" s="31" t="s">
        <v>556</v>
      </c>
    </row>
    <row r="584" spans="1:7" x14ac:dyDescent="0.25">
      <c r="A584" s="98" t="s">
        <v>549</v>
      </c>
      <c r="B584" s="98" t="s">
        <v>218</v>
      </c>
      <c r="C584" s="98">
        <v>-170</v>
      </c>
      <c r="D584" s="98">
        <v>202406</v>
      </c>
      <c r="E584" s="118" t="str">
        <f t="shared" si="9"/>
        <v>01 June 2024</v>
      </c>
      <c r="F584" s="98" t="s">
        <v>541</v>
      </c>
      <c r="G584" s="98" t="s">
        <v>556</v>
      </c>
    </row>
    <row r="585" spans="1:7" x14ac:dyDescent="0.25">
      <c r="A585" s="31" t="s">
        <v>549</v>
      </c>
      <c r="B585" s="31" t="s">
        <v>333</v>
      </c>
      <c r="C585" s="31">
        <v>-100</v>
      </c>
      <c r="D585" s="31">
        <v>202406</v>
      </c>
      <c r="E585" s="118" t="str">
        <f t="shared" si="9"/>
        <v>01 June 2024</v>
      </c>
      <c r="F585" s="31" t="s">
        <v>541</v>
      </c>
      <c r="G585" s="31" t="s">
        <v>556</v>
      </c>
    </row>
    <row r="586" spans="1:7" x14ac:dyDescent="0.25">
      <c r="A586" s="98" t="s">
        <v>549</v>
      </c>
      <c r="B586" s="98" t="s">
        <v>220</v>
      </c>
      <c r="C586" s="98">
        <v>-270</v>
      </c>
      <c r="D586" s="98">
        <v>202406</v>
      </c>
      <c r="E586" s="118" t="str">
        <f t="shared" si="9"/>
        <v>01 June 2024</v>
      </c>
      <c r="F586" s="98" t="s">
        <v>541</v>
      </c>
      <c r="G586" s="98" t="s">
        <v>556</v>
      </c>
    </row>
    <row r="587" spans="1:7" x14ac:dyDescent="0.25">
      <c r="A587" s="31" t="s">
        <v>549</v>
      </c>
      <c r="B587" s="31" t="s">
        <v>224</v>
      </c>
      <c r="C587" s="31">
        <v>0</v>
      </c>
      <c r="D587" s="31">
        <v>202406</v>
      </c>
      <c r="E587" s="118" t="str">
        <f t="shared" si="9"/>
        <v>01 June 2024</v>
      </c>
      <c r="F587" s="31" t="s">
        <v>541</v>
      </c>
      <c r="G587" s="31" t="s">
        <v>556</v>
      </c>
    </row>
    <row r="588" spans="1:7" x14ac:dyDescent="0.25">
      <c r="A588" s="98" t="s">
        <v>549</v>
      </c>
      <c r="B588" s="98" t="s">
        <v>228</v>
      </c>
      <c r="C588" s="98">
        <v>0</v>
      </c>
      <c r="D588" s="98">
        <v>202406</v>
      </c>
      <c r="E588" s="118" t="str">
        <f t="shared" si="9"/>
        <v>01 June 2024</v>
      </c>
      <c r="F588" s="98" t="s">
        <v>541</v>
      </c>
      <c r="G588" s="98" t="s">
        <v>556</v>
      </c>
    </row>
    <row r="589" spans="1:7" x14ac:dyDescent="0.25">
      <c r="A589" s="31" t="s">
        <v>549</v>
      </c>
      <c r="B589" s="31" t="s">
        <v>232</v>
      </c>
      <c r="C589" s="31">
        <v>0</v>
      </c>
      <c r="D589" s="31">
        <v>202406</v>
      </c>
      <c r="E589" s="118" t="str">
        <f t="shared" si="9"/>
        <v>01 June 2024</v>
      </c>
      <c r="F589" s="31" t="s">
        <v>541</v>
      </c>
      <c r="G589" s="31" t="s">
        <v>556</v>
      </c>
    </row>
    <row r="590" spans="1:7" x14ac:dyDescent="0.25">
      <c r="A590" s="98" t="s">
        <v>549</v>
      </c>
      <c r="B590" s="98" t="s">
        <v>234</v>
      </c>
      <c r="C590" s="98">
        <v>-68580.5</v>
      </c>
      <c r="D590" s="98">
        <v>202406</v>
      </c>
      <c r="E590" s="118" t="str">
        <f t="shared" si="9"/>
        <v>01 June 2024</v>
      </c>
      <c r="F590" s="98" t="s">
        <v>541</v>
      </c>
      <c r="G590" s="98" t="s">
        <v>556</v>
      </c>
    </row>
    <row r="591" spans="1:7" x14ac:dyDescent="0.25">
      <c r="A591" s="31" t="s">
        <v>549</v>
      </c>
      <c r="B591" s="31" t="s">
        <v>236</v>
      </c>
      <c r="C591" s="31">
        <v>3408.7646199999999</v>
      </c>
      <c r="D591" s="31">
        <v>202406</v>
      </c>
      <c r="E591" s="118" t="str">
        <f t="shared" si="9"/>
        <v>01 June 2024</v>
      </c>
      <c r="F591" s="31" t="s">
        <v>541</v>
      </c>
      <c r="G591" s="31" t="s">
        <v>556</v>
      </c>
    </row>
    <row r="592" spans="1:7" x14ac:dyDescent="0.25">
      <c r="A592" s="98" t="s">
        <v>549</v>
      </c>
      <c r="B592" s="98" t="s">
        <v>238</v>
      </c>
      <c r="C592" s="98">
        <v>3408.7646199999999</v>
      </c>
      <c r="D592" s="98">
        <v>202406</v>
      </c>
      <c r="E592" s="118" t="str">
        <f t="shared" si="9"/>
        <v>01 June 2024</v>
      </c>
      <c r="F592" s="98" t="s">
        <v>541</v>
      </c>
      <c r="G592" s="98" t="s">
        <v>556</v>
      </c>
    </row>
    <row r="593" spans="1:7" x14ac:dyDescent="0.25">
      <c r="A593" s="31" t="s">
        <v>549</v>
      </c>
      <c r="B593" s="31" t="s">
        <v>241</v>
      </c>
      <c r="C593" s="31">
        <v>3408.7646199999999</v>
      </c>
      <c r="D593" s="31">
        <v>202406</v>
      </c>
      <c r="E593" s="118" t="str">
        <f t="shared" si="9"/>
        <v>01 June 2024</v>
      </c>
      <c r="F593" s="31" t="s">
        <v>541</v>
      </c>
      <c r="G593" s="31" t="s">
        <v>556</v>
      </c>
    </row>
    <row r="594" spans="1:7" x14ac:dyDescent="0.25">
      <c r="A594" s="98" t="s">
        <v>549</v>
      </c>
      <c r="B594" s="98" t="s">
        <v>249</v>
      </c>
      <c r="C594" s="98">
        <v>3408.7646199999999</v>
      </c>
      <c r="D594" s="98">
        <v>202406</v>
      </c>
      <c r="E594" s="118" t="str">
        <f t="shared" si="9"/>
        <v>01 June 2024</v>
      </c>
      <c r="F594" s="98" t="s">
        <v>541</v>
      </c>
      <c r="G594" s="98" t="s">
        <v>556</v>
      </c>
    </row>
    <row r="595" spans="1:7" x14ac:dyDescent="0.25">
      <c r="A595" s="31" t="s">
        <v>549</v>
      </c>
      <c r="B595" s="31" t="s">
        <v>255</v>
      </c>
      <c r="C595" s="31">
        <v>3408.7646199999999</v>
      </c>
      <c r="D595" s="31">
        <v>202406</v>
      </c>
      <c r="E595" s="118" t="str">
        <f t="shared" si="9"/>
        <v>01 June 2024</v>
      </c>
      <c r="F595" s="31" t="s">
        <v>541</v>
      </c>
      <c r="G595" s="31" t="s">
        <v>556</v>
      </c>
    </row>
    <row r="596" spans="1:7" x14ac:dyDescent="0.25">
      <c r="A596" s="98" t="s">
        <v>549</v>
      </c>
      <c r="B596" s="98" t="s">
        <v>22</v>
      </c>
      <c r="C596" s="98">
        <v>231257.58</v>
      </c>
      <c r="D596" s="98">
        <v>202406</v>
      </c>
      <c r="E596" s="118" t="str">
        <f t="shared" si="9"/>
        <v>01 June 2024</v>
      </c>
      <c r="F596" s="98" t="s">
        <v>542</v>
      </c>
      <c r="G596" s="98" t="s">
        <v>556</v>
      </c>
    </row>
    <row r="597" spans="1:7" x14ac:dyDescent="0.25">
      <c r="A597" s="31" t="s">
        <v>549</v>
      </c>
      <c r="B597" s="31" t="s">
        <v>25</v>
      </c>
      <c r="C597" s="31">
        <v>-1010.35</v>
      </c>
      <c r="D597" s="31">
        <v>202406</v>
      </c>
      <c r="E597" s="118" t="str">
        <f t="shared" si="9"/>
        <v>01 June 2024</v>
      </c>
      <c r="F597" s="31" t="s">
        <v>542</v>
      </c>
      <c r="G597" s="31" t="s">
        <v>556</v>
      </c>
    </row>
    <row r="598" spans="1:7" x14ac:dyDescent="0.25">
      <c r="A598" s="98" t="s">
        <v>549</v>
      </c>
      <c r="B598" s="98" t="s">
        <v>27</v>
      </c>
      <c r="C598" s="98">
        <v>828.59</v>
      </c>
      <c r="D598" s="98">
        <v>202406</v>
      </c>
      <c r="E598" s="118" t="str">
        <f t="shared" si="9"/>
        <v>01 June 2024</v>
      </c>
      <c r="F598" s="98" t="s">
        <v>542</v>
      </c>
      <c r="G598" s="98" t="s">
        <v>556</v>
      </c>
    </row>
    <row r="599" spans="1:7" x14ac:dyDescent="0.25">
      <c r="A599" s="31" t="s">
        <v>549</v>
      </c>
      <c r="B599" s="31" t="s">
        <v>29</v>
      </c>
      <c r="C599" s="31">
        <v>-250.76</v>
      </c>
      <c r="D599" s="31">
        <v>202406</v>
      </c>
      <c r="E599" s="118" t="str">
        <f t="shared" si="9"/>
        <v>01 June 2024</v>
      </c>
      <c r="F599" s="31" t="s">
        <v>542</v>
      </c>
      <c r="G599" s="31" t="s">
        <v>556</v>
      </c>
    </row>
    <row r="600" spans="1:7" x14ac:dyDescent="0.25">
      <c r="A600" s="98" t="s">
        <v>549</v>
      </c>
      <c r="B600" s="98" t="s">
        <v>31</v>
      </c>
      <c r="C600" s="98">
        <v>95.85</v>
      </c>
      <c r="D600" s="98">
        <v>202406</v>
      </c>
      <c r="E600" s="118" t="str">
        <f t="shared" si="9"/>
        <v>01 June 2024</v>
      </c>
      <c r="F600" s="98" t="s">
        <v>542</v>
      </c>
      <c r="G600" s="98" t="s">
        <v>556</v>
      </c>
    </row>
    <row r="601" spans="1:7" x14ac:dyDescent="0.25">
      <c r="A601" s="31" t="s">
        <v>549</v>
      </c>
      <c r="B601" s="31" t="s">
        <v>43</v>
      </c>
      <c r="C601" s="31">
        <v>5732.37</v>
      </c>
      <c r="D601" s="31">
        <v>202406</v>
      </c>
      <c r="E601" s="118" t="str">
        <f t="shared" si="9"/>
        <v>01 June 2024</v>
      </c>
      <c r="F601" s="31" t="s">
        <v>542</v>
      </c>
      <c r="G601" s="31" t="s">
        <v>556</v>
      </c>
    </row>
    <row r="602" spans="1:7" x14ac:dyDescent="0.25">
      <c r="A602" s="98" t="s">
        <v>549</v>
      </c>
      <c r="B602" s="98" t="s">
        <v>45</v>
      </c>
      <c r="C602" s="98">
        <v>-155</v>
      </c>
      <c r="D602" s="98">
        <v>202406</v>
      </c>
      <c r="E602" s="118" t="str">
        <f t="shared" si="9"/>
        <v>01 June 2024</v>
      </c>
      <c r="F602" s="98" t="s">
        <v>542</v>
      </c>
      <c r="G602" s="98" t="s">
        <v>556</v>
      </c>
    </row>
    <row r="603" spans="1:7" x14ac:dyDescent="0.25">
      <c r="A603" s="31" t="s">
        <v>549</v>
      </c>
      <c r="B603" s="31" t="s">
        <v>47</v>
      </c>
      <c r="C603" s="31">
        <v>9604.82</v>
      </c>
      <c r="D603" s="31">
        <v>202406</v>
      </c>
      <c r="E603" s="118" t="str">
        <f t="shared" si="9"/>
        <v>01 June 2024</v>
      </c>
      <c r="F603" s="31" t="s">
        <v>542</v>
      </c>
      <c r="G603" s="31" t="s">
        <v>556</v>
      </c>
    </row>
    <row r="604" spans="1:7" x14ac:dyDescent="0.25">
      <c r="A604" s="98" t="s">
        <v>549</v>
      </c>
      <c r="B604" s="98" t="s">
        <v>258</v>
      </c>
      <c r="C604" s="98">
        <v>-571.79999999999995</v>
      </c>
      <c r="D604" s="98">
        <v>202406</v>
      </c>
      <c r="E604" s="118" t="str">
        <f t="shared" si="9"/>
        <v>01 June 2024</v>
      </c>
      <c r="F604" s="98" t="s">
        <v>542</v>
      </c>
      <c r="G604" s="98" t="s">
        <v>556</v>
      </c>
    </row>
    <row r="605" spans="1:7" x14ac:dyDescent="0.25">
      <c r="A605" s="31" t="s">
        <v>549</v>
      </c>
      <c r="B605" s="31" t="s">
        <v>49</v>
      </c>
      <c r="C605" s="31">
        <v>28903.74</v>
      </c>
      <c r="D605" s="31">
        <v>202406</v>
      </c>
      <c r="E605" s="118" t="str">
        <f t="shared" si="9"/>
        <v>01 June 2024</v>
      </c>
      <c r="F605" s="31" t="s">
        <v>542</v>
      </c>
      <c r="G605" s="31" t="s">
        <v>556</v>
      </c>
    </row>
    <row r="606" spans="1:7" x14ac:dyDescent="0.25">
      <c r="A606" s="98" t="s">
        <v>549</v>
      </c>
      <c r="B606" s="98" t="s">
        <v>51</v>
      </c>
      <c r="C606" s="98">
        <v>-907.06</v>
      </c>
      <c r="D606" s="98">
        <v>202406</v>
      </c>
      <c r="E606" s="118" t="str">
        <f t="shared" si="9"/>
        <v>01 June 2024</v>
      </c>
      <c r="F606" s="98" t="s">
        <v>542</v>
      </c>
      <c r="G606" s="98" t="s">
        <v>556</v>
      </c>
    </row>
    <row r="607" spans="1:7" x14ac:dyDescent="0.25">
      <c r="A607" s="31" t="s">
        <v>549</v>
      </c>
      <c r="B607" s="31" t="s">
        <v>547</v>
      </c>
      <c r="C607" s="31">
        <v>1632.25</v>
      </c>
      <c r="D607" s="31">
        <v>202406</v>
      </c>
      <c r="E607" s="118" t="str">
        <f t="shared" si="9"/>
        <v>01 June 2024</v>
      </c>
      <c r="F607" s="31" t="s">
        <v>542</v>
      </c>
      <c r="G607" s="31" t="s">
        <v>556</v>
      </c>
    </row>
    <row r="608" spans="1:7" x14ac:dyDescent="0.25">
      <c r="A608" s="98" t="s">
        <v>549</v>
      </c>
      <c r="B608" s="98" t="s">
        <v>548</v>
      </c>
      <c r="C608" s="98">
        <v>-21.6</v>
      </c>
      <c r="D608" s="98">
        <v>202406</v>
      </c>
      <c r="E608" s="118" t="str">
        <f t="shared" si="9"/>
        <v>01 June 2024</v>
      </c>
      <c r="F608" s="98" t="s">
        <v>542</v>
      </c>
      <c r="G608" s="98" t="s">
        <v>556</v>
      </c>
    </row>
    <row r="609" spans="1:7" x14ac:dyDescent="0.25">
      <c r="A609" s="31" t="s">
        <v>549</v>
      </c>
      <c r="B609" s="31" t="s">
        <v>59</v>
      </c>
      <c r="C609" s="31">
        <v>2144.6799999999998</v>
      </c>
      <c r="D609" s="31">
        <v>202406</v>
      </c>
      <c r="E609" s="118" t="str">
        <f t="shared" si="9"/>
        <v>01 June 2024</v>
      </c>
      <c r="F609" s="31" t="s">
        <v>542</v>
      </c>
      <c r="G609" s="31" t="s">
        <v>556</v>
      </c>
    </row>
    <row r="610" spans="1:7" x14ac:dyDescent="0.25">
      <c r="A610" s="98" t="s">
        <v>549</v>
      </c>
      <c r="B610" s="98" t="s">
        <v>61</v>
      </c>
      <c r="C610" s="98">
        <v>-130</v>
      </c>
      <c r="D610" s="98">
        <v>202406</v>
      </c>
      <c r="E610" s="118" t="str">
        <f t="shared" si="9"/>
        <v>01 June 2024</v>
      </c>
      <c r="F610" s="98" t="s">
        <v>542</v>
      </c>
      <c r="G610" s="98" t="s">
        <v>556</v>
      </c>
    </row>
    <row r="611" spans="1:7" x14ac:dyDescent="0.25">
      <c r="A611" s="31" t="s">
        <v>549</v>
      </c>
      <c r="B611" s="31" t="s">
        <v>63</v>
      </c>
      <c r="C611" s="31">
        <v>277153.31</v>
      </c>
      <c r="D611" s="31">
        <v>202406</v>
      </c>
      <c r="E611" s="118" t="str">
        <f t="shared" si="9"/>
        <v>01 June 2024</v>
      </c>
      <c r="F611" s="31" t="s">
        <v>542</v>
      </c>
      <c r="G611" s="31" t="s">
        <v>556</v>
      </c>
    </row>
    <row r="612" spans="1:7" x14ac:dyDescent="0.25">
      <c r="A612" s="98" t="s">
        <v>549</v>
      </c>
      <c r="B612" s="98" t="s">
        <v>68</v>
      </c>
      <c r="C612" s="98">
        <v>-125727.05</v>
      </c>
      <c r="D612" s="98">
        <v>202406</v>
      </c>
      <c r="E612" s="118" t="str">
        <f t="shared" si="9"/>
        <v>01 June 2024</v>
      </c>
      <c r="F612" s="98" t="s">
        <v>542</v>
      </c>
      <c r="G612" s="98" t="s">
        <v>556</v>
      </c>
    </row>
    <row r="613" spans="1:7" x14ac:dyDescent="0.25">
      <c r="A613" s="31" t="s">
        <v>549</v>
      </c>
      <c r="B613" s="31" t="s">
        <v>70</v>
      </c>
      <c r="C613" s="31">
        <v>-28400.22</v>
      </c>
      <c r="D613" s="31">
        <v>202406</v>
      </c>
      <c r="E613" s="118" t="str">
        <f t="shared" si="9"/>
        <v>01 June 2024</v>
      </c>
      <c r="F613" s="31" t="s">
        <v>542</v>
      </c>
      <c r="G613" s="31" t="s">
        <v>556</v>
      </c>
    </row>
    <row r="614" spans="1:7" x14ac:dyDescent="0.25">
      <c r="A614" s="98" t="s">
        <v>549</v>
      </c>
      <c r="B614" s="98" t="s">
        <v>72</v>
      </c>
      <c r="C614" s="98">
        <v>-3531.3</v>
      </c>
      <c r="D614" s="98">
        <v>202406</v>
      </c>
      <c r="E614" s="118" t="str">
        <f t="shared" si="9"/>
        <v>01 June 2024</v>
      </c>
      <c r="F614" s="98" t="s">
        <v>542</v>
      </c>
      <c r="G614" s="98" t="s">
        <v>556</v>
      </c>
    </row>
    <row r="615" spans="1:7" x14ac:dyDescent="0.25">
      <c r="A615" s="31" t="s">
        <v>549</v>
      </c>
      <c r="B615" s="31" t="s">
        <v>74</v>
      </c>
      <c r="C615" s="31">
        <v>1471.88</v>
      </c>
      <c r="D615" s="31">
        <v>202406</v>
      </c>
      <c r="E615" s="118" t="str">
        <f t="shared" si="9"/>
        <v>01 June 2024</v>
      </c>
      <c r="F615" s="31" t="s">
        <v>542</v>
      </c>
      <c r="G615" s="31" t="s">
        <v>556</v>
      </c>
    </row>
    <row r="616" spans="1:7" x14ac:dyDescent="0.25">
      <c r="A616" s="98" t="s">
        <v>549</v>
      </c>
      <c r="B616" s="98" t="s">
        <v>90</v>
      </c>
      <c r="C616" s="98">
        <v>-19647.77</v>
      </c>
      <c r="D616" s="98">
        <v>202406</v>
      </c>
      <c r="E616" s="118" t="str">
        <f t="shared" si="9"/>
        <v>01 June 2024</v>
      </c>
      <c r="F616" s="98" t="s">
        <v>542</v>
      </c>
      <c r="G616" s="98" t="s">
        <v>556</v>
      </c>
    </row>
    <row r="617" spans="1:7" x14ac:dyDescent="0.25">
      <c r="A617" s="31" t="s">
        <v>549</v>
      </c>
      <c r="B617" s="31" t="s">
        <v>92</v>
      </c>
      <c r="C617" s="31">
        <v>1278.27</v>
      </c>
      <c r="D617" s="31">
        <v>202406</v>
      </c>
      <c r="E617" s="118" t="str">
        <f t="shared" si="9"/>
        <v>01 June 2024</v>
      </c>
      <c r="F617" s="31" t="s">
        <v>542</v>
      </c>
      <c r="G617" s="31" t="s">
        <v>556</v>
      </c>
    </row>
    <row r="618" spans="1:7" x14ac:dyDescent="0.25">
      <c r="A618" s="98" t="s">
        <v>549</v>
      </c>
      <c r="B618" s="98" t="s">
        <v>94</v>
      </c>
      <c r="C618" s="98">
        <v>-155</v>
      </c>
      <c r="D618" s="98">
        <v>202406</v>
      </c>
      <c r="E618" s="118" t="str">
        <f t="shared" si="9"/>
        <v>01 June 2024</v>
      </c>
      <c r="F618" s="98" t="s">
        <v>542</v>
      </c>
      <c r="G618" s="98" t="s">
        <v>556</v>
      </c>
    </row>
    <row r="619" spans="1:7" x14ac:dyDescent="0.25">
      <c r="A619" s="31" t="s">
        <v>549</v>
      </c>
      <c r="B619" s="31" t="s">
        <v>545</v>
      </c>
      <c r="C619" s="31">
        <v>-50.65</v>
      </c>
      <c r="D619" s="31">
        <v>202406</v>
      </c>
      <c r="E619" s="118" t="str">
        <f t="shared" si="9"/>
        <v>01 June 2024</v>
      </c>
      <c r="F619" s="31" t="s">
        <v>542</v>
      </c>
      <c r="G619" s="31" t="s">
        <v>556</v>
      </c>
    </row>
    <row r="620" spans="1:7" x14ac:dyDescent="0.25">
      <c r="A620" s="98" t="s">
        <v>549</v>
      </c>
      <c r="B620" s="98" t="s">
        <v>96</v>
      </c>
      <c r="C620" s="98">
        <v>-27738.31</v>
      </c>
      <c r="D620" s="98">
        <v>202406</v>
      </c>
      <c r="E620" s="118" t="str">
        <f t="shared" si="9"/>
        <v>01 June 2024</v>
      </c>
      <c r="F620" s="98" t="s">
        <v>542</v>
      </c>
      <c r="G620" s="98" t="s">
        <v>556</v>
      </c>
    </row>
    <row r="621" spans="1:7" x14ac:dyDescent="0.25">
      <c r="A621" s="31" t="s">
        <v>549</v>
      </c>
      <c r="B621" s="31" t="s">
        <v>98</v>
      </c>
      <c r="C621" s="31">
        <v>532.22</v>
      </c>
      <c r="D621" s="31">
        <v>202406</v>
      </c>
      <c r="E621" s="118" t="str">
        <f t="shared" si="9"/>
        <v>01 June 2024</v>
      </c>
      <c r="F621" s="31" t="s">
        <v>542</v>
      </c>
      <c r="G621" s="31" t="s">
        <v>556</v>
      </c>
    </row>
    <row r="622" spans="1:7" x14ac:dyDescent="0.25">
      <c r="A622" s="98" t="s">
        <v>549</v>
      </c>
      <c r="B622" s="98" t="s">
        <v>106</v>
      </c>
      <c r="C622" s="98">
        <v>-2178.88</v>
      </c>
      <c r="D622" s="98">
        <v>202406</v>
      </c>
      <c r="E622" s="118" t="str">
        <f t="shared" si="9"/>
        <v>01 June 2024</v>
      </c>
      <c r="F622" s="98" t="s">
        <v>542</v>
      </c>
      <c r="G622" s="98" t="s">
        <v>556</v>
      </c>
    </row>
    <row r="623" spans="1:7" x14ac:dyDescent="0.25">
      <c r="A623" s="31" t="s">
        <v>549</v>
      </c>
      <c r="B623" s="31" t="s">
        <v>108</v>
      </c>
      <c r="C623" s="31">
        <v>2079.62</v>
      </c>
      <c r="D623" s="31">
        <v>202406</v>
      </c>
      <c r="E623" s="118" t="str">
        <f t="shared" si="9"/>
        <v>01 June 2024</v>
      </c>
      <c r="F623" s="31" t="s">
        <v>542</v>
      </c>
      <c r="G623" s="31" t="s">
        <v>556</v>
      </c>
    </row>
    <row r="624" spans="1:7" x14ac:dyDescent="0.25">
      <c r="A624" s="98" t="s">
        <v>549</v>
      </c>
      <c r="B624" s="98" t="s">
        <v>110</v>
      </c>
      <c r="C624" s="98">
        <v>-202067.19</v>
      </c>
      <c r="D624" s="98">
        <v>202406</v>
      </c>
      <c r="E624" s="118" t="str">
        <f t="shared" si="9"/>
        <v>01 June 2024</v>
      </c>
      <c r="F624" s="98" t="s">
        <v>542</v>
      </c>
      <c r="G624" s="98" t="s">
        <v>556</v>
      </c>
    </row>
    <row r="625" spans="1:7" x14ac:dyDescent="0.25">
      <c r="A625" s="31" t="s">
        <v>549</v>
      </c>
      <c r="B625" s="31" t="s">
        <v>112</v>
      </c>
      <c r="C625" s="31">
        <v>75086.12</v>
      </c>
      <c r="D625" s="31">
        <v>202406</v>
      </c>
      <c r="E625" s="118" t="str">
        <f t="shared" si="9"/>
        <v>01 June 2024</v>
      </c>
      <c r="F625" s="31" t="s">
        <v>542</v>
      </c>
      <c r="G625" s="31" t="s">
        <v>556</v>
      </c>
    </row>
    <row r="626" spans="1:7" x14ac:dyDescent="0.25">
      <c r="A626" s="98" t="s">
        <v>549</v>
      </c>
      <c r="B626" s="98" t="s">
        <v>114</v>
      </c>
      <c r="C626" s="98">
        <v>75086.12</v>
      </c>
      <c r="D626" s="98">
        <v>202406</v>
      </c>
      <c r="E626" s="118" t="str">
        <f t="shared" si="9"/>
        <v>01 June 2024</v>
      </c>
      <c r="F626" s="98" t="s">
        <v>542</v>
      </c>
      <c r="G626" s="98" t="s">
        <v>556</v>
      </c>
    </row>
    <row r="627" spans="1:7" x14ac:dyDescent="0.25">
      <c r="A627" s="31" t="s">
        <v>549</v>
      </c>
      <c r="B627" s="31" t="s">
        <v>120</v>
      </c>
      <c r="C627" s="31">
        <v>-28900</v>
      </c>
      <c r="D627" s="31">
        <v>202406</v>
      </c>
      <c r="E627" s="118" t="str">
        <f t="shared" si="9"/>
        <v>01 June 2024</v>
      </c>
      <c r="F627" s="31" t="s">
        <v>542</v>
      </c>
      <c r="G627" s="31" t="s">
        <v>556</v>
      </c>
    </row>
    <row r="628" spans="1:7" x14ac:dyDescent="0.25">
      <c r="A628" s="98" t="s">
        <v>549</v>
      </c>
      <c r="B628" s="98" t="s">
        <v>122</v>
      </c>
      <c r="C628" s="98">
        <v>-11935.74</v>
      </c>
      <c r="D628" s="98">
        <v>202406</v>
      </c>
      <c r="E628" s="118" t="str">
        <f t="shared" si="9"/>
        <v>01 June 2024</v>
      </c>
      <c r="F628" s="98" t="s">
        <v>542</v>
      </c>
      <c r="G628" s="98" t="s">
        <v>556</v>
      </c>
    </row>
    <row r="629" spans="1:7" x14ac:dyDescent="0.25">
      <c r="A629" s="31" t="s">
        <v>549</v>
      </c>
      <c r="B629" s="31" t="s">
        <v>124</v>
      </c>
      <c r="C629" s="31">
        <v>-1156</v>
      </c>
      <c r="D629" s="31">
        <v>202406</v>
      </c>
      <c r="E629" s="118" t="str">
        <f t="shared" si="9"/>
        <v>01 June 2024</v>
      </c>
      <c r="F629" s="31" t="s">
        <v>542</v>
      </c>
      <c r="G629" s="31" t="s">
        <v>556</v>
      </c>
    </row>
    <row r="630" spans="1:7" x14ac:dyDescent="0.25">
      <c r="A630" s="98" t="s">
        <v>549</v>
      </c>
      <c r="B630" s="98" t="s">
        <v>558</v>
      </c>
      <c r="C630" s="98">
        <v>-4720.6099999999997</v>
      </c>
      <c r="D630" s="98">
        <v>202406</v>
      </c>
      <c r="E630" s="118" t="str">
        <f t="shared" si="9"/>
        <v>01 June 2024</v>
      </c>
      <c r="F630" s="98" t="s">
        <v>542</v>
      </c>
      <c r="G630" s="98" t="s">
        <v>556</v>
      </c>
    </row>
    <row r="631" spans="1:7" x14ac:dyDescent="0.25">
      <c r="A631" s="31" t="s">
        <v>549</v>
      </c>
      <c r="B631" s="31" t="s">
        <v>126</v>
      </c>
      <c r="C631" s="31">
        <v>-3169.11</v>
      </c>
      <c r="D631" s="31">
        <v>202406</v>
      </c>
      <c r="E631" s="118" t="str">
        <f t="shared" si="9"/>
        <v>01 June 2024</v>
      </c>
      <c r="F631" s="31" t="s">
        <v>542</v>
      </c>
      <c r="G631" s="31" t="s">
        <v>556</v>
      </c>
    </row>
    <row r="632" spans="1:7" x14ac:dyDescent="0.25">
      <c r="A632" s="98" t="s">
        <v>549</v>
      </c>
      <c r="B632" s="98" t="s">
        <v>543</v>
      </c>
      <c r="C632" s="98">
        <v>-68.02</v>
      </c>
      <c r="D632" s="98">
        <v>202406</v>
      </c>
      <c r="E632" s="118" t="str">
        <f t="shared" si="9"/>
        <v>01 June 2024</v>
      </c>
      <c r="F632" s="98" t="s">
        <v>542</v>
      </c>
      <c r="G632" s="98" t="s">
        <v>556</v>
      </c>
    </row>
    <row r="633" spans="1:7" x14ac:dyDescent="0.25">
      <c r="A633" s="31" t="s">
        <v>549</v>
      </c>
      <c r="B633" s="31" t="s">
        <v>130</v>
      </c>
      <c r="C633" s="31">
        <v>-35.54</v>
      </c>
      <c r="D633" s="31">
        <v>202406</v>
      </c>
      <c r="E633" s="118" t="str">
        <f t="shared" si="9"/>
        <v>01 June 2024</v>
      </c>
      <c r="F633" s="31" t="s">
        <v>542</v>
      </c>
      <c r="G633" s="31" t="s">
        <v>556</v>
      </c>
    </row>
    <row r="634" spans="1:7" x14ac:dyDescent="0.25">
      <c r="A634" s="98" t="s">
        <v>549</v>
      </c>
      <c r="B634" s="98" t="s">
        <v>134</v>
      </c>
      <c r="C634" s="98">
        <v>-2225.48</v>
      </c>
      <c r="D634" s="98">
        <v>202406</v>
      </c>
      <c r="E634" s="118" t="str">
        <f t="shared" si="9"/>
        <v>01 June 2024</v>
      </c>
      <c r="F634" s="98" t="s">
        <v>542</v>
      </c>
      <c r="G634" s="98" t="s">
        <v>556</v>
      </c>
    </row>
    <row r="635" spans="1:7" x14ac:dyDescent="0.25">
      <c r="A635" s="31" t="s">
        <v>549</v>
      </c>
      <c r="B635" s="31" t="s">
        <v>140</v>
      </c>
      <c r="C635" s="31">
        <v>-52210.5</v>
      </c>
      <c r="D635" s="31">
        <v>202406</v>
      </c>
      <c r="E635" s="118" t="str">
        <f t="shared" si="9"/>
        <v>01 June 2024</v>
      </c>
      <c r="F635" s="31" t="s">
        <v>542</v>
      </c>
      <c r="G635" s="31" t="s">
        <v>556</v>
      </c>
    </row>
    <row r="636" spans="1:7" x14ac:dyDescent="0.25">
      <c r="A636" s="98" t="s">
        <v>549</v>
      </c>
      <c r="B636" s="98" t="s">
        <v>329</v>
      </c>
      <c r="C636" s="98">
        <v>-303.69</v>
      </c>
      <c r="D636" s="98">
        <v>202406</v>
      </c>
      <c r="E636" s="118" t="str">
        <f t="shared" si="9"/>
        <v>01 June 2024</v>
      </c>
      <c r="F636" s="98" t="s">
        <v>542</v>
      </c>
      <c r="G636" s="98" t="s">
        <v>556</v>
      </c>
    </row>
    <row r="637" spans="1:7" x14ac:dyDescent="0.25">
      <c r="A637" s="31" t="s">
        <v>549</v>
      </c>
      <c r="B637" s="31" t="s">
        <v>146</v>
      </c>
      <c r="C637" s="31">
        <v>-286.66000000000003</v>
      </c>
      <c r="D637" s="31">
        <v>202406</v>
      </c>
      <c r="E637" s="118" t="str">
        <f t="shared" si="9"/>
        <v>01 June 2024</v>
      </c>
      <c r="F637" s="31" t="s">
        <v>542</v>
      </c>
      <c r="G637" s="31" t="s">
        <v>556</v>
      </c>
    </row>
    <row r="638" spans="1:7" x14ac:dyDescent="0.25">
      <c r="A638" s="98" t="s">
        <v>549</v>
      </c>
      <c r="B638" s="98" t="s">
        <v>148</v>
      </c>
      <c r="C638" s="98">
        <v>-590.35</v>
      </c>
      <c r="D638" s="98">
        <v>202406</v>
      </c>
      <c r="E638" s="118" t="str">
        <f t="shared" si="9"/>
        <v>01 June 2024</v>
      </c>
      <c r="F638" s="98" t="s">
        <v>542</v>
      </c>
      <c r="G638" s="98" t="s">
        <v>556</v>
      </c>
    </row>
    <row r="639" spans="1:7" x14ac:dyDescent="0.25">
      <c r="A639" s="31" t="s">
        <v>549</v>
      </c>
      <c r="B639" s="31" t="s">
        <v>154</v>
      </c>
      <c r="C639" s="31">
        <v>0</v>
      </c>
      <c r="D639" s="31">
        <v>202406</v>
      </c>
      <c r="E639" s="118" t="str">
        <f t="shared" si="9"/>
        <v>01 June 2024</v>
      </c>
      <c r="F639" s="31" t="s">
        <v>542</v>
      </c>
      <c r="G639" s="31" t="s">
        <v>556</v>
      </c>
    </row>
    <row r="640" spans="1:7" x14ac:dyDescent="0.25">
      <c r="A640" s="98" t="s">
        <v>549</v>
      </c>
      <c r="B640" s="98" t="s">
        <v>274</v>
      </c>
      <c r="C640" s="98">
        <v>-48.17</v>
      </c>
      <c r="D640" s="98">
        <v>202406</v>
      </c>
      <c r="E640" s="118" t="str">
        <f t="shared" si="9"/>
        <v>01 June 2024</v>
      </c>
      <c r="F640" s="98" t="s">
        <v>542</v>
      </c>
      <c r="G640" s="98" t="s">
        <v>556</v>
      </c>
    </row>
    <row r="641" spans="1:7" x14ac:dyDescent="0.25">
      <c r="A641" s="31" t="s">
        <v>549</v>
      </c>
      <c r="B641" s="31" t="s">
        <v>331</v>
      </c>
      <c r="C641" s="31">
        <v>-356.44</v>
      </c>
      <c r="D641" s="31">
        <v>202406</v>
      </c>
      <c r="E641" s="118" t="str">
        <f t="shared" si="9"/>
        <v>01 June 2024</v>
      </c>
      <c r="F641" s="31" t="s">
        <v>542</v>
      </c>
      <c r="G641" s="31" t="s">
        <v>556</v>
      </c>
    </row>
    <row r="642" spans="1:7" x14ac:dyDescent="0.25">
      <c r="A642" s="98" t="s">
        <v>549</v>
      </c>
      <c r="B642" s="98" t="s">
        <v>162</v>
      </c>
      <c r="C642" s="98">
        <v>-404.61</v>
      </c>
      <c r="D642" s="98">
        <v>202406</v>
      </c>
      <c r="E642" s="118" t="str">
        <f t="shared" ref="E642:E705" si="10">TEXT(DATE(LEFT(D642,4), RIGHT(D642,2), 1), "DD MMMM YYYY")</f>
        <v>01 June 2024</v>
      </c>
      <c r="F642" s="98" t="s">
        <v>542</v>
      </c>
      <c r="G642" s="98" t="s">
        <v>556</v>
      </c>
    </row>
    <row r="643" spans="1:7" x14ac:dyDescent="0.25">
      <c r="A643" s="31" t="s">
        <v>549</v>
      </c>
      <c r="B643" s="31" t="s">
        <v>276</v>
      </c>
      <c r="C643" s="31">
        <v>-2863.46</v>
      </c>
      <c r="D643" s="31">
        <v>202406</v>
      </c>
      <c r="E643" s="118" t="str">
        <f t="shared" si="10"/>
        <v>01 June 2024</v>
      </c>
      <c r="F643" s="31" t="s">
        <v>542</v>
      </c>
      <c r="G643" s="31" t="s">
        <v>556</v>
      </c>
    </row>
    <row r="644" spans="1:7" x14ac:dyDescent="0.25">
      <c r="A644" s="98" t="s">
        <v>549</v>
      </c>
      <c r="B644" s="98" t="s">
        <v>172</v>
      </c>
      <c r="C644" s="98">
        <v>-2863.46</v>
      </c>
      <c r="D644" s="98">
        <v>202406</v>
      </c>
      <c r="E644" s="118" t="str">
        <f t="shared" si="10"/>
        <v>01 June 2024</v>
      </c>
      <c r="F644" s="98" t="s">
        <v>542</v>
      </c>
      <c r="G644" s="98" t="s">
        <v>556</v>
      </c>
    </row>
    <row r="645" spans="1:7" x14ac:dyDescent="0.25">
      <c r="A645" s="31" t="s">
        <v>549</v>
      </c>
      <c r="B645" s="31" t="s">
        <v>176</v>
      </c>
      <c r="C645" s="31">
        <v>-4299</v>
      </c>
      <c r="D645" s="31">
        <v>202406</v>
      </c>
      <c r="E645" s="118" t="str">
        <f t="shared" si="10"/>
        <v>01 June 2024</v>
      </c>
      <c r="F645" s="31" t="s">
        <v>542</v>
      </c>
      <c r="G645" s="31" t="s">
        <v>556</v>
      </c>
    </row>
    <row r="646" spans="1:7" x14ac:dyDescent="0.25">
      <c r="A646" s="98" t="s">
        <v>549</v>
      </c>
      <c r="B646" s="98" t="s">
        <v>188</v>
      </c>
      <c r="C646" s="98">
        <v>-414.63</v>
      </c>
      <c r="D646" s="98">
        <v>202406</v>
      </c>
      <c r="E646" s="118" t="str">
        <f t="shared" si="10"/>
        <v>01 June 2024</v>
      </c>
      <c r="F646" s="98" t="s">
        <v>542</v>
      </c>
      <c r="G646" s="98" t="s">
        <v>556</v>
      </c>
    </row>
    <row r="647" spans="1:7" x14ac:dyDescent="0.25">
      <c r="A647" s="31" t="s">
        <v>549</v>
      </c>
      <c r="B647" s="31" t="s">
        <v>280</v>
      </c>
      <c r="C647" s="31">
        <v>-10.91</v>
      </c>
      <c r="D647" s="31">
        <v>202406</v>
      </c>
      <c r="E647" s="118" t="str">
        <f t="shared" si="10"/>
        <v>01 June 2024</v>
      </c>
      <c r="F647" s="31" t="s">
        <v>542</v>
      </c>
      <c r="G647" s="31" t="s">
        <v>556</v>
      </c>
    </row>
    <row r="648" spans="1:7" x14ac:dyDescent="0.25">
      <c r="A648" s="98" t="s">
        <v>549</v>
      </c>
      <c r="B648" s="98" t="s">
        <v>198</v>
      </c>
      <c r="C648" s="98">
        <v>-4724.54</v>
      </c>
      <c r="D648" s="98">
        <v>202406</v>
      </c>
      <c r="E648" s="118" t="str">
        <f t="shared" si="10"/>
        <v>01 June 2024</v>
      </c>
      <c r="F648" s="98" t="s">
        <v>542</v>
      </c>
      <c r="G648" s="98" t="s">
        <v>556</v>
      </c>
    </row>
    <row r="649" spans="1:7" x14ac:dyDescent="0.25">
      <c r="A649" s="31" t="s">
        <v>549</v>
      </c>
      <c r="B649" s="31" t="s">
        <v>206</v>
      </c>
      <c r="C649" s="31">
        <v>0</v>
      </c>
      <c r="D649" s="31">
        <v>202406</v>
      </c>
      <c r="E649" s="118" t="str">
        <f t="shared" si="10"/>
        <v>01 June 2024</v>
      </c>
      <c r="F649" s="31" t="s">
        <v>542</v>
      </c>
      <c r="G649" s="31" t="s">
        <v>556</v>
      </c>
    </row>
    <row r="650" spans="1:7" x14ac:dyDescent="0.25">
      <c r="A650" s="98" t="s">
        <v>549</v>
      </c>
      <c r="B650" s="98" t="s">
        <v>281</v>
      </c>
      <c r="C650" s="98">
        <v>0</v>
      </c>
      <c r="D650" s="98">
        <v>202406</v>
      </c>
      <c r="E650" s="118" t="str">
        <f t="shared" si="10"/>
        <v>01 June 2024</v>
      </c>
      <c r="F650" s="98" t="s">
        <v>542</v>
      </c>
      <c r="G650" s="98" t="s">
        <v>556</v>
      </c>
    </row>
    <row r="651" spans="1:7" x14ac:dyDescent="0.25">
      <c r="A651" s="31" t="s">
        <v>549</v>
      </c>
      <c r="B651" s="31" t="s">
        <v>218</v>
      </c>
      <c r="C651" s="31">
        <v>-170</v>
      </c>
      <c r="D651" s="31">
        <v>202406</v>
      </c>
      <c r="E651" s="118" t="str">
        <f t="shared" si="10"/>
        <v>01 June 2024</v>
      </c>
      <c r="F651" s="31" t="s">
        <v>542</v>
      </c>
      <c r="G651" s="31" t="s">
        <v>556</v>
      </c>
    </row>
    <row r="652" spans="1:7" x14ac:dyDescent="0.25">
      <c r="A652" s="98" t="s">
        <v>549</v>
      </c>
      <c r="B652" s="98" t="s">
        <v>333</v>
      </c>
      <c r="C652" s="98">
        <v>-143.72</v>
      </c>
      <c r="D652" s="98">
        <v>202406</v>
      </c>
      <c r="E652" s="118" t="str">
        <f t="shared" si="10"/>
        <v>01 June 2024</v>
      </c>
      <c r="F652" s="98" t="s">
        <v>542</v>
      </c>
      <c r="G652" s="98" t="s">
        <v>556</v>
      </c>
    </row>
    <row r="653" spans="1:7" x14ac:dyDescent="0.25">
      <c r="A653" s="31" t="s">
        <v>549</v>
      </c>
      <c r="B653" s="31" t="s">
        <v>220</v>
      </c>
      <c r="C653" s="31">
        <v>-313.72000000000003</v>
      </c>
      <c r="D653" s="31">
        <v>202406</v>
      </c>
      <c r="E653" s="118" t="str">
        <f t="shared" si="10"/>
        <v>01 June 2024</v>
      </c>
      <c r="F653" s="31" t="s">
        <v>542</v>
      </c>
      <c r="G653" s="31" t="s">
        <v>556</v>
      </c>
    </row>
    <row r="654" spans="1:7" x14ac:dyDescent="0.25">
      <c r="A654" s="98" t="s">
        <v>549</v>
      </c>
      <c r="B654" s="98" t="s">
        <v>224</v>
      </c>
      <c r="C654" s="98">
        <v>0</v>
      </c>
      <c r="D654" s="98">
        <v>202406</v>
      </c>
      <c r="E654" s="118" t="str">
        <f t="shared" si="10"/>
        <v>01 June 2024</v>
      </c>
      <c r="F654" s="98" t="s">
        <v>542</v>
      </c>
      <c r="G654" s="98" t="s">
        <v>556</v>
      </c>
    </row>
    <row r="655" spans="1:7" x14ac:dyDescent="0.25">
      <c r="A655" s="31" t="s">
        <v>549</v>
      </c>
      <c r="B655" s="31" t="s">
        <v>228</v>
      </c>
      <c r="C655" s="31">
        <v>0</v>
      </c>
      <c r="D655" s="31">
        <v>202406</v>
      </c>
      <c r="E655" s="118" t="str">
        <f t="shared" si="10"/>
        <v>01 June 2024</v>
      </c>
      <c r="F655" s="31" t="s">
        <v>542</v>
      </c>
      <c r="G655" s="31" t="s">
        <v>556</v>
      </c>
    </row>
    <row r="656" spans="1:7" x14ac:dyDescent="0.25">
      <c r="A656" s="98" t="s">
        <v>549</v>
      </c>
      <c r="B656" s="98" t="s">
        <v>232</v>
      </c>
      <c r="C656" s="98">
        <v>0</v>
      </c>
      <c r="D656" s="98">
        <v>202406</v>
      </c>
      <c r="E656" s="118" t="str">
        <f t="shared" si="10"/>
        <v>01 June 2024</v>
      </c>
      <c r="F656" s="98" t="s">
        <v>542</v>
      </c>
      <c r="G656" s="98" t="s">
        <v>556</v>
      </c>
    </row>
    <row r="657" spans="1:7" x14ac:dyDescent="0.25">
      <c r="A657" s="31" t="s">
        <v>549</v>
      </c>
      <c r="B657" s="31" t="s">
        <v>234</v>
      </c>
      <c r="C657" s="31">
        <v>-61107.18</v>
      </c>
      <c r="D657" s="31">
        <v>202406</v>
      </c>
      <c r="E657" s="118" t="str">
        <f t="shared" si="10"/>
        <v>01 June 2024</v>
      </c>
      <c r="F657" s="31" t="s">
        <v>542</v>
      </c>
      <c r="G657" s="31" t="s">
        <v>556</v>
      </c>
    </row>
    <row r="658" spans="1:7" x14ac:dyDescent="0.25">
      <c r="A658" s="98" t="s">
        <v>549</v>
      </c>
      <c r="B658" s="98" t="s">
        <v>236</v>
      </c>
      <c r="C658" s="98">
        <v>13978.94</v>
      </c>
      <c r="D658" s="98">
        <v>202406</v>
      </c>
      <c r="E658" s="118" t="str">
        <f t="shared" si="10"/>
        <v>01 June 2024</v>
      </c>
      <c r="F658" s="98" t="s">
        <v>542</v>
      </c>
      <c r="G658" s="98" t="s">
        <v>556</v>
      </c>
    </row>
    <row r="659" spans="1:7" x14ac:dyDescent="0.25">
      <c r="A659" s="31" t="s">
        <v>549</v>
      </c>
      <c r="B659" s="31" t="s">
        <v>238</v>
      </c>
      <c r="C659" s="31">
        <v>13978.94</v>
      </c>
      <c r="D659" s="31">
        <v>202406</v>
      </c>
      <c r="E659" s="118" t="str">
        <f t="shared" si="10"/>
        <v>01 June 2024</v>
      </c>
      <c r="F659" s="31" t="s">
        <v>542</v>
      </c>
      <c r="G659" s="31" t="s">
        <v>556</v>
      </c>
    </row>
    <row r="660" spans="1:7" x14ac:dyDescent="0.25">
      <c r="A660" s="98" t="s">
        <v>549</v>
      </c>
      <c r="B660" s="98" t="s">
        <v>241</v>
      </c>
      <c r="C660" s="98">
        <v>13978.94</v>
      </c>
      <c r="D660" s="98">
        <v>202406</v>
      </c>
      <c r="E660" s="118" t="str">
        <f t="shared" si="10"/>
        <v>01 June 2024</v>
      </c>
      <c r="F660" s="98" t="s">
        <v>542</v>
      </c>
      <c r="G660" s="98" t="s">
        <v>556</v>
      </c>
    </row>
    <row r="661" spans="1:7" x14ac:dyDescent="0.25">
      <c r="A661" s="31" t="s">
        <v>549</v>
      </c>
      <c r="B661" s="31" t="s">
        <v>249</v>
      </c>
      <c r="C661" s="31">
        <v>13978.94</v>
      </c>
      <c r="D661" s="31">
        <v>202406</v>
      </c>
      <c r="E661" s="118" t="str">
        <f t="shared" si="10"/>
        <v>01 June 2024</v>
      </c>
      <c r="F661" s="31" t="s">
        <v>542</v>
      </c>
      <c r="G661" s="31" t="s">
        <v>556</v>
      </c>
    </row>
    <row r="662" spans="1:7" x14ac:dyDescent="0.25">
      <c r="A662" s="98" t="s">
        <v>549</v>
      </c>
      <c r="B662" s="98" t="s">
        <v>251</v>
      </c>
      <c r="C662" s="98">
        <v>-25074.27</v>
      </c>
      <c r="D662" s="98">
        <v>202406</v>
      </c>
      <c r="E662" s="118" t="str">
        <f t="shared" si="10"/>
        <v>01 June 2024</v>
      </c>
      <c r="F662" s="98" t="s">
        <v>542</v>
      </c>
      <c r="G662" s="98" t="s">
        <v>556</v>
      </c>
    </row>
    <row r="663" spans="1:7" x14ac:dyDescent="0.25">
      <c r="A663" s="31" t="s">
        <v>549</v>
      </c>
      <c r="B663" s="31" t="s">
        <v>253</v>
      </c>
      <c r="C663" s="31">
        <v>5548</v>
      </c>
      <c r="D663" s="31">
        <v>202406</v>
      </c>
      <c r="E663" s="118" t="str">
        <f t="shared" si="10"/>
        <v>01 June 2024</v>
      </c>
      <c r="F663" s="31" t="s">
        <v>542</v>
      </c>
      <c r="G663" s="31" t="s">
        <v>556</v>
      </c>
    </row>
    <row r="664" spans="1:7" x14ac:dyDescent="0.25">
      <c r="A664" s="98" t="s">
        <v>549</v>
      </c>
      <c r="B664" s="98" t="s">
        <v>255</v>
      </c>
      <c r="C664" s="98">
        <v>-5547.33</v>
      </c>
      <c r="D664" s="98">
        <v>202406</v>
      </c>
      <c r="E664" s="118" t="str">
        <f t="shared" si="10"/>
        <v>01 June 2024</v>
      </c>
      <c r="F664" s="98" t="s">
        <v>542</v>
      </c>
      <c r="G664" s="98" t="s">
        <v>556</v>
      </c>
    </row>
    <row r="665" spans="1:7" x14ac:dyDescent="0.25">
      <c r="A665" s="31" t="s">
        <v>549</v>
      </c>
      <c r="B665" s="31" t="s">
        <v>339</v>
      </c>
      <c r="C665" s="31">
        <v>300421.92</v>
      </c>
      <c r="D665" s="31">
        <v>202403</v>
      </c>
      <c r="E665" s="118" t="str">
        <f t="shared" si="10"/>
        <v>01 March 2024</v>
      </c>
      <c r="F665" s="31" t="s">
        <v>541</v>
      </c>
      <c r="G665" s="31" t="s">
        <v>556</v>
      </c>
    </row>
    <row r="666" spans="1:7" x14ac:dyDescent="0.25">
      <c r="A666" s="98" t="s">
        <v>549</v>
      </c>
      <c r="B666" s="98" t="s">
        <v>63</v>
      </c>
      <c r="C666" s="98">
        <v>299955.26929999999</v>
      </c>
      <c r="D666" s="98">
        <v>202403</v>
      </c>
      <c r="E666" s="118" t="str">
        <f t="shared" si="10"/>
        <v>01 March 2024</v>
      </c>
      <c r="F666" s="98" t="s">
        <v>541</v>
      </c>
      <c r="G666" s="98" t="s">
        <v>556</v>
      </c>
    </row>
    <row r="667" spans="1:7" x14ac:dyDescent="0.25">
      <c r="A667" s="31" t="s">
        <v>549</v>
      </c>
      <c r="B667" s="31" t="s">
        <v>340</v>
      </c>
      <c r="C667" s="31">
        <v>-1.5533179999999999E-3</v>
      </c>
      <c r="D667" s="31">
        <v>202403</v>
      </c>
      <c r="E667" s="118" t="str">
        <f t="shared" si="10"/>
        <v>01 March 2024</v>
      </c>
      <c r="F667" s="31" t="s">
        <v>541</v>
      </c>
      <c r="G667" s="31" t="s">
        <v>556</v>
      </c>
    </row>
    <row r="668" spans="1:7" x14ac:dyDescent="0.25">
      <c r="A668" s="98" t="s">
        <v>549</v>
      </c>
      <c r="B668" s="98" t="s">
        <v>110</v>
      </c>
      <c r="C668" s="98">
        <v>-227966.00459999999</v>
      </c>
      <c r="D668" s="98">
        <v>202403</v>
      </c>
      <c r="E668" s="118" t="str">
        <f t="shared" si="10"/>
        <v>01 March 2024</v>
      </c>
      <c r="F668" s="98" t="s">
        <v>541</v>
      </c>
      <c r="G668" s="98" t="s">
        <v>556</v>
      </c>
    </row>
    <row r="669" spans="1:7" x14ac:dyDescent="0.25">
      <c r="A669" s="31" t="s">
        <v>549</v>
      </c>
      <c r="B669" s="31" t="s">
        <v>114</v>
      </c>
      <c r="C669" s="31">
        <v>71989.264620000002</v>
      </c>
      <c r="D669" s="31">
        <v>202403</v>
      </c>
      <c r="E669" s="118" t="str">
        <f t="shared" si="10"/>
        <v>01 March 2024</v>
      </c>
      <c r="F669" s="31" t="s">
        <v>541</v>
      </c>
      <c r="G669" s="31" t="s">
        <v>556</v>
      </c>
    </row>
    <row r="670" spans="1:7" x14ac:dyDescent="0.25">
      <c r="A670" s="98" t="s">
        <v>549</v>
      </c>
      <c r="B670" s="98"/>
      <c r="C670" s="98">
        <v>0.24</v>
      </c>
      <c r="D670" s="98">
        <v>202403</v>
      </c>
      <c r="E670" s="118" t="str">
        <f t="shared" si="10"/>
        <v>01 March 2024</v>
      </c>
      <c r="F670" s="98" t="s">
        <v>541</v>
      </c>
      <c r="G670" s="98" t="s">
        <v>556</v>
      </c>
    </row>
    <row r="671" spans="1:7" x14ac:dyDescent="0.25">
      <c r="A671" s="31" t="s">
        <v>549</v>
      </c>
      <c r="B671" s="31" t="s">
        <v>288</v>
      </c>
      <c r="C671" s="31">
        <v>4</v>
      </c>
      <c r="D671" s="31">
        <v>202403</v>
      </c>
      <c r="E671" s="118" t="str">
        <f t="shared" si="10"/>
        <v>01 March 2024</v>
      </c>
      <c r="F671" s="31" t="s">
        <v>541</v>
      </c>
      <c r="G671" s="31" t="s">
        <v>556</v>
      </c>
    </row>
    <row r="672" spans="1:7" x14ac:dyDescent="0.25">
      <c r="A672" s="98" t="s">
        <v>549</v>
      </c>
      <c r="B672" s="98" t="s">
        <v>120</v>
      </c>
      <c r="C672" s="98">
        <v>-33900</v>
      </c>
      <c r="D672" s="98">
        <v>202403</v>
      </c>
      <c r="E672" s="118" t="str">
        <f t="shared" si="10"/>
        <v>01 March 2024</v>
      </c>
      <c r="F672" s="98" t="s">
        <v>541</v>
      </c>
      <c r="G672" s="98" t="s">
        <v>556</v>
      </c>
    </row>
    <row r="673" spans="1:7" x14ac:dyDescent="0.25">
      <c r="A673" s="31" t="s">
        <v>549</v>
      </c>
      <c r="B673" s="31" t="s">
        <v>122</v>
      </c>
      <c r="C673" s="31">
        <v>-13160.5</v>
      </c>
      <c r="D673" s="31">
        <v>202403</v>
      </c>
      <c r="E673" s="118" t="str">
        <f t="shared" si="10"/>
        <v>01 March 2024</v>
      </c>
      <c r="F673" s="31" t="s">
        <v>541</v>
      </c>
      <c r="G673" s="31" t="s">
        <v>556</v>
      </c>
    </row>
    <row r="674" spans="1:7" x14ac:dyDescent="0.25">
      <c r="A674" s="98" t="s">
        <v>549</v>
      </c>
      <c r="B674" s="98" t="s">
        <v>124</v>
      </c>
      <c r="C674" s="98">
        <v>-1787</v>
      </c>
      <c r="D674" s="98">
        <v>202403</v>
      </c>
      <c r="E674" s="118" t="str">
        <f t="shared" si="10"/>
        <v>01 March 2024</v>
      </c>
      <c r="F674" s="98" t="s">
        <v>541</v>
      </c>
      <c r="G674" s="98" t="s">
        <v>556</v>
      </c>
    </row>
    <row r="675" spans="1:7" x14ac:dyDescent="0.25">
      <c r="A675" s="31" t="s">
        <v>549</v>
      </c>
      <c r="B675" s="31" t="s">
        <v>558</v>
      </c>
      <c r="C675" s="31">
        <v>-4000</v>
      </c>
      <c r="D675" s="31">
        <v>202403</v>
      </c>
      <c r="E675" s="118" t="str">
        <f t="shared" si="10"/>
        <v>01 March 2024</v>
      </c>
      <c r="F675" s="31" t="s">
        <v>541</v>
      </c>
      <c r="G675" s="31" t="s">
        <v>556</v>
      </c>
    </row>
    <row r="676" spans="1:7" x14ac:dyDescent="0.25">
      <c r="A676" s="98" t="s">
        <v>549</v>
      </c>
      <c r="B676" s="98" t="s">
        <v>126</v>
      </c>
      <c r="C676" s="98">
        <v>-3729</v>
      </c>
      <c r="D676" s="98">
        <v>202403</v>
      </c>
      <c r="E676" s="118" t="str">
        <f t="shared" si="10"/>
        <v>01 March 2024</v>
      </c>
      <c r="F676" s="98" t="s">
        <v>541</v>
      </c>
      <c r="G676" s="98" t="s">
        <v>556</v>
      </c>
    </row>
    <row r="677" spans="1:7" x14ac:dyDescent="0.25">
      <c r="A677" s="31" t="s">
        <v>549</v>
      </c>
      <c r="B677" s="31" t="s">
        <v>128</v>
      </c>
      <c r="C677" s="31">
        <v>-250</v>
      </c>
      <c r="D677" s="31">
        <v>202403</v>
      </c>
      <c r="E677" s="118" t="str">
        <f t="shared" si="10"/>
        <v>01 March 2024</v>
      </c>
      <c r="F677" s="31" t="s">
        <v>541</v>
      </c>
      <c r="G677" s="31" t="s">
        <v>556</v>
      </c>
    </row>
    <row r="678" spans="1:7" x14ac:dyDescent="0.25">
      <c r="A678" s="98" t="s">
        <v>549</v>
      </c>
      <c r="B678" s="98" t="s">
        <v>134</v>
      </c>
      <c r="C678" s="98">
        <v>-4595</v>
      </c>
      <c r="D678" s="98">
        <v>202403</v>
      </c>
      <c r="E678" s="118" t="str">
        <f t="shared" si="10"/>
        <v>01 March 2024</v>
      </c>
      <c r="F678" s="98" t="s">
        <v>541</v>
      </c>
      <c r="G678" s="98" t="s">
        <v>556</v>
      </c>
    </row>
    <row r="679" spans="1:7" x14ac:dyDescent="0.25">
      <c r="A679" s="31" t="s">
        <v>549</v>
      </c>
      <c r="B679" s="31" t="s">
        <v>140</v>
      </c>
      <c r="C679" s="31">
        <v>-61421.5</v>
      </c>
      <c r="D679" s="31">
        <v>202403</v>
      </c>
      <c r="E679" s="118" t="str">
        <f t="shared" si="10"/>
        <v>01 March 2024</v>
      </c>
      <c r="F679" s="31" t="s">
        <v>541</v>
      </c>
      <c r="G679" s="31" t="s">
        <v>556</v>
      </c>
    </row>
    <row r="680" spans="1:7" x14ac:dyDescent="0.25">
      <c r="A680" s="98" t="s">
        <v>549</v>
      </c>
      <c r="B680" s="98" t="s">
        <v>148</v>
      </c>
      <c r="C680" s="98">
        <v>0</v>
      </c>
      <c r="D680" s="98">
        <v>202403</v>
      </c>
      <c r="E680" s="118" t="str">
        <f t="shared" si="10"/>
        <v>01 March 2024</v>
      </c>
      <c r="F680" s="98" t="s">
        <v>541</v>
      </c>
      <c r="G680" s="98" t="s">
        <v>556</v>
      </c>
    </row>
    <row r="681" spans="1:7" x14ac:dyDescent="0.25">
      <c r="A681" s="31" t="s">
        <v>549</v>
      </c>
      <c r="B681" s="31" t="s">
        <v>154</v>
      </c>
      <c r="C681" s="31">
        <v>0</v>
      </c>
      <c r="D681" s="31">
        <v>202403</v>
      </c>
      <c r="E681" s="118" t="str">
        <f t="shared" si="10"/>
        <v>01 March 2024</v>
      </c>
      <c r="F681" s="31" t="s">
        <v>541</v>
      </c>
      <c r="G681" s="31" t="s">
        <v>556</v>
      </c>
    </row>
    <row r="682" spans="1:7" x14ac:dyDescent="0.25">
      <c r="A682" s="98" t="s">
        <v>549</v>
      </c>
      <c r="B682" s="98" t="s">
        <v>162</v>
      </c>
      <c r="C682" s="98">
        <v>0</v>
      </c>
      <c r="D682" s="98">
        <v>202403</v>
      </c>
      <c r="E682" s="118" t="str">
        <f t="shared" si="10"/>
        <v>01 March 2024</v>
      </c>
      <c r="F682" s="98" t="s">
        <v>541</v>
      </c>
      <c r="G682" s="98" t="s">
        <v>556</v>
      </c>
    </row>
    <row r="683" spans="1:7" x14ac:dyDescent="0.25">
      <c r="A683" s="31" t="s">
        <v>549</v>
      </c>
      <c r="B683" s="31" t="s">
        <v>276</v>
      </c>
      <c r="C683" s="31">
        <v>-2800</v>
      </c>
      <c r="D683" s="31">
        <v>202403</v>
      </c>
      <c r="E683" s="118" t="str">
        <f t="shared" si="10"/>
        <v>01 March 2024</v>
      </c>
      <c r="F683" s="31" t="s">
        <v>541</v>
      </c>
      <c r="G683" s="31" t="s">
        <v>556</v>
      </c>
    </row>
    <row r="684" spans="1:7" x14ac:dyDescent="0.25">
      <c r="A684" s="98" t="s">
        <v>549</v>
      </c>
      <c r="B684" s="98" t="s">
        <v>247</v>
      </c>
      <c r="C684" s="98">
        <v>-1500</v>
      </c>
      <c r="D684" s="98">
        <v>202403</v>
      </c>
      <c r="E684" s="118" t="str">
        <f t="shared" si="10"/>
        <v>01 March 2024</v>
      </c>
      <c r="F684" s="98" t="s">
        <v>541</v>
      </c>
      <c r="G684" s="98" t="s">
        <v>556</v>
      </c>
    </row>
    <row r="685" spans="1:7" x14ac:dyDescent="0.25">
      <c r="A685" s="31" t="s">
        <v>549</v>
      </c>
      <c r="B685" s="31" t="s">
        <v>172</v>
      </c>
      <c r="C685" s="31">
        <v>-4300</v>
      </c>
      <c r="D685" s="31">
        <v>202403</v>
      </c>
      <c r="E685" s="118" t="str">
        <f t="shared" si="10"/>
        <v>01 March 2024</v>
      </c>
      <c r="F685" s="31" t="s">
        <v>541</v>
      </c>
      <c r="G685" s="31" t="s">
        <v>556</v>
      </c>
    </row>
    <row r="686" spans="1:7" x14ac:dyDescent="0.25">
      <c r="A686" s="98" t="s">
        <v>549</v>
      </c>
      <c r="B686" s="98" t="s">
        <v>176</v>
      </c>
      <c r="C686" s="98">
        <v>-4133</v>
      </c>
      <c r="D686" s="98">
        <v>202403</v>
      </c>
      <c r="E686" s="118" t="str">
        <f t="shared" si="10"/>
        <v>01 March 2024</v>
      </c>
      <c r="F686" s="98" t="s">
        <v>541</v>
      </c>
      <c r="G686" s="98" t="s">
        <v>556</v>
      </c>
    </row>
    <row r="687" spans="1:7" x14ac:dyDescent="0.25">
      <c r="A687" s="31" t="s">
        <v>549</v>
      </c>
      <c r="B687" s="31" t="s">
        <v>184</v>
      </c>
      <c r="C687" s="31">
        <v>-50</v>
      </c>
      <c r="D687" s="31">
        <v>202403</v>
      </c>
      <c r="E687" s="118" t="str">
        <f t="shared" si="10"/>
        <v>01 March 2024</v>
      </c>
      <c r="F687" s="31" t="s">
        <v>541</v>
      </c>
      <c r="G687" s="31" t="s">
        <v>556</v>
      </c>
    </row>
    <row r="688" spans="1:7" x14ac:dyDescent="0.25">
      <c r="A688" s="98" t="s">
        <v>549</v>
      </c>
      <c r="B688" s="98" t="s">
        <v>188</v>
      </c>
      <c r="C688" s="98">
        <v>-250</v>
      </c>
      <c r="D688" s="98">
        <v>202403</v>
      </c>
      <c r="E688" s="118" t="str">
        <f t="shared" si="10"/>
        <v>01 March 2024</v>
      </c>
      <c r="F688" s="98" t="s">
        <v>541</v>
      </c>
      <c r="G688" s="98" t="s">
        <v>556</v>
      </c>
    </row>
    <row r="689" spans="1:7" x14ac:dyDescent="0.25">
      <c r="A689" s="31" t="s">
        <v>549</v>
      </c>
      <c r="B689" s="31" t="s">
        <v>190</v>
      </c>
      <c r="C689" s="31">
        <v>-250</v>
      </c>
      <c r="D689" s="31">
        <v>202403</v>
      </c>
      <c r="E689" s="118" t="str">
        <f t="shared" si="10"/>
        <v>01 March 2024</v>
      </c>
      <c r="F689" s="31" t="s">
        <v>541</v>
      </c>
      <c r="G689" s="31" t="s">
        <v>556</v>
      </c>
    </row>
    <row r="690" spans="1:7" x14ac:dyDescent="0.25">
      <c r="A690" s="98" t="s">
        <v>549</v>
      </c>
      <c r="B690" s="98" t="s">
        <v>198</v>
      </c>
      <c r="C690" s="98">
        <v>-4683</v>
      </c>
      <c r="D690" s="98">
        <v>202403</v>
      </c>
      <c r="E690" s="118" t="str">
        <f t="shared" si="10"/>
        <v>01 March 2024</v>
      </c>
      <c r="F690" s="98" t="s">
        <v>541</v>
      </c>
      <c r="G690" s="98" t="s">
        <v>556</v>
      </c>
    </row>
    <row r="691" spans="1:7" x14ac:dyDescent="0.25">
      <c r="A691" s="31" t="s">
        <v>549</v>
      </c>
      <c r="B691" s="31" t="s">
        <v>206</v>
      </c>
      <c r="C691" s="31">
        <v>0</v>
      </c>
      <c r="D691" s="31">
        <v>202403</v>
      </c>
      <c r="E691" s="118" t="str">
        <f t="shared" si="10"/>
        <v>01 March 2024</v>
      </c>
      <c r="F691" s="31" t="s">
        <v>541</v>
      </c>
      <c r="G691" s="31" t="s">
        <v>556</v>
      </c>
    </row>
    <row r="692" spans="1:7" x14ac:dyDescent="0.25">
      <c r="A692" s="98" t="s">
        <v>549</v>
      </c>
      <c r="B692" s="98" t="s">
        <v>212</v>
      </c>
      <c r="C692" s="98">
        <v>0</v>
      </c>
      <c r="D692" s="98">
        <v>202403</v>
      </c>
      <c r="E692" s="118" t="str">
        <f t="shared" si="10"/>
        <v>01 March 2024</v>
      </c>
      <c r="F692" s="98" t="s">
        <v>541</v>
      </c>
      <c r="G692" s="98" t="s">
        <v>556</v>
      </c>
    </row>
    <row r="693" spans="1:7" x14ac:dyDescent="0.25">
      <c r="A693" s="31" t="s">
        <v>549</v>
      </c>
      <c r="B693" s="31" t="s">
        <v>218</v>
      </c>
      <c r="C693" s="31">
        <v>-170</v>
      </c>
      <c r="D693" s="31">
        <v>202403</v>
      </c>
      <c r="E693" s="118" t="str">
        <f t="shared" si="10"/>
        <v>01 March 2024</v>
      </c>
      <c r="F693" s="31" t="s">
        <v>541</v>
      </c>
      <c r="G693" s="31" t="s">
        <v>556</v>
      </c>
    </row>
    <row r="694" spans="1:7" x14ac:dyDescent="0.25">
      <c r="A694" s="98" t="s">
        <v>549</v>
      </c>
      <c r="B694" s="98" t="s">
        <v>333</v>
      </c>
      <c r="C694" s="98">
        <v>-100</v>
      </c>
      <c r="D694" s="98">
        <v>202403</v>
      </c>
      <c r="E694" s="118" t="str">
        <f t="shared" si="10"/>
        <v>01 March 2024</v>
      </c>
      <c r="F694" s="98" t="s">
        <v>541</v>
      </c>
      <c r="G694" s="98" t="s">
        <v>556</v>
      </c>
    </row>
    <row r="695" spans="1:7" x14ac:dyDescent="0.25">
      <c r="A695" s="31" t="s">
        <v>549</v>
      </c>
      <c r="B695" s="31" t="s">
        <v>220</v>
      </c>
      <c r="C695" s="31">
        <v>-270</v>
      </c>
      <c r="D695" s="31">
        <v>202403</v>
      </c>
      <c r="E695" s="118" t="str">
        <f t="shared" si="10"/>
        <v>01 March 2024</v>
      </c>
      <c r="F695" s="31" t="s">
        <v>541</v>
      </c>
      <c r="G695" s="31" t="s">
        <v>556</v>
      </c>
    </row>
    <row r="696" spans="1:7" x14ac:dyDescent="0.25">
      <c r="A696" s="98" t="s">
        <v>549</v>
      </c>
      <c r="B696" s="98" t="s">
        <v>224</v>
      </c>
      <c r="C696" s="98">
        <v>0</v>
      </c>
      <c r="D696" s="98">
        <v>202403</v>
      </c>
      <c r="E696" s="118" t="str">
        <f t="shared" si="10"/>
        <v>01 March 2024</v>
      </c>
      <c r="F696" s="98" t="s">
        <v>541</v>
      </c>
      <c r="G696" s="98" t="s">
        <v>556</v>
      </c>
    </row>
    <row r="697" spans="1:7" x14ac:dyDescent="0.25">
      <c r="A697" s="31" t="s">
        <v>549</v>
      </c>
      <c r="B697" s="31" t="s">
        <v>228</v>
      </c>
      <c r="C697" s="31">
        <v>0</v>
      </c>
      <c r="D697" s="31">
        <v>202403</v>
      </c>
      <c r="E697" s="118" t="str">
        <f t="shared" si="10"/>
        <v>01 March 2024</v>
      </c>
      <c r="F697" s="31" t="s">
        <v>541</v>
      </c>
      <c r="G697" s="31" t="s">
        <v>556</v>
      </c>
    </row>
    <row r="698" spans="1:7" x14ac:dyDescent="0.25">
      <c r="A698" s="98" t="s">
        <v>549</v>
      </c>
      <c r="B698" s="98" t="s">
        <v>232</v>
      </c>
      <c r="C698" s="98">
        <v>0</v>
      </c>
      <c r="D698" s="98">
        <v>202403</v>
      </c>
      <c r="E698" s="118" t="str">
        <f t="shared" si="10"/>
        <v>01 March 2024</v>
      </c>
      <c r="F698" s="98" t="s">
        <v>541</v>
      </c>
      <c r="G698" s="98" t="s">
        <v>556</v>
      </c>
    </row>
    <row r="699" spans="1:7" x14ac:dyDescent="0.25">
      <c r="A699" s="31" t="s">
        <v>549</v>
      </c>
      <c r="B699" s="31" t="s">
        <v>234</v>
      </c>
      <c r="C699" s="31">
        <v>-70674.5</v>
      </c>
      <c r="D699" s="31">
        <v>202403</v>
      </c>
      <c r="E699" s="118" t="str">
        <f t="shared" si="10"/>
        <v>01 March 2024</v>
      </c>
      <c r="F699" s="31" t="s">
        <v>541</v>
      </c>
      <c r="G699" s="31" t="s">
        <v>556</v>
      </c>
    </row>
    <row r="700" spans="1:7" x14ac:dyDescent="0.25">
      <c r="A700" s="98" t="s">
        <v>549</v>
      </c>
      <c r="B700" s="98" t="s">
        <v>236</v>
      </c>
      <c r="C700" s="98">
        <v>1314.7646199999999</v>
      </c>
      <c r="D700" s="98">
        <v>202403</v>
      </c>
      <c r="E700" s="118" t="str">
        <f t="shared" si="10"/>
        <v>01 March 2024</v>
      </c>
      <c r="F700" s="98" t="s">
        <v>541</v>
      </c>
      <c r="G700" s="98" t="s">
        <v>556</v>
      </c>
    </row>
    <row r="701" spans="1:7" x14ac:dyDescent="0.25">
      <c r="A701" s="31" t="s">
        <v>549</v>
      </c>
      <c r="B701" s="31" t="s">
        <v>238</v>
      </c>
      <c r="C701" s="31">
        <v>1314.7646199999999</v>
      </c>
      <c r="D701" s="31">
        <v>202403</v>
      </c>
      <c r="E701" s="118" t="str">
        <f t="shared" si="10"/>
        <v>01 March 2024</v>
      </c>
      <c r="F701" s="31" t="s">
        <v>541</v>
      </c>
      <c r="G701" s="31" t="s">
        <v>556</v>
      </c>
    </row>
    <row r="702" spans="1:7" x14ac:dyDescent="0.25">
      <c r="A702" s="98" t="s">
        <v>549</v>
      </c>
      <c r="B702" s="98" t="s">
        <v>241</v>
      </c>
      <c r="C702" s="98">
        <v>1314.7646199999999</v>
      </c>
      <c r="D702" s="98">
        <v>202403</v>
      </c>
      <c r="E702" s="118" t="str">
        <f t="shared" si="10"/>
        <v>01 March 2024</v>
      </c>
      <c r="F702" s="98" t="s">
        <v>541</v>
      </c>
      <c r="G702" s="98" t="s">
        <v>556</v>
      </c>
    </row>
    <row r="703" spans="1:7" x14ac:dyDescent="0.25">
      <c r="A703" s="31" t="s">
        <v>549</v>
      </c>
      <c r="B703" s="31" t="s">
        <v>249</v>
      </c>
      <c r="C703" s="31">
        <v>1314.7646199999999</v>
      </c>
      <c r="D703" s="31">
        <v>202403</v>
      </c>
      <c r="E703" s="118" t="str">
        <f t="shared" si="10"/>
        <v>01 March 2024</v>
      </c>
      <c r="F703" s="31" t="s">
        <v>541</v>
      </c>
      <c r="G703" s="31" t="s">
        <v>556</v>
      </c>
    </row>
    <row r="704" spans="1:7" x14ac:dyDescent="0.25">
      <c r="A704" s="98" t="s">
        <v>549</v>
      </c>
      <c r="B704" s="98" t="s">
        <v>255</v>
      </c>
      <c r="C704" s="98">
        <v>1314.7646199999999</v>
      </c>
      <c r="D704" s="98">
        <v>202403</v>
      </c>
      <c r="E704" s="118" t="str">
        <f t="shared" si="10"/>
        <v>01 March 2024</v>
      </c>
      <c r="F704" s="98" t="s">
        <v>541</v>
      </c>
      <c r="G704" s="98" t="s">
        <v>556</v>
      </c>
    </row>
    <row r="705" spans="1:7" x14ac:dyDescent="0.25">
      <c r="A705" s="31" t="s">
        <v>549</v>
      </c>
      <c r="B705" s="31" t="s">
        <v>22</v>
      </c>
      <c r="C705" s="31">
        <v>220024.6</v>
      </c>
      <c r="D705" s="31">
        <v>202403</v>
      </c>
      <c r="E705" s="118" t="str">
        <f t="shared" si="10"/>
        <v>01 March 2024</v>
      </c>
      <c r="F705" s="31" t="s">
        <v>542</v>
      </c>
      <c r="G705" s="31" t="s">
        <v>556</v>
      </c>
    </row>
    <row r="706" spans="1:7" x14ac:dyDescent="0.25">
      <c r="A706" s="98" t="s">
        <v>549</v>
      </c>
      <c r="B706" s="98" t="s">
        <v>25</v>
      </c>
      <c r="C706" s="98">
        <v>-4863.3500000000004</v>
      </c>
      <c r="D706" s="98">
        <v>202403</v>
      </c>
      <c r="E706" s="118" t="str">
        <f t="shared" ref="E706:E769" si="11">TEXT(DATE(LEFT(D706,4), RIGHT(D706,2), 1), "DD MMMM YYYY")</f>
        <v>01 March 2024</v>
      </c>
      <c r="F706" s="98" t="s">
        <v>542</v>
      </c>
      <c r="G706" s="98" t="s">
        <v>556</v>
      </c>
    </row>
    <row r="707" spans="1:7" x14ac:dyDescent="0.25">
      <c r="A707" s="31" t="s">
        <v>549</v>
      </c>
      <c r="B707" s="31" t="s">
        <v>27</v>
      </c>
      <c r="C707" s="31">
        <v>919</v>
      </c>
      <c r="D707" s="31">
        <v>202403</v>
      </c>
      <c r="E707" s="118" t="str">
        <f t="shared" si="11"/>
        <v>01 March 2024</v>
      </c>
      <c r="F707" s="31" t="s">
        <v>542</v>
      </c>
      <c r="G707" s="31" t="s">
        <v>556</v>
      </c>
    </row>
    <row r="708" spans="1:7" x14ac:dyDescent="0.25">
      <c r="A708" s="98" t="s">
        <v>549</v>
      </c>
      <c r="B708" s="98" t="s">
        <v>29</v>
      </c>
      <c r="C708" s="98">
        <v>-779</v>
      </c>
      <c r="D708" s="98">
        <v>202403</v>
      </c>
      <c r="E708" s="118" t="str">
        <f t="shared" si="11"/>
        <v>01 March 2024</v>
      </c>
      <c r="F708" s="98" t="s">
        <v>542</v>
      </c>
      <c r="G708" s="98" t="s">
        <v>556</v>
      </c>
    </row>
    <row r="709" spans="1:7" x14ac:dyDescent="0.25">
      <c r="A709" s="31" t="s">
        <v>549</v>
      </c>
      <c r="B709" s="31" t="s">
        <v>31</v>
      </c>
      <c r="C709" s="31">
        <v>89.25</v>
      </c>
      <c r="D709" s="31">
        <v>202403</v>
      </c>
      <c r="E709" s="118" t="str">
        <f t="shared" si="11"/>
        <v>01 March 2024</v>
      </c>
      <c r="F709" s="31" t="s">
        <v>542</v>
      </c>
      <c r="G709" s="31" t="s">
        <v>556</v>
      </c>
    </row>
    <row r="710" spans="1:7" x14ac:dyDescent="0.25">
      <c r="A710" s="98" t="s">
        <v>549</v>
      </c>
      <c r="B710" s="98" t="s">
        <v>33</v>
      </c>
      <c r="C710" s="98">
        <v>-89.25</v>
      </c>
      <c r="D710" s="98">
        <v>202403</v>
      </c>
      <c r="E710" s="118" t="str">
        <f t="shared" si="11"/>
        <v>01 March 2024</v>
      </c>
      <c r="F710" s="98" t="s">
        <v>542</v>
      </c>
      <c r="G710" s="98" t="s">
        <v>556</v>
      </c>
    </row>
    <row r="711" spans="1:7" x14ac:dyDescent="0.25">
      <c r="A711" s="31" t="s">
        <v>549</v>
      </c>
      <c r="B711" s="31" t="s">
        <v>43</v>
      </c>
      <c r="C711" s="31">
        <v>3906.67</v>
      </c>
      <c r="D711" s="31">
        <v>202403</v>
      </c>
      <c r="E711" s="118" t="str">
        <f t="shared" si="11"/>
        <v>01 March 2024</v>
      </c>
      <c r="F711" s="31" t="s">
        <v>542</v>
      </c>
      <c r="G711" s="31" t="s">
        <v>556</v>
      </c>
    </row>
    <row r="712" spans="1:7" x14ac:dyDescent="0.25">
      <c r="A712" s="98" t="s">
        <v>549</v>
      </c>
      <c r="B712" s="98" t="s">
        <v>45</v>
      </c>
      <c r="C712" s="98">
        <v>-407.25</v>
      </c>
      <c r="D712" s="98">
        <v>202403</v>
      </c>
      <c r="E712" s="118" t="str">
        <f t="shared" si="11"/>
        <v>01 March 2024</v>
      </c>
      <c r="F712" s="98" t="s">
        <v>542</v>
      </c>
      <c r="G712" s="98" t="s">
        <v>556</v>
      </c>
    </row>
    <row r="713" spans="1:7" x14ac:dyDescent="0.25">
      <c r="A713" s="31" t="s">
        <v>549</v>
      </c>
      <c r="B713" s="31" t="s">
        <v>47</v>
      </c>
      <c r="C713" s="31">
        <v>9164.08</v>
      </c>
      <c r="D713" s="31">
        <v>202403</v>
      </c>
      <c r="E713" s="118" t="str">
        <f t="shared" si="11"/>
        <v>01 March 2024</v>
      </c>
      <c r="F713" s="31" t="s">
        <v>542</v>
      </c>
      <c r="G713" s="31" t="s">
        <v>556</v>
      </c>
    </row>
    <row r="714" spans="1:7" x14ac:dyDescent="0.25">
      <c r="A714" s="98" t="s">
        <v>549</v>
      </c>
      <c r="B714" s="98" t="s">
        <v>258</v>
      </c>
      <c r="C714" s="98">
        <v>-1109.08</v>
      </c>
      <c r="D714" s="98">
        <v>202403</v>
      </c>
      <c r="E714" s="118" t="str">
        <f t="shared" si="11"/>
        <v>01 March 2024</v>
      </c>
      <c r="F714" s="98" t="s">
        <v>542</v>
      </c>
      <c r="G714" s="98" t="s">
        <v>556</v>
      </c>
    </row>
    <row r="715" spans="1:7" x14ac:dyDescent="0.25">
      <c r="A715" s="31" t="s">
        <v>549</v>
      </c>
      <c r="B715" s="31" t="s">
        <v>49</v>
      </c>
      <c r="C715" s="31">
        <v>27617.4</v>
      </c>
      <c r="D715" s="31">
        <v>202403</v>
      </c>
      <c r="E715" s="118" t="str">
        <f t="shared" si="11"/>
        <v>01 March 2024</v>
      </c>
      <c r="F715" s="31" t="s">
        <v>542</v>
      </c>
      <c r="G715" s="31" t="s">
        <v>556</v>
      </c>
    </row>
    <row r="716" spans="1:7" x14ac:dyDescent="0.25">
      <c r="A716" s="98" t="s">
        <v>549</v>
      </c>
      <c r="B716" s="98" t="s">
        <v>51</v>
      </c>
      <c r="C716" s="98">
        <v>-2494.54</v>
      </c>
      <c r="D716" s="98">
        <v>202403</v>
      </c>
      <c r="E716" s="118" t="str">
        <f t="shared" si="11"/>
        <v>01 March 2024</v>
      </c>
      <c r="F716" s="98" t="s">
        <v>542</v>
      </c>
      <c r="G716" s="98" t="s">
        <v>556</v>
      </c>
    </row>
    <row r="717" spans="1:7" x14ac:dyDescent="0.25">
      <c r="A717" s="31" t="s">
        <v>549</v>
      </c>
      <c r="B717" s="31" t="s">
        <v>547</v>
      </c>
      <c r="C717" s="31">
        <v>2064.6799999999998</v>
      </c>
      <c r="D717" s="31">
        <v>202403</v>
      </c>
      <c r="E717" s="118" t="str">
        <f t="shared" si="11"/>
        <v>01 March 2024</v>
      </c>
      <c r="F717" s="31" t="s">
        <v>542</v>
      </c>
      <c r="G717" s="31" t="s">
        <v>556</v>
      </c>
    </row>
    <row r="718" spans="1:7" x14ac:dyDescent="0.25">
      <c r="A718" s="98" t="s">
        <v>549</v>
      </c>
      <c r="B718" s="98" t="s">
        <v>548</v>
      </c>
      <c r="C718" s="98">
        <v>-56.79</v>
      </c>
      <c r="D718" s="98">
        <v>202403</v>
      </c>
      <c r="E718" s="118" t="str">
        <f t="shared" si="11"/>
        <v>01 March 2024</v>
      </c>
      <c r="F718" s="98" t="s">
        <v>542</v>
      </c>
      <c r="G718" s="98" t="s">
        <v>556</v>
      </c>
    </row>
    <row r="719" spans="1:7" x14ac:dyDescent="0.25">
      <c r="A719" s="31" t="s">
        <v>549</v>
      </c>
      <c r="B719" s="31" t="s">
        <v>59</v>
      </c>
      <c r="C719" s="31">
        <v>3649.92</v>
      </c>
      <c r="D719" s="31">
        <v>202403</v>
      </c>
      <c r="E719" s="118" t="str">
        <f t="shared" si="11"/>
        <v>01 March 2024</v>
      </c>
      <c r="F719" s="31" t="s">
        <v>542</v>
      </c>
      <c r="G719" s="31" t="s">
        <v>556</v>
      </c>
    </row>
    <row r="720" spans="1:7" x14ac:dyDescent="0.25">
      <c r="A720" s="98" t="s">
        <v>549</v>
      </c>
      <c r="B720" s="98" t="s">
        <v>61</v>
      </c>
      <c r="C720" s="98">
        <v>-339.57</v>
      </c>
      <c r="D720" s="98">
        <v>202403</v>
      </c>
      <c r="E720" s="118" t="str">
        <f t="shared" si="11"/>
        <v>01 March 2024</v>
      </c>
      <c r="F720" s="98" t="s">
        <v>542</v>
      </c>
      <c r="G720" s="98" t="s">
        <v>556</v>
      </c>
    </row>
    <row r="721" spans="1:7" x14ac:dyDescent="0.25">
      <c r="A721" s="31" t="s">
        <v>549</v>
      </c>
      <c r="B721" s="31" t="s">
        <v>63</v>
      </c>
      <c r="C721" s="31">
        <v>257296.77</v>
      </c>
      <c r="D721" s="31">
        <v>202403</v>
      </c>
      <c r="E721" s="118" t="str">
        <f t="shared" si="11"/>
        <v>01 March 2024</v>
      </c>
      <c r="F721" s="31" t="s">
        <v>542</v>
      </c>
      <c r="G721" s="31" t="s">
        <v>556</v>
      </c>
    </row>
    <row r="722" spans="1:7" x14ac:dyDescent="0.25">
      <c r="A722" s="98" t="s">
        <v>549</v>
      </c>
      <c r="B722" s="98" t="s">
        <v>68</v>
      </c>
      <c r="C722" s="98">
        <v>-98431.52</v>
      </c>
      <c r="D722" s="98">
        <v>202403</v>
      </c>
      <c r="E722" s="118" t="str">
        <f t="shared" si="11"/>
        <v>01 March 2024</v>
      </c>
      <c r="F722" s="98" t="s">
        <v>542</v>
      </c>
      <c r="G722" s="98" t="s">
        <v>556</v>
      </c>
    </row>
    <row r="723" spans="1:7" x14ac:dyDescent="0.25">
      <c r="A723" s="31" t="s">
        <v>549</v>
      </c>
      <c r="B723" s="31" t="s">
        <v>70</v>
      </c>
      <c r="C723" s="31">
        <v>-46435.07</v>
      </c>
      <c r="D723" s="31">
        <v>202403</v>
      </c>
      <c r="E723" s="118" t="str">
        <f t="shared" si="11"/>
        <v>01 March 2024</v>
      </c>
      <c r="F723" s="31" t="s">
        <v>542</v>
      </c>
      <c r="G723" s="31" t="s">
        <v>556</v>
      </c>
    </row>
    <row r="724" spans="1:7" x14ac:dyDescent="0.25">
      <c r="A724" s="98" t="s">
        <v>549</v>
      </c>
      <c r="B724" s="98" t="s">
        <v>72</v>
      </c>
      <c r="C724" s="98">
        <v>-1800.12</v>
      </c>
      <c r="D724" s="98">
        <v>202403</v>
      </c>
      <c r="E724" s="118" t="str">
        <f t="shared" si="11"/>
        <v>01 March 2024</v>
      </c>
      <c r="F724" s="98" t="s">
        <v>542</v>
      </c>
      <c r="G724" s="98" t="s">
        <v>556</v>
      </c>
    </row>
    <row r="725" spans="1:7" x14ac:dyDescent="0.25">
      <c r="A725" s="31" t="s">
        <v>549</v>
      </c>
      <c r="B725" s="31" t="s">
        <v>74</v>
      </c>
      <c r="C725" s="31">
        <v>-784.48</v>
      </c>
      <c r="D725" s="31">
        <v>202403</v>
      </c>
      <c r="E725" s="118" t="str">
        <f t="shared" si="11"/>
        <v>01 March 2024</v>
      </c>
      <c r="F725" s="31" t="s">
        <v>542</v>
      </c>
      <c r="G725" s="31" t="s">
        <v>556</v>
      </c>
    </row>
    <row r="726" spans="1:7" x14ac:dyDescent="0.25">
      <c r="A726" s="98" t="s">
        <v>549</v>
      </c>
      <c r="B726" s="98" t="s">
        <v>321</v>
      </c>
      <c r="C726" s="98">
        <v>85</v>
      </c>
      <c r="D726" s="98">
        <v>202403</v>
      </c>
      <c r="E726" s="118" t="str">
        <f t="shared" si="11"/>
        <v>01 March 2024</v>
      </c>
      <c r="F726" s="98" t="s">
        <v>542</v>
      </c>
      <c r="G726" s="98" t="s">
        <v>556</v>
      </c>
    </row>
    <row r="727" spans="1:7" x14ac:dyDescent="0.25">
      <c r="A727" s="31" t="s">
        <v>549</v>
      </c>
      <c r="B727" s="31" t="s">
        <v>88</v>
      </c>
      <c r="C727" s="31">
        <v>-20</v>
      </c>
      <c r="D727" s="31">
        <v>202403</v>
      </c>
      <c r="E727" s="118" t="str">
        <f t="shared" si="11"/>
        <v>01 March 2024</v>
      </c>
      <c r="F727" s="31" t="s">
        <v>542</v>
      </c>
      <c r="G727" s="31" t="s">
        <v>556</v>
      </c>
    </row>
    <row r="728" spans="1:7" x14ac:dyDescent="0.25">
      <c r="A728" s="98" t="s">
        <v>549</v>
      </c>
      <c r="B728" s="98" t="s">
        <v>90</v>
      </c>
      <c r="C728" s="98">
        <v>-21691.59</v>
      </c>
      <c r="D728" s="98">
        <v>202403</v>
      </c>
      <c r="E728" s="118" t="str">
        <f t="shared" si="11"/>
        <v>01 March 2024</v>
      </c>
      <c r="F728" s="98" t="s">
        <v>542</v>
      </c>
      <c r="G728" s="98" t="s">
        <v>556</v>
      </c>
    </row>
    <row r="729" spans="1:7" x14ac:dyDescent="0.25">
      <c r="A729" s="31" t="s">
        <v>549</v>
      </c>
      <c r="B729" s="31" t="s">
        <v>92</v>
      </c>
      <c r="C729" s="31">
        <v>9370.5400000000009</v>
      </c>
      <c r="D729" s="31">
        <v>202403</v>
      </c>
      <c r="E729" s="118" t="str">
        <f t="shared" si="11"/>
        <v>01 March 2024</v>
      </c>
      <c r="F729" s="31" t="s">
        <v>542</v>
      </c>
      <c r="G729" s="31" t="s">
        <v>556</v>
      </c>
    </row>
    <row r="730" spans="1:7" x14ac:dyDescent="0.25">
      <c r="A730" s="98" t="s">
        <v>549</v>
      </c>
      <c r="B730" s="98" t="s">
        <v>94</v>
      </c>
      <c r="C730" s="98">
        <v>-4206.93</v>
      </c>
      <c r="D730" s="98">
        <v>202403</v>
      </c>
      <c r="E730" s="118" t="str">
        <f t="shared" si="11"/>
        <v>01 March 2024</v>
      </c>
      <c r="F730" s="98" t="s">
        <v>542</v>
      </c>
      <c r="G730" s="98" t="s">
        <v>556</v>
      </c>
    </row>
    <row r="731" spans="1:7" x14ac:dyDescent="0.25">
      <c r="A731" s="31" t="s">
        <v>549</v>
      </c>
      <c r="B731" s="31" t="s">
        <v>545</v>
      </c>
      <c r="C731" s="31">
        <v>-185</v>
      </c>
      <c r="D731" s="31">
        <v>202403</v>
      </c>
      <c r="E731" s="118" t="str">
        <f t="shared" si="11"/>
        <v>01 March 2024</v>
      </c>
      <c r="F731" s="31" t="s">
        <v>542</v>
      </c>
      <c r="G731" s="31" t="s">
        <v>556</v>
      </c>
    </row>
    <row r="732" spans="1:7" x14ac:dyDescent="0.25">
      <c r="A732" s="98" t="s">
        <v>549</v>
      </c>
      <c r="B732" s="98" t="s">
        <v>96</v>
      </c>
      <c r="C732" s="98">
        <v>-22825.67</v>
      </c>
      <c r="D732" s="98">
        <v>202403</v>
      </c>
      <c r="E732" s="118" t="str">
        <f t="shared" si="11"/>
        <v>01 March 2024</v>
      </c>
      <c r="F732" s="98" t="s">
        <v>542</v>
      </c>
      <c r="G732" s="98" t="s">
        <v>556</v>
      </c>
    </row>
    <row r="733" spans="1:7" x14ac:dyDescent="0.25">
      <c r="A733" s="31" t="s">
        <v>549</v>
      </c>
      <c r="B733" s="31" t="s">
        <v>98</v>
      </c>
      <c r="C733" s="31">
        <v>-679.76</v>
      </c>
      <c r="D733" s="31">
        <v>202403</v>
      </c>
      <c r="E733" s="118" t="str">
        <f t="shared" si="11"/>
        <v>01 March 2024</v>
      </c>
      <c r="F733" s="31" t="s">
        <v>542</v>
      </c>
      <c r="G733" s="31" t="s">
        <v>556</v>
      </c>
    </row>
    <row r="734" spans="1:7" x14ac:dyDescent="0.25">
      <c r="A734" s="98" t="s">
        <v>549</v>
      </c>
      <c r="B734" s="98" t="s">
        <v>106</v>
      </c>
      <c r="C734" s="98">
        <v>-1325.27</v>
      </c>
      <c r="D734" s="98">
        <v>202403</v>
      </c>
      <c r="E734" s="118" t="str">
        <f t="shared" si="11"/>
        <v>01 March 2024</v>
      </c>
      <c r="F734" s="98" t="s">
        <v>542</v>
      </c>
      <c r="G734" s="98" t="s">
        <v>556</v>
      </c>
    </row>
    <row r="735" spans="1:7" x14ac:dyDescent="0.25">
      <c r="A735" s="31" t="s">
        <v>549</v>
      </c>
      <c r="B735" s="31" t="s">
        <v>108</v>
      </c>
      <c r="C735" s="31">
        <v>-406.43</v>
      </c>
      <c r="D735" s="31">
        <v>202403</v>
      </c>
      <c r="E735" s="118" t="str">
        <f t="shared" si="11"/>
        <v>01 March 2024</v>
      </c>
      <c r="F735" s="31" t="s">
        <v>542</v>
      </c>
      <c r="G735" s="31" t="s">
        <v>556</v>
      </c>
    </row>
    <row r="736" spans="1:7" x14ac:dyDescent="0.25">
      <c r="A736" s="98" t="s">
        <v>549</v>
      </c>
      <c r="B736" s="98" t="s">
        <v>110</v>
      </c>
      <c r="C736" s="98">
        <v>-189336.3</v>
      </c>
      <c r="D736" s="98">
        <v>202403</v>
      </c>
      <c r="E736" s="118" t="str">
        <f t="shared" si="11"/>
        <v>01 March 2024</v>
      </c>
      <c r="F736" s="98" t="s">
        <v>542</v>
      </c>
      <c r="G736" s="98" t="s">
        <v>556</v>
      </c>
    </row>
    <row r="737" spans="1:7" x14ac:dyDescent="0.25">
      <c r="A737" s="31" t="s">
        <v>549</v>
      </c>
      <c r="B737" s="31" t="s">
        <v>112</v>
      </c>
      <c r="C737" s="31">
        <v>67960.47</v>
      </c>
      <c r="D737" s="31">
        <v>202403</v>
      </c>
      <c r="E737" s="118" t="str">
        <f t="shared" si="11"/>
        <v>01 March 2024</v>
      </c>
      <c r="F737" s="31" t="s">
        <v>542</v>
      </c>
      <c r="G737" s="31" t="s">
        <v>556</v>
      </c>
    </row>
    <row r="738" spans="1:7" x14ac:dyDescent="0.25">
      <c r="A738" s="98" t="s">
        <v>549</v>
      </c>
      <c r="B738" s="98" t="s">
        <v>114</v>
      </c>
      <c r="C738" s="98">
        <v>67960.47</v>
      </c>
      <c r="D738" s="98">
        <v>202403</v>
      </c>
      <c r="E738" s="118" t="str">
        <f t="shared" si="11"/>
        <v>01 March 2024</v>
      </c>
      <c r="F738" s="98" t="s">
        <v>542</v>
      </c>
      <c r="G738" s="98" t="s">
        <v>556</v>
      </c>
    </row>
    <row r="739" spans="1:7" x14ac:dyDescent="0.25">
      <c r="A739" s="31" t="s">
        <v>549</v>
      </c>
      <c r="B739" s="31" t="s">
        <v>120</v>
      </c>
      <c r="C739" s="31">
        <v>-28900</v>
      </c>
      <c r="D739" s="31">
        <v>202403</v>
      </c>
      <c r="E739" s="118" t="str">
        <f t="shared" si="11"/>
        <v>01 March 2024</v>
      </c>
      <c r="F739" s="31" t="s">
        <v>542</v>
      </c>
      <c r="G739" s="31" t="s">
        <v>556</v>
      </c>
    </row>
    <row r="740" spans="1:7" x14ac:dyDescent="0.25">
      <c r="A740" s="98" t="s">
        <v>549</v>
      </c>
      <c r="B740" s="98" t="s">
        <v>122</v>
      </c>
      <c r="C740" s="98">
        <v>-11715.55</v>
      </c>
      <c r="D740" s="98">
        <v>202403</v>
      </c>
      <c r="E740" s="118" t="str">
        <f t="shared" si="11"/>
        <v>01 March 2024</v>
      </c>
      <c r="F740" s="98" t="s">
        <v>542</v>
      </c>
      <c r="G740" s="98" t="s">
        <v>556</v>
      </c>
    </row>
    <row r="741" spans="1:7" x14ac:dyDescent="0.25">
      <c r="A741" s="31" t="s">
        <v>549</v>
      </c>
      <c r="B741" s="31" t="s">
        <v>124</v>
      </c>
      <c r="C741" s="31">
        <v>-1156</v>
      </c>
      <c r="D741" s="31">
        <v>202403</v>
      </c>
      <c r="E741" s="118" t="str">
        <f t="shared" si="11"/>
        <v>01 March 2024</v>
      </c>
      <c r="F741" s="31" t="s">
        <v>542</v>
      </c>
      <c r="G741" s="31" t="s">
        <v>556</v>
      </c>
    </row>
    <row r="742" spans="1:7" x14ac:dyDescent="0.25">
      <c r="A742" s="98" t="s">
        <v>549</v>
      </c>
      <c r="B742" s="98" t="s">
        <v>558</v>
      </c>
      <c r="C742" s="98">
        <v>-4738.16</v>
      </c>
      <c r="D742" s="98">
        <v>202403</v>
      </c>
      <c r="E742" s="118" t="str">
        <f t="shared" si="11"/>
        <v>01 March 2024</v>
      </c>
      <c r="F742" s="98" t="s">
        <v>542</v>
      </c>
      <c r="G742" s="98" t="s">
        <v>556</v>
      </c>
    </row>
    <row r="743" spans="1:7" x14ac:dyDescent="0.25">
      <c r="A743" s="31" t="s">
        <v>549</v>
      </c>
      <c r="B743" s="31" t="s">
        <v>126</v>
      </c>
      <c r="C743" s="31">
        <v>-1906.01</v>
      </c>
      <c r="D743" s="31">
        <v>202403</v>
      </c>
      <c r="E743" s="118" t="str">
        <f t="shared" si="11"/>
        <v>01 March 2024</v>
      </c>
      <c r="F743" s="31" t="s">
        <v>542</v>
      </c>
      <c r="G743" s="31" t="s">
        <v>556</v>
      </c>
    </row>
    <row r="744" spans="1:7" x14ac:dyDescent="0.25">
      <c r="A744" s="98" t="s">
        <v>549</v>
      </c>
      <c r="B744" s="98" t="s">
        <v>134</v>
      </c>
      <c r="C744" s="98">
        <v>-2133.02</v>
      </c>
      <c r="D744" s="98">
        <v>202403</v>
      </c>
      <c r="E744" s="118" t="str">
        <f t="shared" si="11"/>
        <v>01 March 2024</v>
      </c>
      <c r="F744" s="98" t="s">
        <v>542</v>
      </c>
      <c r="G744" s="98" t="s">
        <v>556</v>
      </c>
    </row>
    <row r="745" spans="1:7" x14ac:dyDescent="0.25">
      <c r="A745" s="31" t="s">
        <v>549</v>
      </c>
      <c r="B745" s="31" t="s">
        <v>140</v>
      </c>
      <c r="C745" s="31">
        <v>-50548.74</v>
      </c>
      <c r="D745" s="31">
        <v>202403</v>
      </c>
      <c r="E745" s="118" t="str">
        <f t="shared" si="11"/>
        <v>01 March 2024</v>
      </c>
      <c r="F745" s="31" t="s">
        <v>542</v>
      </c>
      <c r="G745" s="31" t="s">
        <v>556</v>
      </c>
    </row>
    <row r="746" spans="1:7" x14ac:dyDescent="0.25">
      <c r="A746" s="98" t="s">
        <v>549</v>
      </c>
      <c r="B746" s="98" t="s">
        <v>148</v>
      </c>
      <c r="C746" s="98">
        <v>0</v>
      </c>
      <c r="D746" s="98">
        <v>202403</v>
      </c>
      <c r="E746" s="118" t="str">
        <f t="shared" si="11"/>
        <v>01 March 2024</v>
      </c>
      <c r="F746" s="98" t="s">
        <v>542</v>
      </c>
      <c r="G746" s="98" t="s">
        <v>556</v>
      </c>
    </row>
    <row r="747" spans="1:7" x14ac:dyDescent="0.25">
      <c r="A747" s="31" t="s">
        <v>549</v>
      </c>
      <c r="B747" s="31" t="s">
        <v>154</v>
      </c>
      <c r="C747" s="31">
        <v>0</v>
      </c>
      <c r="D747" s="31">
        <v>202403</v>
      </c>
      <c r="E747" s="118" t="str">
        <f t="shared" si="11"/>
        <v>01 March 2024</v>
      </c>
      <c r="F747" s="31" t="s">
        <v>542</v>
      </c>
      <c r="G747" s="31" t="s">
        <v>556</v>
      </c>
    </row>
    <row r="748" spans="1:7" x14ac:dyDescent="0.25">
      <c r="A748" s="98" t="s">
        <v>549</v>
      </c>
      <c r="B748" s="98" t="s">
        <v>162</v>
      </c>
      <c r="C748" s="98">
        <v>0</v>
      </c>
      <c r="D748" s="98">
        <v>202403</v>
      </c>
      <c r="E748" s="118" t="str">
        <f t="shared" si="11"/>
        <v>01 March 2024</v>
      </c>
      <c r="F748" s="98" t="s">
        <v>542</v>
      </c>
      <c r="G748" s="98" t="s">
        <v>556</v>
      </c>
    </row>
    <row r="749" spans="1:7" x14ac:dyDescent="0.25">
      <c r="A749" s="31" t="s">
        <v>549</v>
      </c>
      <c r="B749" s="31" t="s">
        <v>276</v>
      </c>
      <c r="C749" s="31">
        <v>-2804.3</v>
      </c>
      <c r="D749" s="31">
        <v>202403</v>
      </c>
      <c r="E749" s="118" t="str">
        <f t="shared" si="11"/>
        <v>01 March 2024</v>
      </c>
      <c r="F749" s="31" t="s">
        <v>542</v>
      </c>
      <c r="G749" s="31" t="s">
        <v>556</v>
      </c>
    </row>
    <row r="750" spans="1:7" x14ac:dyDescent="0.25">
      <c r="A750" s="98" t="s">
        <v>549</v>
      </c>
      <c r="B750" s="98" t="s">
        <v>172</v>
      </c>
      <c r="C750" s="98">
        <v>-2804.3</v>
      </c>
      <c r="D750" s="98">
        <v>202403</v>
      </c>
      <c r="E750" s="118" t="str">
        <f t="shared" si="11"/>
        <v>01 March 2024</v>
      </c>
      <c r="F750" s="98" t="s">
        <v>542</v>
      </c>
      <c r="G750" s="98" t="s">
        <v>556</v>
      </c>
    </row>
    <row r="751" spans="1:7" x14ac:dyDescent="0.25">
      <c r="A751" s="31" t="s">
        <v>549</v>
      </c>
      <c r="B751" s="31" t="s">
        <v>176</v>
      </c>
      <c r="C751" s="31">
        <v>-4133</v>
      </c>
      <c r="D751" s="31">
        <v>202403</v>
      </c>
      <c r="E751" s="118" t="str">
        <f t="shared" si="11"/>
        <v>01 March 2024</v>
      </c>
      <c r="F751" s="31" t="s">
        <v>542</v>
      </c>
      <c r="G751" s="31" t="s">
        <v>556</v>
      </c>
    </row>
    <row r="752" spans="1:7" x14ac:dyDescent="0.25">
      <c r="A752" s="98" t="s">
        <v>549</v>
      </c>
      <c r="B752" s="98" t="s">
        <v>188</v>
      </c>
      <c r="C752" s="98">
        <v>-266.24</v>
      </c>
      <c r="D752" s="98">
        <v>202403</v>
      </c>
      <c r="E752" s="118" t="str">
        <f t="shared" si="11"/>
        <v>01 March 2024</v>
      </c>
      <c r="F752" s="98" t="s">
        <v>542</v>
      </c>
      <c r="G752" s="98" t="s">
        <v>556</v>
      </c>
    </row>
    <row r="753" spans="1:7" x14ac:dyDescent="0.25">
      <c r="A753" s="31" t="s">
        <v>549</v>
      </c>
      <c r="B753" s="31" t="s">
        <v>280</v>
      </c>
      <c r="C753" s="31">
        <v>-40.78</v>
      </c>
      <c r="D753" s="31">
        <v>202403</v>
      </c>
      <c r="E753" s="118" t="str">
        <f t="shared" si="11"/>
        <v>01 March 2024</v>
      </c>
      <c r="F753" s="31" t="s">
        <v>542</v>
      </c>
      <c r="G753" s="31" t="s">
        <v>556</v>
      </c>
    </row>
    <row r="754" spans="1:7" x14ac:dyDescent="0.25">
      <c r="A754" s="98" t="s">
        <v>549</v>
      </c>
      <c r="B754" s="98" t="s">
        <v>198</v>
      </c>
      <c r="C754" s="98">
        <v>-4440.0200000000004</v>
      </c>
      <c r="D754" s="98">
        <v>202403</v>
      </c>
      <c r="E754" s="118" t="str">
        <f t="shared" si="11"/>
        <v>01 March 2024</v>
      </c>
      <c r="F754" s="98" t="s">
        <v>542</v>
      </c>
      <c r="G754" s="98" t="s">
        <v>556</v>
      </c>
    </row>
    <row r="755" spans="1:7" x14ac:dyDescent="0.25">
      <c r="A755" s="31" t="s">
        <v>549</v>
      </c>
      <c r="B755" s="31" t="s">
        <v>206</v>
      </c>
      <c r="C755" s="31">
        <v>0</v>
      </c>
      <c r="D755" s="31">
        <v>202403</v>
      </c>
      <c r="E755" s="118" t="str">
        <f t="shared" si="11"/>
        <v>01 March 2024</v>
      </c>
      <c r="F755" s="31" t="s">
        <v>542</v>
      </c>
      <c r="G755" s="31" t="s">
        <v>556</v>
      </c>
    </row>
    <row r="756" spans="1:7" x14ac:dyDescent="0.25">
      <c r="A756" s="98" t="s">
        <v>549</v>
      </c>
      <c r="B756" s="98" t="s">
        <v>281</v>
      </c>
      <c r="C756" s="98">
        <v>0</v>
      </c>
      <c r="D756" s="98">
        <v>202403</v>
      </c>
      <c r="E756" s="118" t="str">
        <f t="shared" si="11"/>
        <v>01 March 2024</v>
      </c>
      <c r="F756" s="98" t="s">
        <v>542</v>
      </c>
      <c r="G756" s="98" t="s">
        <v>556</v>
      </c>
    </row>
    <row r="757" spans="1:7" x14ac:dyDescent="0.25">
      <c r="A757" s="31" t="s">
        <v>549</v>
      </c>
      <c r="B757" s="31" t="s">
        <v>218</v>
      </c>
      <c r="C757" s="31">
        <v>-170</v>
      </c>
      <c r="D757" s="31">
        <v>202403</v>
      </c>
      <c r="E757" s="118" t="str">
        <f t="shared" si="11"/>
        <v>01 March 2024</v>
      </c>
      <c r="F757" s="31" t="s">
        <v>542</v>
      </c>
      <c r="G757" s="31" t="s">
        <v>556</v>
      </c>
    </row>
    <row r="758" spans="1:7" x14ac:dyDescent="0.25">
      <c r="A758" s="98" t="s">
        <v>549</v>
      </c>
      <c r="B758" s="98" t="s">
        <v>333</v>
      </c>
      <c r="C758" s="98">
        <v>-88.01</v>
      </c>
      <c r="D758" s="98">
        <v>202403</v>
      </c>
      <c r="E758" s="118" t="str">
        <f t="shared" si="11"/>
        <v>01 March 2024</v>
      </c>
      <c r="F758" s="98" t="s">
        <v>542</v>
      </c>
      <c r="G758" s="98" t="s">
        <v>556</v>
      </c>
    </row>
    <row r="759" spans="1:7" x14ac:dyDescent="0.25">
      <c r="A759" s="31" t="s">
        <v>549</v>
      </c>
      <c r="B759" s="31" t="s">
        <v>220</v>
      </c>
      <c r="C759" s="31">
        <v>-258.01</v>
      </c>
      <c r="D759" s="31">
        <v>202403</v>
      </c>
      <c r="E759" s="118" t="str">
        <f t="shared" si="11"/>
        <v>01 March 2024</v>
      </c>
      <c r="F759" s="31" t="s">
        <v>542</v>
      </c>
      <c r="G759" s="31" t="s">
        <v>556</v>
      </c>
    </row>
    <row r="760" spans="1:7" x14ac:dyDescent="0.25">
      <c r="A760" s="98" t="s">
        <v>549</v>
      </c>
      <c r="B760" s="98" t="s">
        <v>224</v>
      </c>
      <c r="C760" s="98">
        <v>0</v>
      </c>
      <c r="D760" s="98">
        <v>202403</v>
      </c>
      <c r="E760" s="118" t="str">
        <f t="shared" si="11"/>
        <v>01 March 2024</v>
      </c>
      <c r="F760" s="98" t="s">
        <v>542</v>
      </c>
      <c r="G760" s="98" t="s">
        <v>556</v>
      </c>
    </row>
    <row r="761" spans="1:7" x14ac:dyDescent="0.25">
      <c r="A761" s="31" t="s">
        <v>549</v>
      </c>
      <c r="B761" s="31" t="s">
        <v>228</v>
      </c>
      <c r="C761" s="31">
        <v>0</v>
      </c>
      <c r="D761" s="31">
        <v>202403</v>
      </c>
      <c r="E761" s="118" t="str">
        <f t="shared" si="11"/>
        <v>01 March 2024</v>
      </c>
      <c r="F761" s="31" t="s">
        <v>542</v>
      </c>
      <c r="G761" s="31" t="s">
        <v>556</v>
      </c>
    </row>
    <row r="762" spans="1:7" x14ac:dyDescent="0.25">
      <c r="A762" s="98" t="s">
        <v>549</v>
      </c>
      <c r="B762" s="98" t="s">
        <v>232</v>
      </c>
      <c r="C762" s="98">
        <v>0</v>
      </c>
      <c r="D762" s="98">
        <v>202403</v>
      </c>
      <c r="E762" s="118" t="str">
        <f t="shared" si="11"/>
        <v>01 March 2024</v>
      </c>
      <c r="F762" s="98" t="s">
        <v>542</v>
      </c>
      <c r="G762" s="98" t="s">
        <v>556</v>
      </c>
    </row>
    <row r="763" spans="1:7" x14ac:dyDescent="0.25">
      <c r="A763" s="31" t="s">
        <v>549</v>
      </c>
      <c r="B763" s="31" t="s">
        <v>234</v>
      </c>
      <c r="C763" s="31">
        <v>-58051.07</v>
      </c>
      <c r="D763" s="31">
        <v>202403</v>
      </c>
      <c r="E763" s="118" t="str">
        <f t="shared" si="11"/>
        <v>01 March 2024</v>
      </c>
      <c r="F763" s="31" t="s">
        <v>542</v>
      </c>
      <c r="G763" s="31" t="s">
        <v>556</v>
      </c>
    </row>
    <row r="764" spans="1:7" x14ac:dyDescent="0.25">
      <c r="A764" s="98" t="s">
        <v>549</v>
      </c>
      <c r="B764" s="98" t="s">
        <v>236</v>
      </c>
      <c r="C764" s="98">
        <v>9909.4</v>
      </c>
      <c r="D764" s="98">
        <v>202403</v>
      </c>
      <c r="E764" s="118" t="str">
        <f t="shared" si="11"/>
        <v>01 March 2024</v>
      </c>
      <c r="F764" s="98" t="s">
        <v>542</v>
      </c>
      <c r="G764" s="98" t="s">
        <v>556</v>
      </c>
    </row>
    <row r="765" spans="1:7" x14ac:dyDescent="0.25">
      <c r="A765" s="31" t="s">
        <v>549</v>
      </c>
      <c r="B765" s="31" t="s">
        <v>238</v>
      </c>
      <c r="C765" s="31">
        <v>9909.4</v>
      </c>
      <c r="D765" s="31">
        <v>202403</v>
      </c>
      <c r="E765" s="118" t="str">
        <f t="shared" si="11"/>
        <v>01 March 2024</v>
      </c>
      <c r="F765" s="31" t="s">
        <v>542</v>
      </c>
      <c r="G765" s="31" t="s">
        <v>556</v>
      </c>
    </row>
    <row r="766" spans="1:7" x14ac:dyDescent="0.25">
      <c r="A766" s="98" t="s">
        <v>549</v>
      </c>
      <c r="B766" s="98" t="s">
        <v>241</v>
      </c>
      <c r="C766" s="98">
        <v>9909.4</v>
      </c>
      <c r="D766" s="98">
        <v>202403</v>
      </c>
      <c r="E766" s="118" t="str">
        <f t="shared" si="11"/>
        <v>01 March 2024</v>
      </c>
      <c r="F766" s="98" t="s">
        <v>542</v>
      </c>
      <c r="G766" s="98" t="s">
        <v>556</v>
      </c>
    </row>
    <row r="767" spans="1:7" x14ac:dyDescent="0.25">
      <c r="A767" s="31" t="s">
        <v>549</v>
      </c>
      <c r="B767" s="31" t="s">
        <v>249</v>
      </c>
      <c r="C767" s="31">
        <v>9909.4</v>
      </c>
      <c r="D767" s="31">
        <v>202403</v>
      </c>
      <c r="E767" s="118" t="str">
        <f t="shared" si="11"/>
        <v>01 March 2024</v>
      </c>
      <c r="F767" s="31" t="s">
        <v>542</v>
      </c>
      <c r="G767" s="31" t="s">
        <v>556</v>
      </c>
    </row>
    <row r="768" spans="1:7" x14ac:dyDescent="0.25">
      <c r="A768" s="98" t="s">
        <v>549</v>
      </c>
      <c r="B768" s="98" t="s">
        <v>251</v>
      </c>
      <c r="C768" s="98">
        <v>-24608.66</v>
      </c>
      <c r="D768" s="98">
        <v>202403</v>
      </c>
      <c r="E768" s="118" t="str">
        <f t="shared" si="11"/>
        <v>01 March 2024</v>
      </c>
      <c r="F768" s="98" t="s">
        <v>542</v>
      </c>
      <c r="G768" s="98" t="s">
        <v>556</v>
      </c>
    </row>
    <row r="769" spans="1:7" x14ac:dyDescent="0.25">
      <c r="A769" s="31" t="s">
        <v>549</v>
      </c>
      <c r="B769" s="31" t="s">
        <v>253</v>
      </c>
      <c r="C769" s="31">
        <v>8524</v>
      </c>
      <c r="D769" s="31">
        <v>202403</v>
      </c>
      <c r="E769" s="118" t="str">
        <f t="shared" si="11"/>
        <v>01 March 2024</v>
      </c>
      <c r="F769" s="31" t="s">
        <v>542</v>
      </c>
      <c r="G769" s="31" t="s">
        <v>556</v>
      </c>
    </row>
    <row r="770" spans="1:7" x14ac:dyDescent="0.25">
      <c r="A770" s="98" t="s">
        <v>549</v>
      </c>
      <c r="B770" s="98" t="s">
        <v>255</v>
      </c>
      <c r="C770" s="98">
        <v>-6175.26</v>
      </c>
      <c r="D770" s="98">
        <v>202403</v>
      </c>
      <c r="E770" s="118" t="str">
        <f t="shared" ref="E770:E833" si="12">TEXT(DATE(LEFT(D770,4), RIGHT(D770,2), 1), "DD MMMM YYYY")</f>
        <v>01 March 2024</v>
      </c>
      <c r="F770" s="98" t="s">
        <v>542</v>
      </c>
      <c r="G770" s="98" t="s">
        <v>556</v>
      </c>
    </row>
    <row r="771" spans="1:7" x14ac:dyDescent="0.25">
      <c r="A771" s="31" t="s">
        <v>549</v>
      </c>
      <c r="B771" s="31" t="s">
        <v>339</v>
      </c>
      <c r="C771" s="31">
        <v>315461.03999999998</v>
      </c>
      <c r="D771" s="31">
        <v>202405</v>
      </c>
      <c r="E771" s="118" t="str">
        <f t="shared" si="12"/>
        <v>01 May 2024</v>
      </c>
      <c r="F771" s="31" t="s">
        <v>541</v>
      </c>
      <c r="G771" s="31" t="s">
        <v>556</v>
      </c>
    </row>
    <row r="772" spans="1:7" x14ac:dyDescent="0.25">
      <c r="A772" s="98" t="s">
        <v>549</v>
      </c>
      <c r="B772" s="98" t="s">
        <v>63</v>
      </c>
      <c r="C772" s="98">
        <v>299955.26929999999</v>
      </c>
      <c r="D772" s="98">
        <v>202405</v>
      </c>
      <c r="E772" s="118" t="str">
        <f t="shared" si="12"/>
        <v>01 May 2024</v>
      </c>
      <c r="F772" s="98" t="s">
        <v>541</v>
      </c>
      <c r="G772" s="98" t="s">
        <v>556</v>
      </c>
    </row>
    <row r="773" spans="1:7" x14ac:dyDescent="0.25">
      <c r="A773" s="31" t="s">
        <v>549</v>
      </c>
      <c r="B773" s="31" t="s">
        <v>340</v>
      </c>
      <c r="C773" s="31">
        <v>-4.9152728E-2</v>
      </c>
      <c r="D773" s="31">
        <v>202405</v>
      </c>
      <c r="E773" s="118" t="str">
        <f t="shared" si="12"/>
        <v>01 May 2024</v>
      </c>
      <c r="F773" s="31" t="s">
        <v>541</v>
      </c>
      <c r="G773" s="31" t="s">
        <v>556</v>
      </c>
    </row>
    <row r="774" spans="1:7" x14ac:dyDescent="0.25">
      <c r="A774" s="98" t="s">
        <v>549</v>
      </c>
      <c r="B774" s="98" t="s">
        <v>110</v>
      </c>
      <c r="C774" s="98">
        <v>-227966.00459999999</v>
      </c>
      <c r="D774" s="98">
        <v>202405</v>
      </c>
      <c r="E774" s="118" t="str">
        <f t="shared" si="12"/>
        <v>01 May 2024</v>
      </c>
      <c r="F774" s="98" t="s">
        <v>541</v>
      </c>
      <c r="G774" s="98" t="s">
        <v>556</v>
      </c>
    </row>
    <row r="775" spans="1:7" x14ac:dyDescent="0.25">
      <c r="A775" s="31" t="s">
        <v>549</v>
      </c>
      <c r="B775" s="31" t="s">
        <v>114</v>
      </c>
      <c r="C775" s="31">
        <v>71989.264620000002</v>
      </c>
      <c r="D775" s="31">
        <v>202405</v>
      </c>
      <c r="E775" s="118" t="str">
        <f t="shared" si="12"/>
        <v>01 May 2024</v>
      </c>
      <c r="F775" s="31" t="s">
        <v>541</v>
      </c>
      <c r="G775" s="31" t="s">
        <v>556</v>
      </c>
    </row>
    <row r="776" spans="1:7" x14ac:dyDescent="0.25">
      <c r="A776" s="98" t="s">
        <v>549</v>
      </c>
      <c r="B776" s="98"/>
      <c r="C776" s="98">
        <v>0.24</v>
      </c>
      <c r="D776" s="98">
        <v>202405</v>
      </c>
      <c r="E776" s="118" t="str">
        <f t="shared" si="12"/>
        <v>01 May 2024</v>
      </c>
      <c r="F776" s="98" t="s">
        <v>541</v>
      </c>
      <c r="G776" s="98" t="s">
        <v>556</v>
      </c>
    </row>
    <row r="777" spans="1:7" x14ac:dyDescent="0.25">
      <c r="A777" s="31" t="s">
        <v>549</v>
      </c>
      <c r="B777" s="31" t="s">
        <v>288</v>
      </c>
      <c r="C777" s="31">
        <v>4</v>
      </c>
      <c r="D777" s="31">
        <v>202405</v>
      </c>
      <c r="E777" s="118" t="str">
        <f t="shared" si="12"/>
        <v>01 May 2024</v>
      </c>
      <c r="F777" s="31" t="s">
        <v>541</v>
      </c>
      <c r="G777" s="31" t="s">
        <v>556</v>
      </c>
    </row>
    <row r="778" spans="1:7" x14ac:dyDescent="0.25">
      <c r="A778" s="98" t="s">
        <v>549</v>
      </c>
      <c r="B778" s="98" t="s">
        <v>120</v>
      </c>
      <c r="C778" s="98">
        <v>-33900</v>
      </c>
      <c r="D778" s="98">
        <v>202405</v>
      </c>
      <c r="E778" s="118" t="str">
        <f t="shared" si="12"/>
        <v>01 May 2024</v>
      </c>
      <c r="F778" s="98" t="s">
        <v>541</v>
      </c>
      <c r="G778" s="98" t="s">
        <v>556</v>
      </c>
    </row>
    <row r="779" spans="1:7" x14ac:dyDescent="0.25">
      <c r="A779" s="31" t="s">
        <v>549</v>
      </c>
      <c r="B779" s="31" t="s">
        <v>124</v>
      </c>
      <c r="C779" s="31">
        <v>-1187</v>
      </c>
      <c r="D779" s="31">
        <v>202405</v>
      </c>
      <c r="E779" s="118" t="str">
        <f t="shared" si="12"/>
        <v>01 May 2024</v>
      </c>
      <c r="F779" s="31" t="s">
        <v>541</v>
      </c>
      <c r="G779" s="31" t="s">
        <v>556</v>
      </c>
    </row>
    <row r="780" spans="1:7" x14ac:dyDescent="0.25">
      <c r="A780" s="98" t="s">
        <v>549</v>
      </c>
      <c r="B780" s="98" t="s">
        <v>126</v>
      </c>
      <c r="C780" s="98">
        <v>-3729</v>
      </c>
      <c r="D780" s="98">
        <v>202405</v>
      </c>
      <c r="E780" s="118" t="str">
        <f t="shared" si="12"/>
        <v>01 May 2024</v>
      </c>
      <c r="F780" s="98" t="s">
        <v>541</v>
      </c>
      <c r="G780" s="98" t="s">
        <v>556</v>
      </c>
    </row>
    <row r="781" spans="1:7" x14ac:dyDescent="0.25">
      <c r="A781" s="31" t="s">
        <v>549</v>
      </c>
      <c r="B781" s="31" t="s">
        <v>134</v>
      </c>
      <c r="C781" s="31">
        <v>-2712</v>
      </c>
      <c r="D781" s="31">
        <v>202405</v>
      </c>
      <c r="E781" s="118" t="str">
        <f t="shared" si="12"/>
        <v>01 May 2024</v>
      </c>
      <c r="F781" s="31" t="s">
        <v>541</v>
      </c>
      <c r="G781" s="31" t="s">
        <v>556</v>
      </c>
    </row>
    <row r="782" spans="1:7" x14ac:dyDescent="0.25">
      <c r="A782" s="98" t="s">
        <v>549</v>
      </c>
      <c r="B782" s="98" t="s">
        <v>140</v>
      </c>
      <c r="C782" s="98">
        <v>-41528</v>
      </c>
      <c r="D782" s="98">
        <v>202405</v>
      </c>
      <c r="E782" s="118" t="str">
        <f t="shared" si="12"/>
        <v>01 May 2024</v>
      </c>
      <c r="F782" s="98" t="s">
        <v>541</v>
      </c>
      <c r="G782" s="98" t="s">
        <v>556</v>
      </c>
    </row>
    <row r="783" spans="1:7" x14ac:dyDescent="0.25">
      <c r="A783" s="31" t="s">
        <v>549</v>
      </c>
      <c r="B783" s="31" t="s">
        <v>329</v>
      </c>
      <c r="C783" s="31">
        <v>-500</v>
      </c>
      <c r="D783" s="31">
        <v>202405</v>
      </c>
      <c r="E783" s="118" t="str">
        <f t="shared" si="12"/>
        <v>01 May 2024</v>
      </c>
      <c r="F783" s="31" t="s">
        <v>541</v>
      </c>
      <c r="G783" s="31" t="s">
        <v>556</v>
      </c>
    </row>
    <row r="784" spans="1:7" x14ac:dyDescent="0.25">
      <c r="A784" s="98" t="s">
        <v>549</v>
      </c>
      <c r="B784" s="98" t="s">
        <v>144</v>
      </c>
      <c r="C784" s="98">
        <v>-500</v>
      </c>
      <c r="D784" s="98">
        <v>202405</v>
      </c>
      <c r="E784" s="118" t="str">
        <f t="shared" si="12"/>
        <v>01 May 2024</v>
      </c>
      <c r="F784" s="98" t="s">
        <v>541</v>
      </c>
      <c r="G784" s="98" t="s">
        <v>556</v>
      </c>
    </row>
    <row r="785" spans="1:7" x14ac:dyDescent="0.25">
      <c r="A785" s="31" t="s">
        <v>549</v>
      </c>
      <c r="B785" s="31" t="s">
        <v>146</v>
      </c>
      <c r="C785" s="31">
        <v>-250</v>
      </c>
      <c r="D785" s="31">
        <v>202405</v>
      </c>
      <c r="E785" s="118" t="str">
        <f t="shared" si="12"/>
        <v>01 May 2024</v>
      </c>
      <c r="F785" s="31" t="s">
        <v>541</v>
      </c>
      <c r="G785" s="31" t="s">
        <v>556</v>
      </c>
    </row>
    <row r="786" spans="1:7" x14ac:dyDescent="0.25">
      <c r="A786" s="98" t="s">
        <v>549</v>
      </c>
      <c r="B786" s="98" t="s">
        <v>148</v>
      </c>
      <c r="C786" s="98">
        <v>-1250</v>
      </c>
      <c r="D786" s="98">
        <v>202405</v>
      </c>
      <c r="E786" s="118" t="str">
        <f t="shared" si="12"/>
        <v>01 May 2024</v>
      </c>
      <c r="F786" s="98" t="s">
        <v>541</v>
      </c>
      <c r="G786" s="98" t="s">
        <v>556</v>
      </c>
    </row>
    <row r="787" spans="1:7" x14ac:dyDescent="0.25">
      <c r="A787" s="31" t="s">
        <v>549</v>
      </c>
      <c r="B787" s="31" t="s">
        <v>154</v>
      </c>
      <c r="C787" s="31">
        <v>0</v>
      </c>
      <c r="D787" s="31">
        <v>202405</v>
      </c>
      <c r="E787" s="118" t="str">
        <f t="shared" si="12"/>
        <v>01 May 2024</v>
      </c>
      <c r="F787" s="31" t="s">
        <v>541</v>
      </c>
      <c r="G787" s="31" t="s">
        <v>556</v>
      </c>
    </row>
    <row r="788" spans="1:7" x14ac:dyDescent="0.25">
      <c r="A788" s="98" t="s">
        <v>549</v>
      </c>
      <c r="B788" s="98" t="s">
        <v>331</v>
      </c>
      <c r="C788" s="98">
        <v>-50</v>
      </c>
      <c r="D788" s="98">
        <v>202405</v>
      </c>
      <c r="E788" s="118" t="str">
        <f t="shared" si="12"/>
        <v>01 May 2024</v>
      </c>
      <c r="F788" s="98" t="s">
        <v>541</v>
      </c>
      <c r="G788" s="98" t="s">
        <v>556</v>
      </c>
    </row>
    <row r="789" spans="1:7" x14ac:dyDescent="0.25">
      <c r="A789" s="31" t="s">
        <v>549</v>
      </c>
      <c r="B789" s="31" t="s">
        <v>162</v>
      </c>
      <c r="C789" s="31">
        <v>-50</v>
      </c>
      <c r="D789" s="31">
        <v>202405</v>
      </c>
      <c r="E789" s="118" t="str">
        <f t="shared" si="12"/>
        <v>01 May 2024</v>
      </c>
      <c r="F789" s="31" t="s">
        <v>541</v>
      </c>
      <c r="G789" s="31" t="s">
        <v>556</v>
      </c>
    </row>
    <row r="790" spans="1:7" x14ac:dyDescent="0.25">
      <c r="A790" s="98" t="s">
        <v>549</v>
      </c>
      <c r="B790" s="98" t="s">
        <v>276</v>
      </c>
      <c r="C790" s="98">
        <v>-2800</v>
      </c>
      <c r="D790" s="98">
        <v>202405</v>
      </c>
      <c r="E790" s="118" t="str">
        <f t="shared" si="12"/>
        <v>01 May 2024</v>
      </c>
      <c r="F790" s="98" t="s">
        <v>541</v>
      </c>
      <c r="G790" s="98" t="s">
        <v>556</v>
      </c>
    </row>
    <row r="791" spans="1:7" x14ac:dyDescent="0.25">
      <c r="A791" s="31" t="s">
        <v>549</v>
      </c>
      <c r="B791" s="31" t="s">
        <v>172</v>
      </c>
      <c r="C791" s="31">
        <v>-2800</v>
      </c>
      <c r="D791" s="31">
        <v>202405</v>
      </c>
      <c r="E791" s="118" t="str">
        <f t="shared" si="12"/>
        <v>01 May 2024</v>
      </c>
      <c r="F791" s="31" t="s">
        <v>541</v>
      </c>
      <c r="G791" s="31" t="s">
        <v>556</v>
      </c>
    </row>
    <row r="792" spans="1:7" x14ac:dyDescent="0.25">
      <c r="A792" s="98" t="s">
        <v>549</v>
      </c>
      <c r="B792" s="98" t="s">
        <v>176</v>
      </c>
      <c r="C792" s="98">
        <v>-4299</v>
      </c>
      <c r="D792" s="98">
        <v>202405</v>
      </c>
      <c r="E792" s="118" t="str">
        <f t="shared" si="12"/>
        <v>01 May 2024</v>
      </c>
      <c r="F792" s="98" t="s">
        <v>541</v>
      </c>
      <c r="G792" s="98" t="s">
        <v>556</v>
      </c>
    </row>
    <row r="793" spans="1:7" x14ac:dyDescent="0.25">
      <c r="A793" s="31" t="s">
        <v>549</v>
      </c>
      <c r="B793" s="31" t="s">
        <v>188</v>
      </c>
      <c r="C793" s="31">
        <v>-250</v>
      </c>
      <c r="D793" s="31">
        <v>202405</v>
      </c>
      <c r="E793" s="118" t="str">
        <f t="shared" si="12"/>
        <v>01 May 2024</v>
      </c>
      <c r="F793" s="31" t="s">
        <v>541</v>
      </c>
      <c r="G793" s="31" t="s">
        <v>556</v>
      </c>
    </row>
    <row r="794" spans="1:7" x14ac:dyDescent="0.25">
      <c r="A794" s="98" t="s">
        <v>549</v>
      </c>
      <c r="B794" s="98" t="s">
        <v>190</v>
      </c>
      <c r="C794" s="98">
        <v>-250</v>
      </c>
      <c r="D794" s="98">
        <v>202405</v>
      </c>
      <c r="E794" s="118" t="str">
        <f t="shared" si="12"/>
        <v>01 May 2024</v>
      </c>
      <c r="F794" s="98" t="s">
        <v>541</v>
      </c>
      <c r="G794" s="98" t="s">
        <v>556</v>
      </c>
    </row>
    <row r="795" spans="1:7" x14ac:dyDescent="0.25">
      <c r="A795" s="31" t="s">
        <v>549</v>
      </c>
      <c r="B795" s="31" t="s">
        <v>544</v>
      </c>
      <c r="C795" s="31">
        <v>-430</v>
      </c>
      <c r="D795" s="31">
        <v>202405</v>
      </c>
      <c r="E795" s="118" t="str">
        <f t="shared" si="12"/>
        <v>01 May 2024</v>
      </c>
      <c r="F795" s="31" t="s">
        <v>541</v>
      </c>
      <c r="G795" s="31" t="s">
        <v>556</v>
      </c>
    </row>
    <row r="796" spans="1:7" x14ac:dyDescent="0.25">
      <c r="A796" s="98" t="s">
        <v>549</v>
      </c>
      <c r="B796" s="98" t="s">
        <v>198</v>
      </c>
      <c r="C796" s="98">
        <v>-5229</v>
      </c>
      <c r="D796" s="98">
        <v>202405</v>
      </c>
      <c r="E796" s="118" t="str">
        <f t="shared" si="12"/>
        <v>01 May 2024</v>
      </c>
      <c r="F796" s="98" t="s">
        <v>541</v>
      </c>
      <c r="G796" s="98" t="s">
        <v>556</v>
      </c>
    </row>
    <row r="797" spans="1:7" x14ac:dyDescent="0.25">
      <c r="A797" s="31" t="s">
        <v>549</v>
      </c>
      <c r="B797" s="31" t="s">
        <v>206</v>
      </c>
      <c r="C797" s="31">
        <v>0</v>
      </c>
      <c r="D797" s="31">
        <v>202405</v>
      </c>
      <c r="E797" s="118" t="str">
        <f t="shared" si="12"/>
        <v>01 May 2024</v>
      </c>
      <c r="F797" s="31" t="s">
        <v>541</v>
      </c>
      <c r="G797" s="31" t="s">
        <v>556</v>
      </c>
    </row>
    <row r="798" spans="1:7" x14ac:dyDescent="0.25">
      <c r="A798" s="98" t="s">
        <v>549</v>
      </c>
      <c r="B798" s="98" t="s">
        <v>212</v>
      </c>
      <c r="C798" s="98">
        <v>0</v>
      </c>
      <c r="D798" s="98">
        <v>202405</v>
      </c>
      <c r="E798" s="118" t="str">
        <f t="shared" si="12"/>
        <v>01 May 2024</v>
      </c>
      <c r="F798" s="98" t="s">
        <v>541</v>
      </c>
      <c r="G798" s="98" t="s">
        <v>556</v>
      </c>
    </row>
    <row r="799" spans="1:7" x14ac:dyDescent="0.25">
      <c r="A799" s="31" t="s">
        <v>549</v>
      </c>
      <c r="B799" s="31" t="s">
        <v>218</v>
      </c>
      <c r="C799" s="31">
        <v>-170</v>
      </c>
      <c r="D799" s="31">
        <v>202405</v>
      </c>
      <c r="E799" s="118" t="str">
        <f t="shared" si="12"/>
        <v>01 May 2024</v>
      </c>
      <c r="F799" s="31" t="s">
        <v>541</v>
      </c>
      <c r="G799" s="31" t="s">
        <v>556</v>
      </c>
    </row>
    <row r="800" spans="1:7" x14ac:dyDescent="0.25">
      <c r="A800" s="98" t="s">
        <v>549</v>
      </c>
      <c r="B800" s="98" t="s">
        <v>333</v>
      </c>
      <c r="C800" s="98">
        <v>-100</v>
      </c>
      <c r="D800" s="98">
        <v>202405</v>
      </c>
      <c r="E800" s="118" t="str">
        <f t="shared" si="12"/>
        <v>01 May 2024</v>
      </c>
      <c r="F800" s="98" t="s">
        <v>541</v>
      </c>
      <c r="G800" s="98" t="s">
        <v>556</v>
      </c>
    </row>
    <row r="801" spans="1:7" x14ac:dyDescent="0.25">
      <c r="A801" s="31" t="s">
        <v>549</v>
      </c>
      <c r="B801" s="31" t="s">
        <v>220</v>
      </c>
      <c r="C801" s="31">
        <v>-270</v>
      </c>
      <c r="D801" s="31">
        <v>202405</v>
      </c>
      <c r="E801" s="118" t="str">
        <f t="shared" si="12"/>
        <v>01 May 2024</v>
      </c>
      <c r="F801" s="31" t="s">
        <v>541</v>
      </c>
      <c r="G801" s="31" t="s">
        <v>556</v>
      </c>
    </row>
    <row r="802" spans="1:7" x14ac:dyDescent="0.25">
      <c r="A802" s="98" t="s">
        <v>549</v>
      </c>
      <c r="B802" s="98" t="s">
        <v>224</v>
      </c>
      <c r="C802" s="98">
        <v>0</v>
      </c>
      <c r="D802" s="98">
        <v>202405</v>
      </c>
      <c r="E802" s="118" t="str">
        <f t="shared" si="12"/>
        <v>01 May 2024</v>
      </c>
      <c r="F802" s="98" t="s">
        <v>541</v>
      </c>
      <c r="G802" s="98" t="s">
        <v>556</v>
      </c>
    </row>
    <row r="803" spans="1:7" x14ac:dyDescent="0.25">
      <c r="A803" s="31" t="s">
        <v>549</v>
      </c>
      <c r="B803" s="31" t="s">
        <v>228</v>
      </c>
      <c r="C803" s="31">
        <v>0</v>
      </c>
      <c r="D803" s="31">
        <v>202405</v>
      </c>
      <c r="E803" s="118" t="str">
        <f t="shared" si="12"/>
        <v>01 May 2024</v>
      </c>
      <c r="F803" s="31" t="s">
        <v>541</v>
      </c>
      <c r="G803" s="31" t="s">
        <v>556</v>
      </c>
    </row>
    <row r="804" spans="1:7" x14ac:dyDescent="0.25">
      <c r="A804" s="98" t="s">
        <v>549</v>
      </c>
      <c r="B804" s="98" t="s">
        <v>232</v>
      </c>
      <c r="C804" s="98">
        <v>0</v>
      </c>
      <c r="D804" s="98">
        <v>202405</v>
      </c>
      <c r="E804" s="118" t="str">
        <f t="shared" si="12"/>
        <v>01 May 2024</v>
      </c>
      <c r="F804" s="98" t="s">
        <v>541</v>
      </c>
      <c r="G804" s="98" t="s">
        <v>556</v>
      </c>
    </row>
    <row r="805" spans="1:7" x14ac:dyDescent="0.25">
      <c r="A805" s="31" t="s">
        <v>549</v>
      </c>
      <c r="B805" s="31" t="s">
        <v>234</v>
      </c>
      <c r="C805" s="31">
        <v>-51127</v>
      </c>
      <c r="D805" s="31">
        <v>202405</v>
      </c>
      <c r="E805" s="118" t="str">
        <f t="shared" si="12"/>
        <v>01 May 2024</v>
      </c>
      <c r="F805" s="31" t="s">
        <v>541</v>
      </c>
      <c r="G805" s="31" t="s">
        <v>556</v>
      </c>
    </row>
    <row r="806" spans="1:7" x14ac:dyDescent="0.25">
      <c r="A806" s="98" t="s">
        <v>549</v>
      </c>
      <c r="B806" s="98" t="s">
        <v>236</v>
      </c>
      <c r="C806" s="98">
        <v>20862.264620000002</v>
      </c>
      <c r="D806" s="98">
        <v>202405</v>
      </c>
      <c r="E806" s="118" t="str">
        <f t="shared" si="12"/>
        <v>01 May 2024</v>
      </c>
      <c r="F806" s="98" t="s">
        <v>541</v>
      </c>
      <c r="G806" s="98" t="s">
        <v>556</v>
      </c>
    </row>
    <row r="807" spans="1:7" x14ac:dyDescent="0.25">
      <c r="A807" s="31" t="s">
        <v>549</v>
      </c>
      <c r="B807" s="31" t="s">
        <v>238</v>
      </c>
      <c r="C807" s="31">
        <v>20862.264620000002</v>
      </c>
      <c r="D807" s="31">
        <v>202405</v>
      </c>
      <c r="E807" s="118" t="str">
        <f t="shared" si="12"/>
        <v>01 May 2024</v>
      </c>
      <c r="F807" s="31" t="s">
        <v>541</v>
      </c>
      <c r="G807" s="31" t="s">
        <v>556</v>
      </c>
    </row>
    <row r="808" spans="1:7" x14ac:dyDescent="0.25">
      <c r="A808" s="98" t="s">
        <v>549</v>
      </c>
      <c r="B808" s="98" t="s">
        <v>241</v>
      </c>
      <c r="C808" s="98">
        <v>20862.264620000002</v>
      </c>
      <c r="D808" s="98">
        <v>202405</v>
      </c>
      <c r="E808" s="118" t="str">
        <f t="shared" si="12"/>
        <v>01 May 2024</v>
      </c>
      <c r="F808" s="98" t="s">
        <v>541</v>
      </c>
      <c r="G808" s="98" t="s">
        <v>556</v>
      </c>
    </row>
    <row r="809" spans="1:7" x14ac:dyDescent="0.25">
      <c r="A809" s="31" t="s">
        <v>549</v>
      </c>
      <c r="B809" s="31" t="s">
        <v>249</v>
      </c>
      <c r="C809" s="31">
        <v>20862.264620000002</v>
      </c>
      <c r="D809" s="31">
        <v>202405</v>
      </c>
      <c r="E809" s="118" t="str">
        <f t="shared" si="12"/>
        <v>01 May 2024</v>
      </c>
      <c r="F809" s="31" t="s">
        <v>541</v>
      </c>
      <c r="G809" s="31" t="s">
        <v>556</v>
      </c>
    </row>
    <row r="810" spans="1:7" x14ac:dyDescent="0.25">
      <c r="A810" s="98" t="s">
        <v>549</v>
      </c>
      <c r="B810" s="98" t="s">
        <v>255</v>
      </c>
      <c r="C810" s="98">
        <v>20862.264620000002</v>
      </c>
      <c r="D810" s="98">
        <v>202405</v>
      </c>
      <c r="E810" s="118" t="str">
        <f t="shared" si="12"/>
        <v>01 May 2024</v>
      </c>
      <c r="F810" s="98" t="s">
        <v>541</v>
      </c>
      <c r="G810" s="98" t="s">
        <v>556</v>
      </c>
    </row>
    <row r="811" spans="1:7" x14ac:dyDescent="0.25">
      <c r="A811" s="31" t="s">
        <v>549</v>
      </c>
      <c r="B811" s="31" t="s">
        <v>22</v>
      </c>
      <c r="C811" s="31">
        <v>307942.78999999998</v>
      </c>
      <c r="D811" s="31">
        <v>202405</v>
      </c>
      <c r="E811" s="118" t="str">
        <f t="shared" si="12"/>
        <v>01 May 2024</v>
      </c>
      <c r="F811" s="31" t="s">
        <v>542</v>
      </c>
      <c r="G811" s="31" t="s">
        <v>556</v>
      </c>
    </row>
    <row r="812" spans="1:7" x14ac:dyDescent="0.25">
      <c r="A812" s="98" t="s">
        <v>549</v>
      </c>
      <c r="B812" s="98" t="s">
        <v>25</v>
      </c>
      <c r="C812" s="98">
        <v>-530.75</v>
      </c>
      <c r="D812" s="98">
        <v>202405</v>
      </c>
      <c r="E812" s="118" t="str">
        <f t="shared" si="12"/>
        <v>01 May 2024</v>
      </c>
      <c r="F812" s="98" t="s">
        <v>542</v>
      </c>
      <c r="G812" s="98" t="s">
        <v>556</v>
      </c>
    </row>
    <row r="813" spans="1:7" x14ac:dyDescent="0.25">
      <c r="A813" s="31" t="s">
        <v>549</v>
      </c>
      <c r="B813" s="31" t="s">
        <v>27</v>
      </c>
      <c r="C813" s="31">
        <v>910.58</v>
      </c>
      <c r="D813" s="31">
        <v>202405</v>
      </c>
      <c r="E813" s="118" t="str">
        <f t="shared" si="12"/>
        <v>01 May 2024</v>
      </c>
      <c r="F813" s="31" t="s">
        <v>542</v>
      </c>
      <c r="G813" s="31" t="s">
        <v>556</v>
      </c>
    </row>
    <row r="814" spans="1:7" x14ac:dyDescent="0.25">
      <c r="A814" s="98" t="s">
        <v>549</v>
      </c>
      <c r="B814" s="98" t="s">
        <v>29</v>
      </c>
      <c r="C814" s="98">
        <v>85.76</v>
      </c>
      <c r="D814" s="98">
        <v>202405</v>
      </c>
      <c r="E814" s="118" t="str">
        <f t="shared" si="12"/>
        <v>01 May 2024</v>
      </c>
      <c r="F814" s="98" t="s">
        <v>542</v>
      </c>
      <c r="G814" s="98" t="s">
        <v>556</v>
      </c>
    </row>
    <row r="815" spans="1:7" x14ac:dyDescent="0.25">
      <c r="A815" s="31" t="s">
        <v>549</v>
      </c>
      <c r="B815" s="31" t="s">
        <v>31</v>
      </c>
      <c r="C815" s="31">
        <v>75</v>
      </c>
      <c r="D815" s="31">
        <v>202405</v>
      </c>
      <c r="E815" s="118" t="str">
        <f t="shared" si="12"/>
        <v>01 May 2024</v>
      </c>
      <c r="F815" s="31" t="s">
        <v>542</v>
      </c>
      <c r="G815" s="31" t="s">
        <v>556</v>
      </c>
    </row>
    <row r="816" spans="1:7" x14ac:dyDescent="0.25">
      <c r="A816" s="98" t="s">
        <v>549</v>
      </c>
      <c r="B816" s="98" t="s">
        <v>33</v>
      </c>
      <c r="C816" s="98">
        <v>-75</v>
      </c>
      <c r="D816" s="98">
        <v>202405</v>
      </c>
      <c r="E816" s="118" t="str">
        <f t="shared" si="12"/>
        <v>01 May 2024</v>
      </c>
      <c r="F816" s="98" t="s">
        <v>542</v>
      </c>
      <c r="G816" s="98" t="s">
        <v>556</v>
      </c>
    </row>
    <row r="817" spans="1:7" x14ac:dyDescent="0.25">
      <c r="A817" s="31" t="s">
        <v>549</v>
      </c>
      <c r="B817" s="31" t="s">
        <v>43</v>
      </c>
      <c r="C817" s="31">
        <v>3872.4</v>
      </c>
      <c r="D817" s="31">
        <v>202405</v>
      </c>
      <c r="E817" s="118" t="str">
        <f t="shared" si="12"/>
        <v>01 May 2024</v>
      </c>
      <c r="F817" s="31" t="s">
        <v>542</v>
      </c>
      <c r="G817" s="31" t="s">
        <v>556</v>
      </c>
    </row>
    <row r="818" spans="1:7" x14ac:dyDescent="0.25">
      <c r="A818" s="98" t="s">
        <v>549</v>
      </c>
      <c r="B818" s="98" t="s">
        <v>45</v>
      </c>
      <c r="C818" s="98">
        <v>65</v>
      </c>
      <c r="D818" s="98">
        <v>202405</v>
      </c>
      <c r="E818" s="118" t="str">
        <f t="shared" si="12"/>
        <v>01 May 2024</v>
      </c>
      <c r="F818" s="98" t="s">
        <v>542</v>
      </c>
      <c r="G818" s="98" t="s">
        <v>556</v>
      </c>
    </row>
    <row r="819" spans="1:7" x14ac:dyDescent="0.25">
      <c r="A819" s="31" t="s">
        <v>549</v>
      </c>
      <c r="B819" s="31" t="s">
        <v>47</v>
      </c>
      <c r="C819" s="31">
        <v>9395.19</v>
      </c>
      <c r="D819" s="31">
        <v>202405</v>
      </c>
      <c r="E819" s="118" t="str">
        <f t="shared" si="12"/>
        <v>01 May 2024</v>
      </c>
      <c r="F819" s="31" t="s">
        <v>542</v>
      </c>
      <c r="G819" s="31" t="s">
        <v>556</v>
      </c>
    </row>
    <row r="820" spans="1:7" x14ac:dyDescent="0.25">
      <c r="A820" s="98" t="s">
        <v>549</v>
      </c>
      <c r="B820" s="98" t="s">
        <v>258</v>
      </c>
      <c r="C820" s="98">
        <v>311.8</v>
      </c>
      <c r="D820" s="98">
        <v>202405</v>
      </c>
      <c r="E820" s="118" t="str">
        <f t="shared" si="12"/>
        <v>01 May 2024</v>
      </c>
      <c r="F820" s="98" t="s">
        <v>542</v>
      </c>
      <c r="G820" s="98" t="s">
        <v>556</v>
      </c>
    </row>
    <row r="821" spans="1:7" x14ac:dyDescent="0.25">
      <c r="A821" s="31" t="s">
        <v>549</v>
      </c>
      <c r="B821" s="31" t="s">
        <v>49</v>
      </c>
      <c r="C821" s="31">
        <v>26422.080000000002</v>
      </c>
      <c r="D821" s="31">
        <v>202405</v>
      </c>
      <c r="E821" s="118" t="str">
        <f t="shared" si="12"/>
        <v>01 May 2024</v>
      </c>
      <c r="F821" s="31" t="s">
        <v>542</v>
      </c>
      <c r="G821" s="31" t="s">
        <v>556</v>
      </c>
    </row>
    <row r="822" spans="1:7" x14ac:dyDescent="0.25">
      <c r="A822" s="98" t="s">
        <v>549</v>
      </c>
      <c r="B822" s="98" t="s">
        <v>51</v>
      </c>
      <c r="C822" s="98">
        <v>-640.05999999999995</v>
      </c>
      <c r="D822" s="98">
        <v>202405</v>
      </c>
      <c r="E822" s="118" t="str">
        <f t="shared" si="12"/>
        <v>01 May 2024</v>
      </c>
      <c r="F822" s="98" t="s">
        <v>542</v>
      </c>
      <c r="G822" s="98" t="s">
        <v>556</v>
      </c>
    </row>
    <row r="823" spans="1:7" x14ac:dyDescent="0.25">
      <c r="A823" s="31" t="s">
        <v>549</v>
      </c>
      <c r="B823" s="31" t="s">
        <v>547</v>
      </c>
      <c r="C823" s="31">
        <v>1711.88</v>
      </c>
      <c r="D823" s="31">
        <v>202405</v>
      </c>
      <c r="E823" s="118" t="str">
        <f t="shared" si="12"/>
        <v>01 May 2024</v>
      </c>
      <c r="F823" s="31" t="s">
        <v>542</v>
      </c>
      <c r="G823" s="31" t="s">
        <v>556</v>
      </c>
    </row>
    <row r="824" spans="1:7" x14ac:dyDescent="0.25">
      <c r="A824" s="98" t="s">
        <v>549</v>
      </c>
      <c r="B824" s="98" t="s">
        <v>59</v>
      </c>
      <c r="C824" s="98">
        <v>1895.8</v>
      </c>
      <c r="D824" s="98">
        <v>202405</v>
      </c>
      <c r="E824" s="118" t="str">
        <f t="shared" si="12"/>
        <v>01 May 2024</v>
      </c>
      <c r="F824" s="98" t="s">
        <v>542</v>
      </c>
      <c r="G824" s="98" t="s">
        <v>556</v>
      </c>
    </row>
    <row r="825" spans="1:7" x14ac:dyDescent="0.25">
      <c r="A825" s="31" t="s">
        <v>549</v>
      </c>
      <c r="B825" s="31" t="s">
        <v>61</v>
      </c>
      <c r="C825" s="31">
        <v>65</v>
      </c>
      <c r="D825" s="31">
        <v>202405</v>
      </c>
      <c r="E825" s="118" t="str">
        <f t="shared" si="12"/>
        <v>01 May 2024</v>
      </c>
      <c r="F825" s="31" t="s">
        <v>542</v>
      </c>
      <c r="G825" s="31" t="s">
        <v>556</v>
      </c>
    </row>
    <row r="826" spans="1:7" x14ac:dyDescent="0.25">
      <c r="A826" s="98" t="s">
        <v>549</v>
      </c>
      <c r="B826" s="98" t="s">
        <v>63</v>
      </c>
      <c r="C826" s="98">
        <v>351507.47</v>
      </c>
      <c r="D826" s="98">
        <v>202405</v>
      </c>
      <c r="E826" s="118" t="str">
        <f t="shared" si="12"/>
        <v>01 May 2024</v>
      </c>
      <c r="F826" s="98" t="s">
        <v>542</v>
      </c>
      <c r="G826" s="98" t="s">
        <v>556</v>
      </c>
    </row>
    <row r="827" spans="1:7" x14ac:dyDescent="0.25">
      <c r="A827" s="31" t="s">
        <v>549</v>
      </c>
      <c r="B827" s="31" t="s">
        <v>68</v>
      </c>
      <c r="C827" s="31">
        <v>-135666.25</v>
      </c>
      <c r="D827" s="31">
        <v>202405</v>
      </c>
      <c r="E827" s="118" t="str">
        <f t="shared" si="12"/>
        <v>01 May 2024</v>
      </c>
      <c r="F827" s="31" t="s">
        <v>542</v>
      </c>
      <c r="G827" s="31" t="s">
        <v>556</v>
      </c>
    </row>
    <row r="828" spans="1:7" x14ac:dyDescent="0.25">
      <c r="A828" s="98" t="s">
        <v>549</v>
      </c>
      <c r="B828" s="98" t="s">
        <v>70</v>
      </c>
      <c r="C828" s="98">
        <v>-68534.22</v>
      </c>
      <c r="D828" s="98">
        <v>202405</v>
      </c>
      <c r="E828" s="118" t="str">
        <f t="shared" si="12"/>
        <v>01 May 2024</v>
      </c>
      <c r="F828" s="98" t="s">
        <v>542</v>
      </c>
      <c r="G828" s="98" t="s">
        <v>556</v>
      </c>
    </row>
    <row r="829" spans="1:7" x14ac:dyDescent="0.25">
      <c r="A829" s="31" t="s">
        <v>549</v>
      </c>
      <c r="B829" s="31" t="s">
        <v>72</v>
      </c>
      <c r="C829" s="31">
        <v>-4677.4399999999996</v>
      </c>
      <c r="D829" s="31">
        <v>202405</v>
      </c>
      <c r="E829" s="118" t="str">
        <f t="shared" si="12"/>
        <v>01 May 2024</v>
      </c>
      <c r="F829" s="31" t="s">
        <v>542</v>
      </c>
      <c r="G829" s="31" t="s">
        <v>556</v>
      </c>
    </row>
    <row r="830" spans="1:7" x14ac:dyDescent="0.25">
      <c r="A830" s="98" t="s">
        <v>549</v>
      </c>
      <c r="B830" s="98" t="s">
        <v>74</v>
      </c>
      <c r="C830" s="98">
        <v>-434.71</v>
      </c>
      <c r="D830" s="98">
        <v>202405</v>
      </c>
      <c r="E830" s="118" t="str">
        <f t="shared" si="12"/>
        <v>01 May 2024</v>
      </c>
      <c r="F830" s="98" t="s">
        <v>542</v>
      </c>
      <c r="G830" s="98" t="s">
        <v>556</v>
      </c>
    </row>
    <row r="831" spans="1:7" x14ac:dyDescent="0.25">
      <c r="A831" s="31" t="s">
        <v>549</v>
      </c>
      <c r="B831" s="31" t="s">
        <v>90</v>
      </c>
      <c r="C831" s="31">
        <v>-7303.21</v>
      </c>
      <c r="D831" s="31">
        <v>202405</v>
      </c>
      <c r="E831" s="118" t="str">
        <f t="shared" si="12"/>
        <v>01 May 2024</v>
      </c>
      <c r="F831" s="31" t="s">
        <v>542</v>
      </c>
      <c r="G831" s="31" t="s">
        <v>556</v>
      </c>
    </row>
    <row r="832" spans="1:7" x14ac:dyDescent="0.25">
      <c r="A832" s="98" t="s">
        <v>549</v>
      </c>
      <c r="B832" s="98" t="s">
        <v>92</v>
      </c>
      <c r="C832" s="98">
        <v>-8977.43</v>
      </c>
      <c r="D832" s="98">
        <v>202405</v>
      </c>
      <c r="E832" s="118" t="str">
        <f t="shared" si="12"/>
        <v>01 May 2024</v>
      </c>
      <c r="F832" s="98" t="s">
        <v>542</v>
      </c>
      <c r="G832" s="98" t="s">
        <v>556</v>
      </c>
    </row>
    <row r="833" spans="1:7" x14ac:dyDescent="0.25">
      <c r="A833" s="31" t="s">
        <v>549</v>
      </c>
      <c r="B833" s="31" t="s">
        <v>94</v>
      </c>
      <c r="C833" s="31">
        <v>-197.06</v>
      </c>
      <c r="D833" s="31">
        <v>202405</v>
      </c>
      <c r="E833" s="118" t="str">
        <f t="shared" si="12"/>
        <v>01 May 2024</v>
      </c>
      <c r="F833" s="31" t="s">
        <v>542</v>
      </c>
      <c r="G833" s="31" t="s">
        <v>556</v>
      </c>
    </row>
    <row r="834" spans="1:7" x14ac:dyDescent="0.25">
      <c r="A834" s="98" t="s">
        <v>549</v>
      </c>
      <c r="B834" s="98" t="s">
        <v>545</v>
      </c>
      <c r="C834" s="98">
        <v>-241.39</v>
      </c>
      <c r="D834" s="98">
        <v>202405</v>
      </c>
      <c r="E834" s="118" t="str">
        <f t="shared" ref="E834:E897" si="13">TEXT(DATE(LEFT(D834,4), RIGHT(D834,2), 1), "DD MMMM YYYY")</f>
        <v>01 May 2024</v>
      </c>
      <c r="F834" s="98" t="s">
        <v>542</v>
      </c>
      <c r="G834" s="98" t="s">
        <v>556</v>
      </c>
    </row>
    <row r="835" spans="1:7" x14ac:dyDescent="0.25">
      <c r="A835" s="31" t="s">
        <v>549</v>
      </c>
      <c r="B835" s="31" t="s">
        <v>96</v>
      </c>
      <c r="C835" s="31">
        <v>-20737.419999999998</v>
      </c>
      <c r="D835" s="31">
        <v>202405</v>
      </c>
      <c r="E835" s="118" t="str">
        <f t="shared" si="13"/>
        <v>01 May 2024</v>
      </c>
      <c r="F835" s="31" t="s">
        <v>542</v>
      </c>
      <c r="G835" s="31" t="s">
        <v>556</v>
      </c>
    </row>
    <row r="836" spans="1:7" x14ac:dyDescent="0.25">
      <c r="A836" s="98" t="s">
        <v>549</v>
      </c>
      <c r="B836" s="98" t="s">
        <v>98</v>
      </c>
      <c r="C836" s="98">
        <v>-3892.45</v>
      </c>
      <c r="D836" s="98">
        <v>202405</v>
      </c>
      <c r="E836" s="118" t="str">
        <f t="shared" si="13"/>
        <v>01 May 2024</v>
      </c>
      <c r="F836" s="98" t="s">
        <v>542</v>
      </c>
      <c r="G836" s="98" t="s">
        <v>556</v>
      </c>
    </row>
    <row r="837" spans="1:7" x14ac:dyDescent="0.25">
      <c r="A837" s="31" t="s">
        <v>549</v>
      </c>
      <c r="B837" s="31" t="s">
        <v>106</v>
      </c>
      <c r="C837" s="31">
        <v>-857.49</v>
      </c>
      <c r="D837" s="31">
        <v>202405</v>
      </c>
      <c r="E837" s="118" t="str">
        <f t="shared" si="13"/>
        <v>01 May 2024</v>
      </c>
      <c r="F837" s="31" t="s">
        <v>542</v>
      </c>
      <c r="G837" s="31" t="s">
        <v>556</v>
      </c>
    </row>
    <row r="838" spans="1:7" x14ac:dyDescent="0.25">
      <c r="A838" s="98" t="s">
        <v>549</v>
      </c>
      <c r="B838" s="98" t="s">
        <v>108</v>
      </c>
      <c r="C838" s="98">
        <v>153.27000000000001</v>
      </c>
      <c r="D838" s="98">
        <v>202405</v>
      </c>
      <c r="E838" s="118" t="str">
        <f t="shared" si="13"/>
        <v>01 May 2024</v>
      </c>
      <c r="F838" s="98" t="s">
        <v>542</v>
      </c>
      <c r="G838" s="98" t="s">
        <v>556</v>
      </c>
    </row>
    <row r="839" spans="1:7" x14ac:dyDescent="0.25">
      <c r="A839" s="31" t="s">
        <v>549</v>
      </c>
      <c r="B839" s="31" t="s">
        <v>110</v>
      </c>
      <c r="C839" s="31">
        <v>-251365.8</v>
      </c>
      <c r="D839" s="31">
        <v>202405</v>
      </c>
      <c r="E839" s="118" t="str">
        <f t="shared" si="13"/>
        <v>01 May 2024</v>
      </c>
      <c r="F839" s="31" t="s">
        <v>542</v>
      </c>
      <c r="G839" s="31" t="s">
        <v>556</v>
      </c>
    </row>
    <row r="840" spans="1:7" x14ac:dyDescent="0.25">
      <c r="A840" s="98" t="s">
        <v>549</v>
      </c>
      <c r="B840" s="98" t="s">
        <v>112</v>
      </c>
      <c r="C840" s="98">
        <v>100141.67</v>
      </c>
      <c r="D840" s="98">
        <v>202405</v>
      </c>
      <c r="E840" s="118" t="str">
        <f t="shared" si="13"/>
        <v>01 May 2024</v>
      </c>
      <c r="F840" s="98" t="s">
        <v>542</v>
      </c>
      <c r="G840" s="98" t="s">
        <v>556</v>
      </c>
    </row>
    <row r="841" spans="1:7" x14ac:dyDescent="0.25">
      <c r="A841" s="31" t="s">
        <v>549</v>
      </c>
      <c r="B841" s="31" t="s">
        <v>114</v>
      </c>
      <c r="C841" s="31">
        <v>100141.67</v>
      </c>
      <c r="D841" s="31">
        <v>202405</v>
      </c>
      <c r="E841" s="118" t="str">
        <f t="shared" si="13"/>
        <v>01 May 2024</v>
      </c>
      <c r="F841" s="31" t="s">
        <v>542</v>
      </c>
      <c r="G841" s="31" t="s">
        <v>556</v>
      </c>
    </row>
    <row r="842" spans="1:7" x14ac:dyDescent="0.25">
      <c r="A842" s="98" t="s">
        <v>549</v>
      </c>
      <c r="B842" s="98" t="s">
        <v>120</v>
      </c>
      <c r="C842" s="98">
        <v>-28900</v>
      </c>
      <c r="D842" s="98">
        <v>202405</v>
      </c>
      <c r="E842" s="118" t="str">
        <f t="shared" si="13"/>
        <v>01 May 2024</v>
      </c>
      <c r="F842" s="98" t="s">
        <v>542</v>
      </c>
      <c r="G842" s="98" t="s">
        <v>556</v>
      </c>
    </row>
    <row r="843" spans="1:7" x14ac:dyDescent="0.25">
      <c r="A843" s="31" t="s">
        <v>549</v>
      </c>
      <c r="B843" s="31" t="s">
        <v>124</v>
      </c>
      <c r="C843" s="31">
        <v>-1156</v>
      </c>
      <c r="D843" s="31">
        <v>202405</v>
      </c>
      <c r="E843" s="118" t="str">
        <f t="shared" si="13"/>
        <v>01 May 2024</v>
      </c>
      <c r="F843" s="31" t="s">
        <v>542</v>
      </c>
      <c r="G843" s="31" t="s">
        <v>556</v>
      </c>
    </row>
    <row r="844" spans="1:7" x14ac:dyDescent="0.25">
      <c r="A844" s="98" t="s">
        <v>549</v>
      </c>
      <c r="B844" s="98" t="s">
        <v>126</v>
      </c>
      <c r="C844" s="98">
        <v>-1940.26</v>
      </c>
      <c r="D844" s="98">
        <v>202405</v>
      </c>
      <c r="E844" s="118" t="str">
        <f t="shared" si="13"/>
        <v>01 May 2024</v>
      </c>
      <c r="F844" s="98" t="s">
        <v>542</v>
      </c>
      <c r="G844" s="98" t="s">
        <v>556</v>
      </c>
    </row>
    <row r="845" spans="1:7" x14ac:dyDescent="0.25">
      <c r="A845" s="31" t="s">
        <v>549</v>
      </c>
      <c r="B845" s="31" t="s">
        <v>543</v>
      </c>
      <c r="C845" s="31">
        <v>-45.23</v>
      </c>
      <c r="D845" s="31">
        <v>202405</v>
      </c>
      <c r="E845" s="118" t="str">
        <f t="shared" si="13"/>
        <v>01 May 2024</v>
      </c>
      <c r="F845" s="31" t="s">
        <v>542</v>
      </c>
      <c r="G845" s="31" t="s">
        <v>556</v>
      </c>
    </row>
    <row r="846" spans="1:7" x14ac:dyDescent="0.25">
      <c r="A846" s="98" t="s">
        <v>549</v>
      </c>
      <c r="B846" s="98" t="s">
        <v>130</v>
      </c>
      <c r="C846" s="98">
        <v>-43.89</v>
      </c>
      <c r="D846" s="98">
        <v>202405</v>
      </c>
      <c r="E846" s="118" t="str">
        <f t="shared" si="13"/>
        <v>01 May 2024</v>
      </c>
      <c r="F846" s="98" t="s">
        <v>542</v>
      </c>
      <c r="G846" s="98" t="s">
        <v>556</v>
      </c>
    </row>
    <row r="847" spans="1:7" x14ac:dyDescent="0.25">
      <c r="A847" s="31" t="s">
        <v>549</v>
      </c>
      <c r="B847" s="31" t="s">
        <v>134</v>
      </c>
      <c r="C847" s="31">
        <v>-2133.02</v>
      </c>
      <c r="D847" s="31">
        <v>202405</v>
      </c>
      <c r="E847" s="118" t="str">
        <f t="shared" si="13"/>
        <v>01 May 2024</v>
      </c>
      <c r="F847" s="31" t="s">
        <v>542</v>
      </c>
      <c r="G847" s="31" t="s">
        <v>556</v>
      </c>
    </row>
    <row r="848" spans="1:7" x14ac:dyDescent="0.25">
      <c r="A848" s="98" t="s">
        <v>549</v>
      </c>
      <c r="B848" s="98" t="s">
        <v>140</v>
      </c>
      <c r="C848" s="98">
        <v>-34218.400000000001</v>
      </c>
      <c r="D848" s="98">
        <v>202405</v>
      </c>
      <c r="E848" s="118" t="str">
        <f t="shared" si="13"/>
        <v>01 May 2024</v>
      </c>
      <c r="F848" s="98" t="s">
        <v>542</v>
      </c>
      <c r="G848" s="98" t="s">
        <v>556</v>
      </c>
    </row>
    <row r="849" spans="1:7" x14ac:dyDescent="0.25">
      <c r="A849" s="31" t="s">
        <v>549</v>
      </c>
      <c r="B849" s="31" t="s">
        <v>148</v>
      </c>
      <c r="C849" s="31">
        <v>0</v>
      </c>
      <c r="D849" s="31">
        <v>202405</v>
      </c>
      <c r="E849" s="118" t="str">
        <f t="shared" si="13"/>
        <v>01 May 2024</v>
      </c>
      <c r="F849" s="31" t="s">
        <v>542</v>
      </c>
      <c r="G849" s="31" t="s">
        <v>556</v>
      </c>
    </row>
    <row r="850" spans="1:7" x14ac:dyDescent="0.25">
      <c r="A850" s="98" t="s">
        <v>549</v>
      </c>
      <c r="B850" s="98" t="s">
        <v>154</v>
      </c>
      <c r="C850" s="98">
        <v>0</v>
      </c>
      <c r="D850" s="98">
        <v>202405</v>
      </c>
      <c r="E850" s="118" t="str">
        <f t="shared" si="13"/>
        <v>01 May 2024</v>
      </c>
      <c r="F850" s="98" t="s">
        <v>542</v>
      </c>
      <c r="G850" s="98" t="s">
        <v>556</v>
      </c>
    </row>
    <row r="851" spans="1:7" x14ac:dyDescent="0.25">
      <c r="A851" s="31" t="s">
        <v>549</v>
      </c>
      <c r="B851" s="31" t="s">
        <v>162</v>
      </c>
      <c r="C851" s="31">
        <v>0</v>
      </c>
      <c r="D851" s="31">
        <v>202405</v>
      </c>
      <c r="E851" s="118" t="str">
        <f t="shared" si="13"/>
        <v>01 May 2024</v>
      </c>
      <c r="F851" s="31" t="s">
        <v>542</v>
      </c>
      <c r="G851" s="31" t="s">
        <v>556</v>
      </c>
    </row>
    <row r="852" spans="1:7" x14ac:dyDescent="0.25">
      <c r="A852" s="98" t="s">
        <v>549</v>
      </c>
      <c r="B852" s="98" t="s">
        <v>276</v>
      </c>
      <c r="C852" s="98">
        <v>-2748.73</v>
      </c>
      <c r="D852" s="98">
        <v>202405</v>
      </c>
      <c r="E852" s="118" t="str">
        <f t="shared" si="13"/>
        <v>01 May 2024</v>
      </c>
      <c r="F852" s="98" t="s">
        <v>542</v>
      </c>
      <c r="G852" s="98" t="s">
        <v>556</v>
      </c>
    </row>
    <row r="853" spans="1:7" x14ac:dyDescent="0.25">
      <c r="A853" s="31" t="s">
        <v>549</v>
      </c>
      <c r="B853" s="31" t="s">
        <v>172</v>
      </c>
      <c r="C853" s="31">
        <v>-2748.73</v>
      </c>
      <c r="D853" s="31">
        <v>202405</v>
      </c>
      <c r="E853" s="118" t="str">
        <f t="shared" si="13"/>
        <v>01 May 2024</v>
      </c>
      <c r="F853" s="31" t="s">
        <v>542</v>
      </c>
      <c r="G853" s="31" t="s">
        <v>556</v>
      </c>
    </row>
    <row r="854" spans="1:7" x14ac:dyDescent="0.25">
      <c r="A854" s="98" t="s">
        <v>549</v>
      </c>
      <c r="B854" s="98" t="s">
        <v>176</v>
      </c>
      <c r="C854" s="98">
        <v>-4299</v>
      </c>
      <c r="D854" s="98">
        <v>202405</v>
      </c>
      <c r="E854" s="118" t="str">
        <f t="shared" si="13"/>
        <v>01 May 2024</v>
      </c>
      <c r="F854" s="98" t="s">
        <v>542</v>
      </c>
      <c r="G854" s="98" t="s">
        <v>556</v>
      </c>
    </row>
    <row r="855" spans="1:7" x14ac:dyDescent="0.25">
      <c r="A855" s="31" t="s">
        <v>549</v>
      </c>
      <c r="B855" s="31" t="s">
        <v>188</v>
      </c>
      <c r="C855" s="31">
        <v>-264.29000000000002</v>
      </c>
      <c r="D855" s="31">
        <v>202405</v>
      </c>
      <c r="E855" s="118" t="str">
        <f t="shared" si="13"/>
        <v>01 May 2024</v>
      </c>
      <c r="F855" s="31" t="s">
        <v>542</v>
      </c>
      <c r="G855" s="31" t="s">
        <v>556</v>
      </c>
    </row>
    <row r="856" spans="1:7" x14ac:dyDescent="0.25">
      <c r="A856" s="98" t="s">
        <v>549</v>
      </c>
      <c r="B856" s="98" t="s">
        <v>280</v>
      </c>
      <c r="C856" s="98">
        <v>-182.21</v>
      </c>
      <c r="D856" s="98">
        <v>202405</v>
      </c>
      <c r="E856" s="118" t="str">
        <f t="shared" si="13"/>
        <v>01 May 2024</v>
      </c>
      <c r="F856" s="98" t="s">
        <v>542</v>
      </c>
      <c r="G856" s="98" t="s">
        <v>556</v>
      </c>
    </row>
    <row r="857" spans="1:7" x14ac:dyDescent="0.25">
      <c r="A857" s="31" t="s">
        <v>549</v>
      </c>
      <c r="B857" s="31" t="s">
        <v>544</v>
      </c>
      <c r="C857" s="31">
        <v>-646</v>
      </c>
      <c r="D857" s="31">
        <v>202405</v>
      </c>
      <c r="E857" s="118" t="str">
        <f t="shared" si="13"/>
        <v>01 May 2024</v>
      </c>
      <c r="F857" s="31" t="s">
        <v>542</v>
      </c>
      <c r="G857" s="31" t="s">
        <v>556</v>
      </c>
    </row>
    <row r="858" spans="1:7" x14ac:dyDescent="0.25">
      <c r="A858" s="98" t="s">
        <v>549</v>
      </c>
      <c r="B858" s="98" t="s">
        <v>198</v>
      </c>
      <c r="C858" s="98">
        <v>-5391.5</v>
      </c>
      <c r="D858" s="98">
        <v>202405</v>
      </c>
      <c r="E858" s="118" t="str">
        <f t="shared" si="13"/>
        <v>01 May 2024</v>
      </c>
      <c r="F858" s="98" t="s">
        <v>542</v>
      </c>
      <c r="G858" s="98" t="s">
        <v>556</v>
      </c>
    </row>
    <row r="859" spans="1:7" x14ac:dyDescent="0.25">
      <c r="A859" s="31" t="s">
        <v>549</v>
      </c>
      <c r="B859" s="31" t="s">
        <v>206</v>
      </c>
      <c r="C859" s="31">
        <v>0</v>
      </c>
      <c r="D859" s="31">
        <v>202405</v>
      </c>
      <c r="E859" s="118" t="str">
        <f t="shared" si="13"/>
        <v>01 May 2024</v>
      </c>
      <c r="F859" s="31" t="s">
        <v>542</v>
      </c>
      <c r="G859" s="31" t="s">
        <v>556</v>
      </c>
    </row>
    <row r="860" spans="1:7" x14ac:dyDescent="0.25">
      <c r="A860" s="98" t="s">
        <v>549</v>
      </c>
      <c r="B860" s="98" t="s">
        <v>281</v>
      </c>
      <c r="C860" s="98">
        <v>0</v>
      </c>
      <c r="D860" s="98">
        <v>202405</v>
      </c>
      <c r="E860" s="118" t="str">
        <f t="shared" si="13"/>
        <v>01 May 2024</v>
      </c>
      <c r="F860" s="98" t="s">
        <v>542</v>
      </c>
      <c r="G860" s="98" t="s">
        <v>556</v>
      </c>
    </row>
    <row r="861" spans="1:7" x14ac:dyDescent="0.25">
      <c r="A861" s="31" t="s">
        <v>549</v>
      </c>
      <c r="B861" s="31" t="s">
        <v>218</v>
      </c>
      <c r="C861" s="31">
        <v>-170</v>
      </c>
      <c r="D861" s="31">
        <v>202405</v>
      </c>
      <c r="E861" s="118" t="str">
        <f t="shared" si="13"/>
        <v>01 May 2024</v>
      </c>
      <c r="F861" s="31" t="s">
        <v>542</v>
      </c>
      <c r="G861" s="31" t="s">
        <v>556</v>
      </c>
    </row>
    <row r="862" spans="1:7" x14ac:dyDescent="0.25">
      <c r="A862" s="98" t="s">
        <v>549</v>
      </c>
      <c r="B862" s="98" t="s">
        <v>333</v>
      </c>
      <c r="C862" s="98">
        <v>-183.05</v>
      </c>
      <c r="D862" s="98">
        <v>202405</v>
      </c>
      <c r="E862" s="118" t="str">
        <f t="shared" si="13"/>
        <v>01 May 2024</v>
      </c>
      <c r="F862" s="98" t="s">
        <v>542</v>
      </c>
      <c r="G862" s="98" t="s">
        <v>556</v>
      </c>
    </row>
    <row r="863" spans="1:7" x14ac:dyDescent="0.25">
      <c r="A863" s="31" t="s">
        <v>549</v>
      </c>
      <c r="B863" s="31" t="s">
        <v>220</v>
      </c>
      <c r="C863" s="31">
        <v>-353.05</v>
      </c>
      <c r="D863" s="31">
        <v>202405</v>
      </c>
      <c r="E863" s="118" t="str">
        <f t="shared" si="13"/>
        <v>01 May 2024</v>
      </c>
      <c r="F863" s="31" t="s">
        <v>542</v>
      </c>
      <c r="G863" s="31" t="s">
        <v>556</v>
      </c>
    </row>
    <row r="864" spans="1:7" x14ac:dyDescent="0.25">
      <c r="A864" s="98" t="s">
        <v>549</v>
      </c>
      <c r="B864" s="98" t="s">
        <v>224</v>
      </c>
      <c r="C864" s="98">
        <v>0</v>
      </c>
      <c r="D864" s="98">
        <v>202405</v>
      </c>
      <c r="E864" s="118" t="str">
        <f t="shared" si="13"/>
        <v>01 May 2024</v>
      </c>
      <c r="F864" s="98" t="s">
        <v>542</v>
      </c>
      <c r="G864" s="98" t="s">
        <v>556</v>
      </c>
    </row>
    <row r="865" spans="1:7" x14ac:dyDescent="0.25">
      <c r="A865" s="31" t="s">
        <v>549</v>
      </c>
      <c r="B865" s="31" t="s">
        <v>228</v>
      </c>
      <c r="C865" s="31">
        <v>0</v>
      </c>
      <c r="D865" s="31">
        <v>202405</v>
      </c>
      <c r="E865" s="118" t="str">
        <f t="shared" si="13"/>
        <v>01 May 2024</v>
      </c>
      <c r="F865" s="31" t="s">
        <v>542</v>
      </c>
      <c r="G865" s="31" t="s">
        <v>556</v>
      </c>
    </row>
    <row r="866" spans="1:7" x14ac:dyDescent="0.25">
      <c r="A866" s="98" t="s">
        <v>549</v>
      </c>
      <c r="B866" s="98" t="s">
        <v>232</v>
      </c>
      <c r="C866" s="98">
        <v>0</v>
      </c>
      <c r="D866" s="98">
        <v>202405</v>
      </c>
      <c r="E866" s="118" t="str">
        <f t="shared" si="13"/>
        <v>01 May 2024</v>
      </c>
      <c r="F866" s="98" t="s">
        <v>542</v>
      </c>
      <c r="G866" s="98" t="s">
        <v>556</v>
      </c>
    </row>
    <row r="867" spans="1:7" x14ac:dyDescent="0.25">
      <c r="A867" s="31" t="s">
        <v>549</v>
      </c>
      <c r="B867" s="31" t="s">
        <v>234</v>
      </c>
      <c r="C867" s="31">
        <v>-42711.68</v>
      </c>
      <c r="D867" s="31">
        <v>202405</v>
      </c>
      <c r="E867" s="118" t="str">
        <f t="shared" si="13"/>
        <v>01 May 2024</v>
      </c>
      <c r="F867" s="31" t="s">
        <v>542</v>
      </c>
      <c r="G867" s="31" t="s">
        <v>556</v>
      </c>
    </row>
    <row r="868" spans="1:7" x14ac:dyDescent="0.25">
      <c r="A868" s="98" t="s">
        <v>549</v>
      </c>
      <c r="B868" s="98" t="s">
        <v>236</v>
      </c>
      <c r="C868" s="98">
        <v>57429.99</v>
      </c>
      <c r="D868" s="98">
        <v>202405</v>
      </c>
      <c r="E868" s="118" t="str">
        <f t="shared" si="13"/>
        <v>01 May 2024</v>
      </c>
      <c r="F868" s="98" t="s">
        <v>542</v>
      </c>
      <c r="G868" s="98" t="s">
        <v>556</v>
      </c>
    </row>
    <row r="869" spans="1:7" x14ac:dyDescent="0.25">
      <c r="A869" s="31" t="s">
        <v>549</v>
      </c>
      <c r="B869" s="31" t="s">
        <v>238</v>
      </c>
      <c r="C869" s="31">
        <v>57429.99</v>
      </c>
      <c r="D869" s="31">
        <v>202405</v>
      </c>
      <c r="E869" s="118" t="str">
        <f t="shared" si="13"/>
        <v>01 May 2024</v>
      </c>
      <c r="F869" s="31" t="s">
        <v>542</v>
      </c>
      <c r="G869" s="31" t="s">
        <v>556</v>
      </c>
    </row>
    <row r="870" spans="1:7" x14ac:dyDescent="0.25">
      <c r="A870" s="98" t="s">
        <v>549</v>
      </c>
      <c r="B870" s="98" t="s">
        <v>241</v>
      </c>
      <c r="C870" s="98">
        <v>57429.99</v>
      </c>
      <c r="D870" s="98">
        <v>202405</v>
      </c>
      <c r="E870" s="118" t="str">
        <f t="shared" si="13"/>
        <v>01 May 2024</v>
      </c>
      <c r="F870" s="98" t="s">
        <v>542</v>
      </c>
      <c r="G870" s="98" t="s">
        <v>556</v>
      </c>
    </row>
    <row r="871" spans="1:7" x14ac:dyDescent="0.25">
      <c r="A871" s="31" t="s">
        <v>549</v>
      </c>
      <c r="B871" s="31" t="s">
        <v>249</v>
      </c>
      <c r="C871" s="31">
        <v>57429.99</v>
      </c>
      <c r="D871" s="31">
        <v>202405</v>
      </c>
      <c r="E871" s="118" t="str">
        <f t="shared" si="13"/>
        <v>01 May 2024</v>
      </c>
      <c r="F871" s="31" t="s">
        <v>542</v>
      </c>
      <c r="G871" s="31" t="s">
        <v>556</v>
      </c>
    </row>
    <row r="872" spans="1:7" x14ac:dyDescent="0.25">
      <c r="A872" s="98" t="s">
        <v>549</v>
      </c>
      <c r="B872" s="98" t="s">
        <v>251</v>
      </c>
      <c r="C872" s="98">
        <v>-19966.3</v>
      </c>
      <c r="D872" s="98">
        <v>202405</v>
      </c>
      <c r="E872" s="118" t="str">
        <f t="shared" si="13"/>
        <v>01 May 2024</v>
      </c>
      <c r="F872" s="98" t="s">
        <v>542</v>
      </c>
      <c r="G872" s="98" t="s">
        <v>556</v>
      </c>
    </row>
    <row r="873" spans="1:7" x14ac:dyDescent="0.25">
      <c r="A873" s="31" t="s">
        <v>549</v>
      </c>
      <c r="B873" s="31" t="s">
        <v>253</v>
      </c>
      <c r="C873" s="31">
        <v>-18732</v>
      </c>
      <c r="D873" s="31">
        <v>202405</v>
      </c>
      <c r="E873" s="118" t="str">
        <f t="shared" si="13"/>
        <v>01 May 2024</v>
      </c>
      <c r="F873" s="31" t="s">
        <v>542</v>
      </c>
      <c r="G873" s="31" t="s">
        <v>556</v>
      </c>
    </row>
    <row r="874" spans="1:7" x14ac:dyDescent="0.25">
      <c r="A874" s="98" t="s">
        <v>549</v>
      </c>
      <c r="B874" s="98" t="s">
        <v>255</v>
      </c>
      <c r="C874" s="98">
        <v>18731.689999999999</v>
      </c>
      <c r="D874" s="98">
        <v>202405</v>
      </c>
      <c r="E874" s="118" t="str">
        <f t="shared" si="13"/>
        <v>01 May 2024</v>
      </c>
      <c r="F874" s="98" t="s">
        <v>542</v>
      </c>
      <c r="G874" s="98" t="s">
        <v>556</v>
      </c>
    </row>
    <row r="875" spans="1:7" x14ac:dyDescent="0.25">
      <c r="A875" s="31" t="s">
        <v>549</v>
      </c>
      <c r="B875" s="31" t="s">
        <v>339</v>
      </c>
      <c r="C875" s="31">
        <v>285671.685</v>
      </c>
      <c r="D875" s="31">
        <v>202411</v>
      </c>
      <c r="E875" s="118" t="str">
        <f t="shared" si="13"/>
        <v>01 November 2024</v>
      </c>
      <c r="F875" s="31" t="s">
        <v>541</v>
      </c>
      <c r="G875" s="31" t="s">
        <v>556</v>
      </c>
    </row>
    <row r="876" spans="1:7" x14ac:dyDescent="0.25">
      <c r="A876" s="98" t="s">
        <v>549</v>
      </c>
      <c r="B876" s="98" t="s">
        <v>63</v>
      </c>
      <c r="C876" s="98">
        <v>299955.26929999999</v>
      </c>
      <c r="D876" s="98">
        <v>202411</v>
      </c>
      <c r="E876" s="118" t="str">
        <f t="shared" si="13"/>
        <v>01 November 2024</v>
      </c>
      <c r="F876" s="98" t="s">
        <v>541</v>
      </c>
      <c r="G876" s="98" t="s">
        <v>556</v>
      </c>
    </row>
    <row r="877" spans="1:7" x14ac:dyDescent="0.25">
      <c r="A877" s="31" t="s">
        <v>549</v>
      </c>
      <c r="B877" s="31" t="s">
        <v>340</v>
      </c>
      <c r="C877" s="31">
        <v>0.05</v>
      </c>
      <c r="D877" s="31">
        <v>202411</v>
      </c>
      <c r="E877" s="118" t="str">
        <f t="shared" si="13"/>
        <v>01 November 2024</v>
      </c>
      <c r="F877" s="31" t="s">
        <v>541</v>
      </c>
      <c r="G877" s="31" t="s">
        <v>556</v>
      </c>
    </row>
    <row r="878" spans="1:7" x14ac:dyDescent="0.25">
      <c r="A878" s="98" t="s">
        <v>549</v>
      </c>
      <c r="B878" s="98" t="s">
        <v>110</v>
      </c>
      <c r="C878" s="98">
        <v>-227966.00459999999</v>
      </c>
      <c r="D878" s="98">
        <v>202411</v>
      </c>
      <c r="E878" s="118" t="str">
        <f t="shared" si="13"/>
        <v>01 November 2024</v>
      </c>
      <c r="F878" s="98" t="s">
        <v>541</v>
      </c>
      <c r="G878" s="98" t="s">
        <v>556</v>
      </c>
    </row>
    <row r="879" spans="1:7" x14ac:dyDescent="0.25">
      <c r="A879" s="31" t="s">
        <v>549</v>
      </c>
      <c r="B879" s="31" t="s">
        <v>114</v>
      </c>
      <c r="C879" s="31">
        <v>71989.264620000002</v>
      </c>
      <c r="D879" s="31">
        <v>202411</v>
      </c>
      <c r="E879" s="118" t="str">
        <f t="shared" si="13"/>
        <v>01 November 2024</v>
      </c>
      <c r="F879" s="31" t="s">
        <v>541</v>
      </c>
      <c r="G879" s="31" t="s">
        <v>556</v>
      </c>
    </row>
    <row r="880" spans="1:7" x14ac:dyDescent="0.25">
      <c r="A880" s="98" t="s">
        <v>549</v>
      </c>
      <c r="B880" s="98"/>
      <c r="C880" s="98">
        <v>0.24</v>
      </c>
      <c r="D880" s="98">
        <v>202411</v>
      </c>
      <c r="E880" s="118" t="str">
        <f t="shared" si="13"/>
        <v>01 November 2024</v>
      </c>
      <c r="F880" s="98" t="s">
        <v>541</v>
      </c>
      <c r="G880" s="98" t="s">
        <v>556</v>
      </c>
    </row>
    <row r="881" spans="1:7" x14ac:dyDescent="0.25">
      <c r="A881" s="31" t="s">
        <v>549</v>
      </c>
      <c r="B881" s="31" t="s">
        <v>288</v>
      </c>
      <c r="C881" s="31">
        <v>4</v>
      </c>
      <c r="D881" s="31">
        <v>202411</v>
      </c>
      <c r="E881" s="118" t="str">
        <f t="shared" si="13"/>
        <v>01 November 2024</v>
      </c>
      <c r="F881" s="31" t="s">
        <v>541</v>
      </c>
      <c r="G881" s="31" t="s">
        <v>556</v>
      </c>
    </row>
    <row r="882" spans="1:7" x14ac:dyDescent="0.25">
      <c r="A882" s="98" t="s">
        <v>549</v>
      </c>
      <c r="B882" s="98" t="s">
        <v>120</v>
      </c>
      <c r="C882" s="98">
        <v>-33900</v>
      </c>
      <c r="D882" s="98">
        <v>202411</v>
      </c>
      <c r="E882" s="118" t="str">
        <f t="shared" si="13"/>
        <v>01 November 2024</v>
      </c>
      <c r="F882" s="98" t="s">
        <v>541</v>
      </c>
      <c r="G882" s="98" t="s">
        <v>556</v>
      </c>
    </row>
    <row r="883" spans="1:7" x14ac:dyDescent="0.25">
      <c r="A883" s="31" t="s">
        <v>549</v>
      </c>
      <c r="B883" s="31" t="s">
        <v>124</v>
      </c>
      <c r="C883" s="31">
        <v>-1187</v>
      </c>
      <c r="D883" s="31">
        <v>202411</v>
      </c>
      <c r="E883" s="118" t="str">
        <f t="shared" si="13"/>
        <v>01 November 2024</v>
      </c>
      <c r="F883" s="31" t="s">
        <v>541</v>
      </c>
      <c r="G883" s="31" t="s">
        <v>556</v>
      </c>
    </row>
    <row r="884" spans="1:7" x14ac:dyDescent="0.25">
      <c r="A884" s="98" t="s">
        <v>549</v>
      </c>
      <c r="B884" s="98" t="s">
        <v>126</v>
      </c>
      <c r="C884" s="98">
        <v>-3729</v>
      </c>
      <c r="D884" s="98">
        <v>202411</v>
      </c>
      <c r="E884" s="118" t="str">
        <f t="shared" si="13"/>
        <v>01 November 2024</v>
      </c>
      <c r="F884" s="98" t="s">
        <v>541</v>
      </c>
      <c r="G884" s="98" t="s">
        <v>556</v>
      </c>
    </row>
    <row r="885" spans="1:7" x14ac:dyDescent="0.25">
      <c r="A885" s="31" t="s">
        <v>549</v>
      </c>
      <c r="B885" s="31" t="s">
        <v>134</v>
      </c>
      <c r="C885" s="31">
        <v>-2712</v>
      </c>
      <c r="D885" s="31">
        <v>202411</v>
      </c>
      <c r="E885" s="118" t="str">
        <f t="shared" si="13"/>
        <v>01 November 2024</v>
      </c>
      <c r="F885" s="31" t="s">
        <v>541</v>
      </c>
      <c r="G885" s="31" t="s">
        <v>556</v>
      </c>
    </row>
    <row r="886" spans="1:7" x14ac:dyDescent="0.25">
      <c r="A886" s="98" t="s">
        <v>549</v>
      </c>
      <c r="B886" s="98" t="s">
        <v>140</v>
      </c>
      <c r="C886" s="98">
        <v>-41528</v>
      </c>
      <c r="D886" s="98">
        <v>202411</v>
      </c>
      <c r="E886" s="118" t="str">
        <f t="shared" si="13"/>
        <v>01 November 2024</v>
      </c>
      <c r="F886" s="98" t="s">
        <v>541</v>
      </c>
      <c r="G886" s="98" t="s">
        <v>556</v>
      </c>
    </row>
    <row r="887" spans="1:7" x14ac:dyDescent="0.25">
      <c r="A887" s="31" t="s">
        <v>549</v>
      </c>
      <c r="B887" s="31" t="s">
        <v>148</v>
      </c>
      <c r="C887" s="31">
        <v>0</v>
      </c>
      <c r="D887" s="31">
        <v>202411</v>
      </c>
      <c r="E887" s="118" t="str">
        <f t="shared" si="13"/>
        <v>01 November 2024</v>
      </c>
      <c r="F887" s="31" t="s">
        <v>541</v>
      </c>
      <c r="G887" s="31" t="s">
        <v>556</v>
      </c>
    </row>
    <row r="888" spans="1:7" x14ac:dyDescent="0.25">
      <c r="A888" s="98" t="s">
        <v>549</v>
      </c>
      <c r="B888" s="98" t="s">
        <v>154</v>
      </c>
      <c r="C888" s="98">
        <v>0</v>
      </c>
      <c r="D888" s="98">
        <v>202411</v>
      </c>
      <c r="E888" s="118" t="str">
        <f t="shared" si="13"/>
        <v>01 November 2024</v>
      </c>
      <c r="F888" s="98" t="s">
        <v>541</v>
      </c>
      <c r="G888" s="98" t="s">
        <v>556</v>
      </c>
    </row>
    <row r="889" spans="1:7" x14ac:dyDescent="0.25">
      <c r="A889" s="31" t="s">
        <v>549</v>
      </c>
      <c r="B889" s="31" t="s">
        <v>162</v>
      </c>
      <c r="C889" s="31">
        <v>0</v>
      </c>
      <c r="D889" s="31">
        <v>202411</v>
      </c>
      <c r="E889" s="118" t="str">
        <f t="shared" si="13"/>
        <v>01 November 2024</v>
      </c>
      <c r="F889" s="31" t="s">
        <v>541</v>
      </c>
      <c r="G889" s="31" t="s">
        <v>556</v>
      </c>
    </row>
    <row r="890" spans="1:7" x14ac:dyDescent="0.25">
      <c r="A890" s="98" t="s">
        <v>549</v>
      </c>
      <c r="B890" s="98" t="s">
        <v>276</v>
      </c>
      <c r="C890" s="98">
        <v>-2800</v>
      </c>
      <c r="D890" s="98">
        <v>202411</v>
      </c>
      <c r="E890" s="118" t="str">
        <f t="shared" si="13"/>
        <v>01 November 2024</v>
      </c>
      <c r="F890" s="98" t="s">
        <v>541</v>
      </c>
      <c r="G890" s="98" t="s">
        <v>556</v>
      </c>
    </row>
    <row r="891" spans="1:7" x14ac:dyDescent="0.25">
      <c r="A891" s="31" t="s">
        <v>549</v>
      </c>
      <c r="B891" s="31" t="s">
        <v>172</v>
      </c>
      <c r="C891" s="31">
        <v>-2800</v>
      </c>
      <c r="D891" s="31">
        <v>202411</v>
      </c>
      <c r="E891" s="118" t="str">
        <f t="shared" si="13"/>
        <v>01 November 2024</v>
      </c>
      <c r="F891" s="31" t="s">
        <v>541</v>
      </c>
      <c r="G891" s="31" t="s">
        <v>556</v>
      </c>
    </row>
    <row r="892" spans="1:7" x14ac:dyDescent="0.25">
      <c r="A892" s="98" t="s">
        <v>549</v>
      </c>
      <c r="B892" s="98" t="s">
        <v>176</v>
      </c>
      <c r="C892" s="98">
        <v>-4299</v>
      </c>
      <c r="D892" s="98">
        <v>202411</v>
      </c>
      <c r="E892" s="118" t="str">
        <f t="shared" si="13"/>
        <v>01 November 2024</v>
      </c>
      <c r="F892" s="98" t="s">
        <v>541</v>
      </c>
      <c r="G892" s="98" t="s">
        <v>556</v>
      </c>
    </row>
    <row r="893" spans="1:7" x14ac:dyDescent="0.25">
      <c r="A893" s="31" t="s">
        <v>549</v>
      </c>
      <c r="B893" s="31" t="s">
        <v>188</v>
      </c>
      <c r="C893" s="31">
        <v>-250</v>
      </c>
      <c r="D893" s="31">
        <v>202411</v>
      </c>
      <c r="E893" s="118" t="str">
        <f t="shared" si="13"/>
        <v>01 November 2024</v>
      </c>
      <c r="F893" s="31" t="s">
        <v>541</v>
      </c>
      <c r="G893" s="31" t="s">
        <v>556</v>
      </c>
    </row>
    <row r="894" spans="1:7" x14ac:dyDescent="0.25">
      <c r="A894" s="98" t="s">
        <v>549</v>
      </c>
      <c r="B894" s="98" t="s">
        <v>190</v>
      </c>
      <c r="C894" s="98">
        <v>-250</v>
      </c>
      <c r="D894" s="98">
        <v>202411</v>
      </c>
      <c r="E894" s="118" t="str">
        <f t="shared" si="13"/>
        <v>01 November 2024</v>
      </c>
      <c r="F894" s="98" t="s">
        <v>541</v>
      </c>
      <c r="G894" s="98" t="s">
        <v>556</v>
      </c>
    </row>
    <row r="895" spans="1:7" x14ac:dyDescent="0.25">
      <c r="A895" s="31" t="s">
        <v>549</v>
      </c>
      <c r="B895" s="31" t="s">
        <v>198</v>
      </c>
      <c r="C895" s="31">
        <v>-4799</v>
      </c>
      <c r="D895" s="31">
        <v>202411</v>
      </c>
      <c r="E895" s="118" t="str">
        <f t="shared" si="13"/>
        <v>01 November 2024</v>
      </c>
      <c r="F895" s="31" t="s">
        <v>541</v>
      </c>
      <c r="G895" s="31" t="s">
        <v>556</v>
      </c>
    </row>
    <row r="896" spans="1:7" x14ac:dyDescent="0.25">
      <c r="A896" s="98" t="s">
        <v>549</v>
      </c>
      <c r="B896" s="98" t="s">
        <v>206</v>
      </c>
      <c r="C896" s="98">
        <v>0</v>
      </c>
      <c r="D896" s="98">
        <v>202411</v>
      </c>
      <c r="E896" s="118" t="str">
        <f t="shared" si="13"/>
        <v>01 November 2024</v>
      </c>
      <c r="F896" s="98" t="s">
        <v>541</v>
      </c>
      <c r="G896" s="98" t="s">
        <v>556</v>
      </c>
    </row>
    <row r="897" spans="1:7" x14ac:dyDescent="0.25">
      <c r="A897" s="31" t="s">
        <v>549</v>
      </c>
      <c r="B897" s="31" t="s">
        <v>212</v>
      </c>
      <c r="C897" s="31">
        <v>0</v>
      </c>
      <c r="D897" s="31">
        <v>202411</v>
      </c>
      <c r="E897" s="118" t="str">
        <f t="shared" si="13"/>
        <v>01 November 2024</v>
      </c>
      <c r="F897" s="31" t="s">
        <v>541</v>
      </c>
      <c r="G897" s="31" t="s">
        <v>556</v>
      </c>
    </row>
    <row r="898" spans="1:7" x14ac:dyDescent="0.25">
      <c r="A898" s="98" t="s">
        <v>549</v>
      </c>
      <c r="B898" s="98" t="s">
        <v>218</v>
      </c>
      <c r="C898" s="98">
        <v>-170</v>
      </c>
      <c r="D898" s="98">
        <v>202411</v>
      </c>
      <c r="E898" s="118" t="str">
        <f t="shared" ref="E898:E961" si="14">TEXT(DATE(LEFT(D898,4), RIGHT(D898,2), 1), "DD MMMM YYYY")</f>
        <v>01 November 2024</v>
      </c>
      <c r="F898" s="98" t="s">
        <v>541</v>
      </c>
      <c r="G898" s="98" t="s">
        <v>556</v>
      </c>
    </row>
    <row r="899" spans="1:7" x14ac:dyDescent="0.25">
      <c r="A899" s="31" t="s">
        <v>549</v>
      </c>
      <c r="B899" s="31" t="s">
        <v>333</v>
      </c>
      <c r="C899" s="31">
        <v>-100</v>
      </c>
      <c r="D899" s="31">
        <v>202411</v>
      </c>
      <c r="E899" s="118" t="str">
        <f t="shared" si="14"/>
        <v>01 November 2024</v>
      </c>
      <c r="F899" s="31" t="s">
        <v>541</v>
      </c>
      <c r="G899" s="31" t="s">
        <v>556</v>
      </c>
    </row>
    <row r="900" spans="1:7" x14ac:dyDescent="0.25">
      <c r="A900" s="98" t="s">
        <v>549</v>
      </c>
      <c r="B900" s="98" t="s">
        <v>220</v>
      </c>
      <c r="C900" s="98">
        <v>-270</v>
      </c>
      <c r="D900" s="98">
        <v>202411</v>
      </c>
      <c r="E900" s="118" t="str">
        <f t="shared" si="14"/>
        <v>01 November 2024</v>
      </c>
      <c r="F900" s="98" t="s">
        <v>541</v>
      </c>
      <c r="G900" s="98" t="s">
        <v>556</v>
      </c>
    </row>
    <row r="901" spans="1:7" x14ac:dyDescent="0.25">
      <c r="A901" s="31" t="s">
        <v>549</v>
      </c>
      <c r="B901" s="31" t="s">
        <v>224</v>
      </c>
      <c r="C901" s="31">
        <v>0</v>
      </c>
      <c r="D901" s="31">
        <v>202411</v>
      </c>
      <c r="E901" s="118" t="str">
        <f t="shared" si="14"/>
        <v>01 November 2024</v>
      </c>
      <c r="F901" s="31" t="s">
        <v>541</v>
      </c>
      <c r="G901" s="31" t="s">
        <v>556</v>
      </c>
    </row>
    <row r="902" spans="1:7" x14ac:dyDescent="0.25">
      <c r="A902" s="98" t="s">
        <v>549</v>
      </c>
      <c r="B902" s="98" t="s">
        <v>228</v>
      </c>
      <c r="C902" s="98">
        <v>0</v>
      </c>
      <c r="D902" s="98">
        <v>202411</v>
      </c>
      <c r="E902" s="118" t="str">
        <f t="shared" si="14"/>
        <v>01 November 2024</v>
      </c>
      <c r="F902" s="98" t="s">
        <v>541</v>
      </c>
      <c r="G902" s="98" t="s">
        <v>556</v>
      </c>
    </row>
    <row r="903" spans="1:7" x14ac:dyDescent="0.25">
      <c r="A903" s="31" t="s">
        <v>549</v>
      </c>
      <c r="B903" s="31" t="s">
        <v>232</v>
      </c>
      <c r="C903" s="31">
        <v>0</v>
      </c>
      <c r="D903" s="31">
        <v>202411</v>
      </c>
      <c r="E903" s="118" t="str">
        <f t="shared" si="14"/>
        <v>01 November 2024</v>
      </c>
      <c r="F903" s="31" t="s">
        <v>541</v>
      </c>
      <c r="G903" s="31" t="s">
        <v>556</v>
      </c>
    </row>
    <row r="904" spans="1:7" x14ac:dyDescent="0.25">
      <c r="A904" s="98" t="s">
        <v>549</v>
      </c>
      <c r="B904" s="98" t="s">
        <v>234</v>
      </c>
      <c r="C904" s="98">
        <v>-49397</v>
      </c>
      <c r="D904" s="98">
        <v>202411</v>
      </c>
      <c r="E904" s="118" t="str">
        <f t="shared" si="14"/>
        <v>01 November 2024</v>
      </c>
      <c r="F904" s="98" t="s">
        <v>541</v>
      </c>
      <c r="G904" s="98" t="s">
        <v>556</v>
      </c>
    </row>
    <row r="905" spans="1:7" x14ac:dyDescent="0.25">
      <c r="A905" s="31" t="s">
        <v>549</v>
      </c>
      <c r="B905" s="31" t="s">
        <v>236</v>
      </c>
      <c r="C905" s="31">
        <v>22592.264620000002</v>
      </c>
      <c r="D905" s="31">
        <v>202411</v>
      </c>
      <c r="E905" s="118" t="str">
        <f t="shared" si="14"/>
        <v>01 November 2024</v>
      </c>
      <c r="F905" s="31" t="s">
        <v>541</v>
      </c>
      <c r="G905" s="31" t="s">
        <v>556</v>
      </c>
    </row>
    <row r="906" spans="1:7" x14ac:dyDescent="0.25">
      <c r="A906" s="98" t="s">
        <v>549</v>
      </c>
      <c r="B906" s="98" t="s">
        <v>238</v>
      </c>
      <c r="C906" s="98">
        <v>22592.264620000002</v>
      </c>
      <c r="D906" s="98">
        <v>202411</v>
      </c>
      <c r="E906" s="118" t="str">
        <f t="shared" si="14"/>
        <v>01 November 2024</v>
      </c>
      <c r="F906" s="98" t="s">
        <v>541</v>
      </c>
      <c r="G906" s="98" t="s">
        <v>556</v>
      </c>
    </row>
    <row r="907" spans="1:7" x14ac:dyDescent="0.25">
      <c r="A907" s="31" t="s">
        <v>549</v>
      </c>
      <c r="B907" s="31" t="s">
        <v>241</v>
      </c>
      <c r="C907" s="31">
        <v>22592.264620000002</v>
      </c>
      <c r="D907" s="31">
        <v>202411</v>
      </c>
      <c r="E907" s="118" t="str">
        <f t="shared" si="14"/>
        <v>01 November 2024</v>
      </c>
      <c r="F907" s="31" t="s">
        <v>541</v>
      </c>
      <c r="G907" s="31" t="s">
        <v>556</v>
      </c>
    </row>
    <row r="908" spans="1:7" x14ac:dyDescent="0.25">
      <c r="A908" s="98" t="s">
        <v>549</v>
      </c>
      <c r="B908" s="98" t="s">
        <v>249</v>
      </c>
      <c r="C908" s="98">
        <v>22592.264620000002</v>
      </c>
      <c r="D908" s="98">
        <v>202411</v>
      </c>
      <c r="E908" s="118" t="str">
        <f t="shared" si="14"/>
        <v>01 November 2024</v>
      </c>
      <c r="F908" s="98" t="s">
        <v>541</v>
      </c>
      <c r="G908" s="98" t="s">
        <v>556</v>
      </c>
    </row>
    <row r="909" spans="1:7" x14ac:dyDescent="0.25">
      <c r="A909" s="31" t="s">
        <v>549</v>
      </c>
      <c r="B909" s="31" t="s">
        <v>255</v>
      </c>
      <c r="C909" s="31">
        <v>22592.264620000002</v>
      </c>
      <c r="D909" s="31">
        <v>202411</v>
      </c>
      <c r="E909" s="118" t="str">
        <f t="shared" si="14"/>
        <v>01 November 2024</v>
      </c>
      <c r="F909" s="31" t="s">
        <v>541</v>
      </c>
      <c r="G909" s="31" t="s">
        <v>556</v>
      </c>
    </row>
    <row r="910" spans="1:7" x14ac:dyDescent="0.25">
      <c r="A910" s="98" t="s">
        <v>549</v>
      </c>
      <c r="B910" s="98" t="s">
        <v>15</v>
      </c>
      <c r="C910" s="98">
        <v>0</v>
      </c>
      <c r="D910" s="98">
        <v>202411</v>
      </c>
      <c r="E910" s="118" t="str">
        <f t="shared" si="14"/>
        <v>01 November 2024</v>
      </c>
      <c r="F910" s="98" t="s">
        <v>541</v>
      </c>
      <c r="G910" s="98" t="s">
        <v>550</v>
      </c>
    </row>
    <row r="911" spans="1:7" x14ac:dyDescent="0.25">
      <c r="A911" s="31" t="s">
        <v>549</v>
      </c>
      <c r="B911" s="31" t="s">
        <v>15</v>
      </c>
      <c r="C911" s="31">
        <v>0</v>
      </c>
      <c r="D911" s="31">
        <v>202411</v>
      </c>
      <c r="E911" s="118" t="str">
        <f t="shared" si="14"/>
        <v>01 November 2024</v>
      </c>
      <c r="F911" s="31" t="s">
        <v>541</v>
      </c>
      <c r="G911" s="31" t="s">
        <v>551</v>
      </c>
    </row>
    <row r="912" spans="1:7" x14ac:dyDescent="0.25">
      <c r="A912" s="98" t="s">
        <v>549</v>
      </c>
      <c r="B912" s="98" t="s">
        <v>15</v>
      </c>
      <c r="C912" s="98">
        <v>0</v>
      </c>
      <c r="D912" s="98">
        <v>202411</v>
      </c>
      <c r="E912" s="118" t="str">
        <f t="shared" si="14"/>
        <v>01 November 2024</v>
      </c>
      <c r="F912" s="98" t="s">
        <v>541</v>
      </c>
      <c r="G912" s="98" t="s">
        <v>552</v>
      </c>
    </row>
    <row r="913" spans="1:7" x14ac:dyDescent="0.25">
      <c r="A913" s="31" t="s">
        <v>549</v>
      </c>
      <c r="B913" s="31" t="s">
        <v>15</v>
      </c>
      <c r="C913" s="31">
        <v>0</v>
      </c>
      <c r="D913" s="31">
        <v>202411</v>
      </c>
      <c r="E913" s="118" t="str">
        <f t="shared" si="14"/>
        <v>01 November 2024</v>
      </c>
      <c r="F913" s="31" t="s">
        <v>541</v>
      </c>
      <c r="G913" s="31" t="s">
        <v>553</v>
      </c>
    </row>
    <row r="914" spans="1:7" x14ac:dyDescent="0.25">
      <c r="A914" s="98" t="s">
        <v>549</v>
      </c>
      <c r="B914" s="98" t="s">
        <v>15</v>
      </c>
      <c r="C914" s="98">
        <v>0</v>
      </c>
      <c r="D914" s="98">
        <v>202411</v>
      </c>
      <c r="E914" s="118" t="str">
        <f t="shared" si="14"/>
        <v>01 November 2024</v>
      </c>
      <c r="F914" s="98" t="s">
        <v>541</v>
      </c>
      <c r="G914" s="98" t="s">
        <v>554</v>
      </c>
    </row>
    <row r="915" spans="1:7" x14ac:dyDescent="0.25">
      <c r="A915" s="31" t="s">
        <v>549</v>
      </c>
      <c r="B915" s="31"/>
      <c r="C915" s="31">
        <v>0</v>
      </c>
      <c r="D915" s="31">
        <v>202411</v>
      </c>
      <c r="E915" s="118" t="str">
        <f t="shared" si="14"/>
        <v>01 November 2024</v>
      </c>
      <c r="F915" s="31" t="s">
        <v>541</v>
      </c>
      <c r="G915" s="31" t="s">
        <v>550</v>
      </c>
    </row>
    <row r="916" spans="1:7" x14ac:dyDescent="0.25">
      <c r="A916" s="98" t="s">
        <v>549</v>
      </c>
      <c r="B916" s="98"/>
      <c r="C916" s="98">
        <v>0</v>
      </c>
      <c r="D916" s="98">
        <v>202411</v>
      </c>
      <c r="E916" s="118" t="str">
        <f t="shared" si="14"/>
        <v>01 November 2024</v>
      </c>
      <c r="F916" s="98" t="s">
        <v>541</v>
      </c>
      <c r="G916" s="98" t="s">
        <v>551</v>
      </c>
    </row>
    <row r="917" spans="1:7" x14ac:dyDescent="0.25">
      <c r="A917" s="31" t="s">
        <v>549</v>
      </c>
      <c r="B917" s="31"/>
      <c r="C917" s="31">
        <v>0</v>
      </c>
      <c r="D917" s="31">
        <v>202411</v>
      </c>
      <c r="E917" s="118" t="str">
        <f t="shared" si="14"/>
        <v>01 November 2024</v>
      </c>
      <c r="F917" s="31" t="s">
        <v>541</v>
      </c>
      <c r="G917" s="31" t="s">
        <v>552</v>
      </c>
    </row>
    <row r="918" spans="1:7" x14ac:dyDescent="0.25">
      <c r="A918" s="98" t="s">
        <v>549</v>
      </c>
      <c r="B918" s="98"/>
      <c r="C918" s="98">
        <v>0</v>
      </c>
      <c r="D918" s="98">
        <v>202411</v>
      </c>
      <c r="E918" s="118" t="str">
        <f t="shared" si="14"/>
        <v>01 November 2024</v>
      </c>
      <c r="F918" s="98" t="s">
        <v>541</v>
      </c>
      <c r="G918" s="98" t="s">
        <v>553</v>
      </c>
    </row>
    <row r="919" spans="1:7" x14ac:dyDescent="0.25">
      <c r="A919" s="31" t="s">
        <v>549</v>
      </c>
      <c r="B919" s="31"/>
      <c r="C919" s="31">
        <v>0</v>
      </c>
      <c r="D919" s="31">
        <v>202411</v>
      </c>
      <c r="E919" s="118" t="str">
        <f t="shared" si="14"/>
        <v>01 November 2024</v>
      </c>
      <c r="F919" s="31" t="s">
        <v>541</v>
      </c>
      <c r="G919" s="31" t="s">
        <v>554</v>
      </c>
    </row>
    <row r="920" spans="1:7" x14ac:dyDescent="0.25">
      <c r="A920" s="98" t="s">
        <v>549</v>
      </c>
      <c r="B920" s="98" t="s">
        <v>339</v>
      </c>
      <c r="C920" s="98">
        <v>28567.1685</v>
      </c>
      <c r="D920" s="98">
        <v>202411</v>
      </c>
      <c r="E920" s="118" t="str">
        <f t="shared" si="14"/>
        <v>01 November 2024</v>
      </c>
      <c r="F920" s="98" t="s">
        <v>541</v>
      </c>
      <c r="G920" s="98" t="s">
        <v>550</v>
      </c>
    </row>
    <row r="921" spans="1:7" x14ac:dyDescent="0.25">
      <c r="A921" s="31" t="s">
        <v>549</v>
      </c>
      <c r="B921" s="31" t="s">
        <v>339</v>
      </c>
      <c r="C921" s="31">
        <v>95128.671109999996</v>
      </c>
      <c r="D921" s="31">
        <v>202411</v>
      </c>
      <c r="E921" s="118" t="str">
        <f t="shared" si="14"/>
        <v>01 November 2024</v>
      </c>
      <c r="F921" s="31" t="s">
        <v>541</v>
      </c>
      <c r="G921" s="31" t="s">
        <v>551</v>
      </c>
    </row>
    <row r="922" spans="1:7" x14ac:dyDescent="0.25">
      <c r="A922" s="98" t="s">
        <v>549</v>
      </c>
      <c r="B922" s="98" t="s">
        <v>339</v>
      </c>
      <c r="C922" s="98">
        <v>161690.17370000001</v>
      </c>
      <c r="D922" s="98">
        <v>202411</v>
      </c>
      <c r="E922" s="118" t="str">
        <f t="shared" si="14"/>
        <v>01 November 2024</v>
      </c>
      <c r="F922" s="98" t="s">
        <v>541</v>
      </c>
      <c r="G922" s="98" t="s">
        <v>552</v>
      </c>
    </row>
    <row r="923" spans="1:7" x14ac:dyDescent="0.25">
      <c r="A923" s="31" t="s">
        <v>549</v>
      </c>
      <c r="B923" s="31" t="s">
        <v>339</v>
      </c>
      <c r="C923" s="31">
        <v>228537.348</v>
      </c>
      <c r="D923" s="31">
        <v>202411</v>
      </c>
      <c r="E923" s="118" t="str">
        <f t="shared" si="14"/>
        <v>01 November 2024</v>
      </c>
      <c r="F923" s="31" t="s">
        <v>541</v>
      </c>
      <c r="G923" s="31" t="s">
        <v>553</v>
      </c>
    </row>
    <row r="924" spans="1:7" x14ac:dyDescent="0.25">
      <c r="A924" s="98" t="s">
        <v>549</v>
      </c>
      <c r="B924" s="98" t="s">
        <v>339</v>
      </c>
      <c r="C924" s="98">
        <v>285671.685</v>
      </c>
      <c r="D924" s="98">
        <v>202411</v>
      </c>
      <c r="E924" s="118" t="str">
        <f t="shared" si="14"/>
        <v>01 November 2024</v>
      </c>
      <c r="F924" s="98" t="s">
        <v>541</v>
      </c>
      <c r="G924" s="98" t="s">
        <v>554</v>
      </c>
    </row>
    <row r="925" spans="1:7" x14ac:dyDescent="0.25">
      <c r="A925" s="31" t="s">
        <v>549</v>
      </c>
      <c r="B925" s="31" t="s">
        <v>557</v>
      </c>
      <c r="C925" s="31">
        <v>0</v>
      </c>
      <c r="D925" s="31">
        <v>202411</v>
      </c>
      <c r="E925" s="118" t="str">
        <f t="shared" si="14"/>
        <v>01 November 2024</v>
      </c>
      <c r="F925" s="31" t="s">
        <v>541</v>
      </c>
      <c r="G925" s="31" t="s">
        <v>550</v>
      </c>
    </row>
    <row r="926" spans="1:7" x14ac:dyDescent="0.25">
      <c r="A926" s="98" t="s">
        <v>549</v>
      </c>
      <c r="B926" s="98" t="s">
        <v>557</v>
      </c>
      <c r="C926" s="98">
        <v>0</v>
      </c>
      <c r="D926" s="98">
        <v>202411</v>
      </c>
      <c r="E926" s="118" t="str">
        <f t="shared" si="14"/>
        <v>01 November 2024</v>
      </c>
      <c r="F926" s="98" t="s">
        <v>541</v>
      </c>
      <c r="G926" s="98" t="s">
        <v>551</v>
      </c>
    </row>
    <row r="927" spans="1:7" x14ac:dyDescent="0.25">
      <c r="A927" s="31" t="s">
        <v>549</v>
      </c>
      <c r="B927" s="31" t="s">
        <v>557</v>
      </c>
      <c r="C927" s="31">
        <v>0</v>
      </c>
      <c r="D927" s="31">
        <v>202411</v>
      </c>
      <c r="E927" s="118" t="str">
        <f t="shared" si="14"/>
        <v>01 November 2024</v>
      </c>
      <c r="F927" s="31" t="s">
        <v>541</v>
      </c>
      <c r="G927" s="31" t="s">
        <v>552</v>
      </c>
    </row>
    <row r="928" spans="1:7" x14ac:dyDescent="0.25">
      <c r="A928" s="98" t="s">
        <v>549</v>
      </c>
      <c r="B928" s="98" t="s">
        <v>557</v>
      </c>
      <c r="C928" s="98">
        <v>0</v>
      </c>
      <c r="D928" s="98">
        <v>202411</v>
      </c>
      <c r="E928" s="118" t="str">
        <f t="shared" si="14"/>
        <v>01 November 2024</v>
      </c>
      <c r="F928" s="98" t="s">
        <v>541</v>
      </c>
      <c r="G928" s="98" t="s">
        <v>553</v>
      </c>
    </row>
    <row r="929" spans="1:7" x14ac:dyDescent="0.25">
      <c r="A929" s="31" t="s">
        <v>549</v>
      </c>
      <c r="B929" s="31" t="s">
        <v>557</v>
      </c>
      <c r="C929" s="31">
        <v>0</v>
      </c>
      <c r="D929" s="31">
        <v>202411</v>
      </c>
      <c r="E929" s="118" t="str">
        <f t="shared" si="14"/>
        <v>01 November 2024</v>
      </c>
      <c r="F929" s="31" t="s">
        <v>541</v>
      </c>
      <c r="G929" s="31" t="s">
        <v>554</v>
      </c>
    </row>
    <row r="930" spans="1:7" x14ac:dyDescent="0.25">
      <c r="A930" s="98" t="s">
        <v>549</v>
      </c>
      <c r="B930" s="98"/>
      <c r="C930" s="98">
        <v>0</v>
      </c>
      <c r="D930" s="98">
        <v>202411</v>
      </c>
      <c r="E930" s="118" t="str">
        <f t="shared" si="14"/>
        <v>01 November 2024</v>
      </c>
      <c r="F930" s="98" t="s">
        <v>541</v>
      </c>
      <c r="G930" s="98" t="s">
        <v>550</v>
      </c>
    </row>
    <row r="931" spans="1:7" x14ac:dyDescent="0.25">
      <c r="A931" s="31" t="s">
        <v>549</v>
      </c>
      <c r="B931" s="31"/>
      <c r="C931" s="31">
        <v>0</v>
      </c>
      <c r="D931" s="31">
        <v>202411</v>
      </c>
      <c r="E931" s="118" t="str">
        <f t="shared" si="14"/>
        <v>01 November 2024</v>
      </c>
      <c r="F931" s="31" t="s">
        <v>541</v>
      </c>
      <c r="G931" s="31" t="s">
        <v>551</v>
      </c>
    </row>
    <row r="932" spans="1:7" x14ac:dyDescent="0.25">
      <c r="A932" s="98" t="s">
        <v>549</v>
      </c>
      <c r="B932" s="98"/>
      <c r="C932" s="98">
        <v>0</v>
      </c>
      <c r="D932" s="98">
        <v>202411</v>
      </c>
      <c r="E932" s="118" t="str">
        <f t="shared" si="14"/>
        <v>01 November 2024</v>
      </c>
      <c r="F932" s="98" t="s">
        <v>541</v>
      </c>
      <c r="G932" s="98" t="s">
        <v>552</v>
      </c>
    </row>
    <row r="933" spans="1:7" x14ac:dyDescent="0.25">
      <c r="A933" s="31" t="s">
        <v>549</v>
      </c>
      <c r="B933" s="31"/>
      <c r="C933" s="31">
        <v>0</v>
      </c>
      <c r="D933" s="31">
        <v>202411</v>
      </c>
      <c r="E933" s="118" t="str">
        <f t="shared" si="14"/>
        <v>01 November 2024</v>
      </c>
      <c r="F933" s="31" t="s">
        <v>541</v>
      </c>
      <c r="G933" s="31" t="s">
        <v>553</v>
      </c>
    </row>
    <row r="934" spans="1:7" x14ac:dyDescent="0.25">
      <c r="A934" s="98" t="s">
        <v>549</v>
      </c>
      <c r="B934" s="98"/>
      <c r="C934" s="98">
        <v>0</v>
      </c>
      <c r="D934" s="98">
        <v>202411</v>
      </c>
      <c r="E934" s="118" t="str">
        <f t="shared" si="14"/>
        <v>01 November 2024</v>
      </c>
      <c r="F934" s="98" t="s">
        <v>541</v>
      </c>
      <c r="G934" s="98" t="s">
        <v>554</v>
      </c>
    </row>
    <row r="935" spans="1:7" x14ac:dyDescent="0.25">
      <c r="A935" s="31" t="s">
        <v>549</v>
      </c>
      <c r="B935" s="31" t="s">
        <v>63</v>
      </c>
      <c r="C935" s="31">
        <v>29995.52693</v>
      </c>
      <c r="D935" s="31">
        <v>202411</v>
      </c>
      <c r="E935" s="118" t="str">
        <f t="shared" si="14"/>
        <v>01 November 2024</v>
      </c>
      <c r="F935" s="31" t="s">
        <v>541</v>
      </c>
      <c r="G935" s="31" t="s">
        <v>550</v>
      </c>
    </row>
    <row r="936" spans="1:7" x14ac:dyDescent="0.25">
      <c r="A936" s="98" t="s">
        <v>549</v>
      </c>
      <c r="B936" s="98" t="s">
        <v>63</v>
      </c>
      <c r="C936" s="98">
        <v>99885.104659999997</v>
      </c>
      <c r="D936" s="98">
        <v>202411</v>
      </c>
      <c r="E936" s="118" t="str">
        <f t="shared" si="14"/>
        <v>01 November 2024</v>
      </c>
      <c r="F936" s="98" t="s">
        <v>541</v>
      </c>
      <c r="G936" s="98" t="s">
        <v>551</v>
      </c>
    </row>
    <row r="937" spans="1:7" x14ac:dyDescent="0.25">
      <c r="A937" s="31" t="s">
        <v>549</v>
      </c>
      <c r="B937" s="31" t="s">
        <v>63</v>
      </c>
      <c r="C937" s="31">
        <v>169774.68239999999</v>
      </c>
      <c r="D937" s="31">
        <v>202411</v>
      </c>
      <c r="E937" s="118" t="str">
        <f t="shared" si="14"/>
        <v>01 November 2024</v>
      </c>
      <c r="F937" s="31" t="s">
        <v>541</v>
      </c>
      <c r="G937" s="31" t="s">
        <v>552</v>
      </c>
    </row>
    <row r="938" spans="1:7" x14ac:dyDescent="0.25">
      <c r="A938" s="98" t="s">
        <v>549</v>
      </c>
      <c r="B938" s="98" t="s">
        <v>63</v>
      </c>
      <c r="C938" s="98">
        <v>239964.21539999999</v>
      </c>
      <c r="D938" s="98">
        <v>202411</v>
      </c>
      <c r="E938" s="118" t="str">
        <f t="shared" si="14"/>
        <v>01 November 2024</v>
      </c>
      <c r="F938" s="98" t="s">
        <v>541</v>
      </c>
      <c r="G938" s="98" t="s">
        <v>553</v>
      </c>
    </row>
    <row r="939" spans="1:7" x14ac:dyDescent="0.25">
      <c r="A939" s="31" t="s">
        <v>549</v>
      </c>
      <c r="B939" s="31" t="s">
        <v>63</v>
      </c>
      <c r="C939" s="31">
        <v>299955.26929999999</v>
      </c>
      <c r="D939" s="31">
        <v>202411</v>
      </c>
      <c r="E939" s="118" t="str">
        <f t="shared" si="14"/>
        <v>01 November 2024</v>
      </c>
      <c r="F939" s="31" t="s">
        <v>541</v>
      </c>
      <c r="G939" s="31" t="s">
        <v>554</v>
      </c>
    </row>
    <row r="940" spans="1:7" x14ac:dyDescent="0.25">
      <c r="A940" s="98" t="s">
        <v>549</v>
      </c>
      <c r="B940" s="98" t="s">
        <v>340</v>
      </c>
      <c r="C940" s="98">
        <v>5.0000000000000001E-3</v>
      </c>
      <c r="D940" s="98">
        <v>202411</v>
      </c>
      <c r="E940" s="118" t="str">
        <f t="shared" si="14"/>
        <v>01 November 2024</v>
      </c>
      <c r="F940" s="98" t="s">
        <v>541</v>
      </c>
      <c r="G940" s="98" t="s">
        <v>550</v>
      </c>
    </row>
    <row r="941" spans="1:7" x14ac:dyDescent="0.25">
      <c r="A941" s="31" t="s">
        <v>549</v>
      </c>
      <c r="B941" s="31" t="s">
        <v>340</v>
      </c>
      <c r="C941" s="31">
        <v>1.6650000000000002E-2</v>
      </c>
      <c r="D941" s="31">
        <v>202411</v>
      </c>
      <c r="E941" s="118" t="str">
        <f t="shared" si="14"/>
        <v>01 November 2024</v>
      </c>
      <c r="F941" s="31" t="s">
        <v>541</v>
      </c>
      <c r="G941" s="31" t="s">
        <v>551</v>
      </c>
    </row>
    <row r="942" spans="1:7" x14ac:dyDescent="0.25">
      <c r="A942" s="98" t="s">
        <v>549</v>
      </c>
      <c r="B942" s="98" t="s">
        <v>340</v>
      </c>
      <c r="C942" s="98">
        <v>2.8299999999999999E-2</v>
      </c>
      <c r="D942" s="98">
        <v>202411</v>
      </c>
      <c r="E942" s="118" t="str">
        <f t="shared" si="14"/>
        <v>01 November 2024</v>
      </c>
      <c r="F942" s="98" t="s">
        <v>541</v>
      </c>
      <c r="G942" s="98" t="s">
        <v>552</v>
      </c>
    </row>
    <row r="943" spans="1:7" x14ac:dyDescent="0.25">
      <c r="A943" s="31" t="s">
        <v>549</v>
      </c>
      <c r="B943" s="31" t="s">
        <v>340</v>
      </c>
      <c r="C943" s="31">
        <v>0.04</v>
      </c>
      <c r="D943" s="31">
        <v>202411</v>
      </c>
      <c r="E943" s="118" t="str">
        <f t="shared" si="14"/>
        <v>01 November 2024</v>
      </c>
      <c r="F943" s="31" t="s">
        <v>541</v>
      </c>
      <c r="G943" s="31" t="s">
        <v>553</v>
      </c>
    </row>
    <row r="944" spans="1:7" x14ac:dyDescent="0.25">
      <c r="A944" s="98" t="s">
        <v>549</v>
      </c>
      <c r="B944" s="98" t="s">
        <v>340</v>
      </c>
      <c r="C944" s="98">
        <v>0.05</v>
      </c>
      <c r="D944" s="98">
        <v>202411</v>
      </c>
      <c r="E944" s="118" t="str">
        <f t="shared" si="14"/>
        <v>01 November 2024</v>
      </c>
      <c r="F944" s="98" t="s">
        <v>541</v>
      </c>
      <c r="G944" s="98" t="s">
        <v>554</v>
      </c>
    </row>
    <row r="945" spans="1:7" x14ac:dyDescent="0.25">
      <c r="A945" s="31" t="s">
        <v>549</v>
      </c>
      <c r="B945" s="31"/>
      <c r="C945" s="31">
        <v>0</v>
      </c>
      <c r="D945" s="31">
        <v>202411</v>
      </c>
      <c r="E945" s="118" t="str">
        <f t="shared" si="14"/>
        <v>01 November 2024</v>
      </c>
      <c r="F945" s="31" t="s">
        <v>541</v>
      </c>
      <c r="G945" s="31" t="s">
        <v>550</v>
      </c>
    </row>
    <row r="946" spans="1:7" x14ac:dyDescent="0.25">
      <c r="A946" s="98" t="s">
        <v>549</v>
      </c>
      <c r="B946" s="98"/>
      <c r="C946" s="98">
        <v>0</v>
      </c>
      <c r="D946" s="98">
        <v>202411</v>
      </c>
      <c r="E946" s="118" t="str">
        <f t="shared" si="14"/>
        <v>01 November 2024</v>
      </c>
      <c r="F946" s="98" t="s">
        <v>541</v>
      </c>
      <c r="G946" s="98" t="s">
        <v>551</v>
      </c>
    </row>
    <row r="947" spans="1:7" x14ac:dyDescent="0.25">
      <c r="A947" s="31" t="s">
        <v>549</v>
      </c>
      <c r="B947" s="31"/>
      <c r="C947" s="31">
        <v>0</v>
      </c>
      <c r="D947" s="31">
        <v>202411</v>
      </c>
      <c r="E947" s="118" t="str">
        <f t="shared" si="14"/>
        <v>01 November 2024</v>
      </c>
      <c r="F947" s="31" t="s">
        <v>541</v>
      </c>
      <c r="G947" s="31" t="s">
        <v>552</v>
      </c>
    </row>
    <row r="948" spans="1:7" x14ac:dyDescent="0.25">
      <c r="A948" s="98" t="s">
        <v>549</v>
      </c>
      <c r="B948" s="98"/>
      <c r="C948" s="98">
        <v>0</v>
      </c>
      <c r="D948" s="98">
        <v>202411</v>
      </c>
      <c r="E948" s="118" t="str">
        <f t="shared" si="14"/>
        <v>01 November 2024</v>
      </c>
      <c r="F948" s="98" t="s">
        <v>541</v>
      </c>
      <c r="G948" s="98" t="s">
        <v>553</v>
      </c>
    </row>
    <row r="949" spans="1:7" x14ac:dyDescent="0.25">
      <c r="A949" s="31" t="s">
        <v>549</v>
      </c>
      <c r="B949" s="31"/>
      <c r="C949" s="31">
        <v>0</v>
      </c>
      <c r="D949" s="31">
        <v>202411</v>
      </c>
      <c r="E949" s="118" t="str">
        <f t="shared" si="14"/>
        <v>01 November 2024</v>
      </c>
      <c r="F949" s="31" t="s">
        <v>541</v>
      </c>
      <c r="G949" s="31" t="s">
        <v>554</v>
      </c>
    </row>
    <row r="950" spans="1:7" x14ac:dyDescent="0.25">
      <c r="A950" s="98" t="s">
        <v>549</v>
      </c>
      <c r="B950" s="98" t="s">
        <v>110</v>
      </c>
      <c r="C950" s="98">
        <v>-22796.600460000001</v>
      </c>
      <c r="D950" s="98">
        <v>202411</v>
      </c>
      <c r="E950" s="118" t="str">
        <f t="shared" si="14"/>
        <v>01 November 2024</v>
      </c>
      <c r="F950" s="98" t="s">
        <v>541</v>
      </c>
      <c r="G950" s="98" t="s">
        <v>550</v>
      </c>
    </row>
    <row r="951" spans="1:7" x14ac:dyDescent="0.25">
      <c r="A951" s="31" t="s">
        <v>549</v>
      </c>
      <c r="B951" s="31" t="s">
        <v>110</v>
      </c>
      <c r="C951" s="31">
        <v>-75912.679539999997</v>
      </c>
      <c r="D951" s="31">
        <v>202411</v>
      </c>
      <c r="E951" s="118" t="str">
        <f t="shared" si="14"/>
        <v>01 November 2024</v>
      </c>
      <c r="F951" s="31" t="s">
        <v>541</v>
      </c>
      <c r="G951" s="31" t="s">
        <v>551</v>
      </c>
    </row>
    <row r="952" spans="1:7" x14ac:dyDescent="0.25">
      <c r="A952" s="98" t="s">
        <v>549</v>
      </c>
      <c r="B952" s="98" t="s">
        <v>110</v>
      </c>
      <c r="C952" s="98">
        <v>-129028.7586</v>
      </c>
      <c r="D952" s="98">
        <v>202411</v>
      </c>
      <c r="E952" s="118" t="str">
        <f t="shared" si="14"/>
        <v>01 November 2024</v>
      </c>
      <c r="F952" s="98" t="s">
        <v>541</v>
      </c>
      <c r="G952" s="98" t="s">
        <v>552</v>
      </c>
    </row>
    <row r="953" spans="1:7" x14ac:dyDescent="0.25">
      <c r="A953" s="31" t="s">
        <v>549</v>
      </c>
      <c r="B953" s="31" t="s">
        <v>110</v>
      </c>
      <c r="C953" s="31">
        <v>-182372.80369999999</v>
      </c>
      <c r="D953" s="31">
        <v>202411</v>
      </c>
      <c r="E953" s="118" t="str">
        <f t="shared" si="14"/>
        <v>01 November 2024</v>
      </c>
      <c r="F953" s="31" t="s">
        <v>541</v>
      </c>
      <c r="G953" s="31" t="s">
        <v>553</v>
      </c>
    </row>
    <row r="954" spans="1:7" x14ac:dyDescent="0.25">
      <c r="A954" s="98" t="s">
        <v>549</v>
      </c>
      <c r="B954" s="98" t="s">
        <v>110</v>
      </c>
      <c r="C954" s="98">
        <v>-227966.00459999999</v>
      </c>
      <c r="D954" s="98">
        <v>202411</v>
      </c>
      <c r="E954" s="118" t="str">
        <f t="shared" si="14"/>
        <v>01 November 2024</v>
      </c>
      <c r="F954" s="98" t="s">
        <v>541</v>
      </c>
      <c r="G954" s="98" t="s">
        <v>554</v>
      </c>
    </row>
    <row r="955" spans="1:7" x14ac:dyDescent="0.25">
      <c r="A955" s="31" t="s">
        <v>549</v>
      </c>
      <c r="B955" s="31" t="s">
        <v>114</v>
      </c>
      <c r="C955" s="31">
        <v>7198.9264620000004</v>
      </c>
      <c r="D955" s="31">
        <v>202411</v>
      </c>
      <c r="E955" s="118" t="str">
        <f t="shared" si="14"/>
        <v>01 November 2024</v>
      </c>
      <c r="F955" s="31" t="s">
        <v>541</v>
      </c>
      <c r="G955" s="31" t="s">
        <v>550</v>
      </c>
    </row>
    <row r="956" spans="1:7" x14ac:dyDescent="0.25">
      <c r="A956" s="98" t="s">
        <v>549</v>
      </c>
      <c r="B956" s="98" t="s">
        <v>114</v>
      </c>
      <c r="C956" s="98">
        <v>23972.42512</v>
      </c>
      <c r="D956" s="98">
        <v>202411</v>
      </c>
      <c r="E956" s="118" t="str">
        <f t="shared" si="14"/>
        <v>01 November 2024</v>
      </c>
      <c r="F956" s="98" t="s">
        <v>541</v>
      </c>
      <c r="G956" s="98" t="s">
        <v>551</v>
      </c>
    </row>
    <row r="957" spans="1:7" x14ac:dyDescent="0.25">
      <c r="A957" s="31" t="s">
        <v>549</v>
      </c>
      <c r="B957" s="31" t="s">
        <v>114</v>
      </c>
      <c r="C957" s="31">
        <v>40745.923770000001</v>
      </c>
      <c r="D957" s="31">
        <v>202411</v>
      </c>
      <c r="E957" s="118" t="str">
        <f t="shared" si="14"/>
        <v>01 November 2024</v>
      </c>
      <c r="F957" s="31" t="s">
        <v>541</v>
      </c>
      <c r="G957" s="31" t="s">
        <v>552</v>
      </c>
    </row>
    <row r="958" spans="1:7" x14ac:dyDescent="0.25">
      <c r="A958" s="98" t="s">
        <v>549</v>
      </c>
      <c r="B958" s="98" t="s">
        <v>114</v>
      </c>
      <c r="C958" s="98">
        <v>57591.411699999997</v>
      </c>
      <c r="D958" s="98">
        <v>202411</v>
      </c>
      <c r="E958" s="118" t="str">
        <f t="shared" si="14"/>
        <v>01 November 2024</v>
      </c>
      <c r="F958" s="98" t="s">
        <v>541</v>
      </c>
      <c r="G958" s="98" t="s">
        <v>553</v>
      </c>
    </row>
    <row r="959" spans="1:7" x14ac:dyDescent="0.25">
      <c r="A959" s="31" t="s">
        <v>549</v>
      </c>
      <c r="B959" s="31" t="s">
        <v>114</v>
      </c>
      <c r="C959" s="31">
        <v>71989.264620000002</v>
      </c>
      <c r="D959" s="31">
        <v>202411</v>
      </c>
      <c r="E959" s="118" t="str">
        <f t="shared" si="14"/>
        <v>01 November 2024</v>
      </c>
      <c r="F959" s="31" t="s">
        <v>541</v>
      </c>
      <c r="G959" s="31" t="s">
        <v>554</v>
      </c>
    </row>
    <row r="960" spans="1:7" x14ac:dyDescent="0.25">
      <c r="A960" s="98" t="s">
        <v>549</v>
      </c>
      <c r="B960" s="98"/>
      <c r="C960" s="98">
        <v>2.4E-2</v>
      </c>
      <c r="D960" s="98">
        <v>202411</v>
      </c>
      <c r="E960" s="118" t="str">
        <f t="shared" si="14"/>
        <v>01 November 2024</v>
      </c>
      <c r="F960" s="98" t="s">
        <v>541</v>
      </c>
      <c r="G960" s="98" t="s">
        <v>550</v>
      </c>
    </row>
    <row r="961" spans="1:7" x14ac:dyDescent="0.25">
      <c r="A961" s="31" t="s">
        <v>549</v>
      </c>
      <c r="B961" s="31"/>
      <c r="C961" s="31">
        <v>7.9920000000000005E-2</v>
      </c>
      <c r="D961" s="31">
        <v>202411</v>
      </c>
      <c r="E961" s="118" t="str">
        <f t="shared" si="14"/>
        <v>01 November 2024</v>
      </c>
      <c r="F961" s="31" t="s">
        <v>541</v>
      </c>
      <c r="G961" s="31" t="s">
        <v>551</v>
      </c>
    </row>
    <row r="962" spans="1:7" x14ac:dyDescent="0.25">
      <c r="A962" s="98" t="s">
        <v>549</v>
      </c>
      <c r="B962" s="98"/>
      <c r="C962" s="98">
        <v>0.13583999999999999</v>
      </c>
      <c r="D962" s="98">
        <v>202411</v>
      </c>
      <c r="E962" s="118" t="str">
        <f t="shared" ref="E962:E1025" si="15">TEXT(DATE(LEFT(D962,4), RIGHT(D962,2), 1), "DD MMMM YYYY")</f>
        <v>01 November 2024</v>
      </c>
      <c r="F962" s="98" t="s">
        <v>541</v>
      </c>
      <c r="G962" s="98" t="s">
        <v>552</v>
      </c>
    </row>
    <row r="963" spans="1:7" x14ac:dyDescent="0.25">
      <c r="A963" s="31" t="s">
        <v>549</v>
      </c>
      <c r="B963" s="31"/>
      <c r="C963" s="31">
        <v>0.192</v>
      </c>
      <c r="D963" s="31">
        <v>202411</v>
      </c>
      <c r="E963" s="118" t="str">
        <f t="shared" si="15"/>
        <v>01 November 2024</v>
      </c>
      <c r="F963" s="31" t="s">
        <v>541</v>
      </c>
      <c r="G963" s="31" t="s">
        <v>553</v>
      </c>
    </row>
    <row r="964" spans="1:7" x14ac:dyDescent="0.25">
      <c r="A964" s="98" t="s">
        <v>549</v>
      </c>
      <c r="B964" s="98"/>
      <c r="C964" s="98">
        <v>0.24</v>
      </c>
      <c r="D964" s="98">
        <v>202411</v>
      </c>
      <c r="E964" s="118" t="str">
        <f t="shared" si="15"/>
        <v>01 November 2024</v>
      </c>
      <c r="F964" s="98" t="s">
        <v>541</v>
      </c>
      <c r="G964" s="98" t="s">
        <v>554</v>
      </c>
    </row>
    <row r="965" spans="1:7" x14ac:dyDescent="0.25">
      <c r="A965" s="31" t="s">
        <v>549</v>
      </c>
      <c r="B965" s="31"/>
      <c r="C965" s="31">
        <v>0</v>
      </c>
      <c r="D965" s="31">
        <v>202411</v>
      </c>
      <c r="E965" s="118" t="str">
        <f t="shared" si="15"/>
        <v>01 November 2024</v>
      </c>
      <c r="F965" s="31" t="s">
        <v>541</v>
      </c>
      <c r="G965" s="31" t="s">
        <v>550</v>
      </c>
    </row>
    <row r="966" spans="1:7" x14ac:dyDescent="0.25">
      <c r="A966" s="98" t="s">
        <v>549</v>
      </c>
      <c r="B966" s="98"/>
      <c r="C966" s="98">
        <v>0</v>
      </c>
      <c r="D966" s="98">
        <v>202411</v>
      </c>
      <c r="E966" s="118" t="str">
        <f t="shared" si="15"/>
        <v>01 November 2024</v>
      </c>
      <c r="F966" s="98" t="s">
        <v>541</v>
      </c>
      <c r="G966" s="98" t="s">
        <v>551</v>
      </c>
    </row>
    <row r="967" spans="1:7" x14ac:dyDescent="0.25">
      <c r="A967" s="31" t="s">
        <v>549</v>
      </c>
      <c r="B967" s="31"/>
      <c r="C967" s="31">
        <v>0</v>
      </c>
      <c r="D967" s="31">
        <v>202411</v>
      </c>
      <c r="E967" s="118" t="str">
        <f t="shared" si="15"/>
        <v>01 November 2024</v>
      </c>
      <c r="F967" s="31" t="s">
        <v>541</v>
      </c>
      <c r="G967" s="31" t="s">
        <v>552</v>
      </c>
    </row>
    <row r="968" spans="1:7" x14ac:dyDescent="0.25">
      <c r="A968" s="98" t="s">
        <v>549</v>
      </c>
      <c r="B968" s="98"/>
      <c r="C968" s="98">
        <v>0</v>
      </c>
      <c r="D968" s="98">
        <v>202411</v>
      </c>
      <c r="E968" s="118" t="str">
        <f t="shared" si="15"/>
        <v>01 November 2024</v>
      </c>
      <c r="F968" s="98" t="s">
        <v>541</v>
      </c>
      <c r="G968" s="98" t="s">
        <v>553</v>
      </c>
    </row>
    <row r="969" spans="1:7" x14ac:dyDescent="0.25">
      <c r="A969" s="31" t="s">
        <v>549</v>
      </c>
      <c r="B969" s="31"/>
      <c r="C969" s="31">
        <v>0</v>
      </c>
      <c r="D969" s="31">
        <v>202411</v>
      </c>
      <c r="E969" s="118" t="str">
        <f t="shared" si="15"/>
        <v>01 November 2024</v>
      </c>
      <c r="F969" s="31" t="s">
        <v>541</v>
      </c>
      <c r="G969" s="31" t="s">
        <v>554</v>
      </c>
    </row>
    <row r="970" spans="1:7" x14ac:dyDescent="0.25">
      <c r="A970" s="98" t="s">
        <v>549</v>
      </c>
      <c r="B970" s="98" t="s">
        <v>288</v>
      </c>
      <c r="C970" s="98">
        <v>0.4</v>
      </c>
      <c r="D970" s="98">
        <v>202411</v>
      </c>
      <c r="E970" s="118" t="str">
        <f t="shared" si="15"/>
        <v>01 November 2024</v>
      </c>
      <c r="F970" s="98" t="s">
        <v>541</v>
      </c>
      <c r="G970" s="98" t="s">
        <v>550</v>
      </c>
    </row>
    <row r="971" spans="1:7" x14ac:dyDescent="0.25">
      <c r="A971" s="31" t="s">
        <v>549</v>
      </c>
      <c r="B971" s="31" t="s">
        <v>288</v>
      </c>
      <c r="C971" s="31">
        <v>1.3320000000000001</v>
      </c>
      <c r="D971" s="31">
        <v>202411</v>
      </c>
      <c r="E971" s="118" t="str">
        <f t="shared" si="15"/>
        <v>01 November 2024</v>
      </c>
      <c r="F971" s="31" t="s">
        <v>541</v>
      </c>
      <c r="G971" s="31" t="s">
        <v>551</v>
      </c>
    </row>
    <row r="972" spans="1:7" x14ac:dyDescent="0.25">
      <c r="A972" s="98" t="s">
        <v>549</v>
      </c>
      <c r="B972" s="98" t="s">
        <v>288</v>
      </c>
      <c r="C972" s="98">
        <v>2.2639999999999998</v>
      </c>
      <c r="D972" s="98">
        <v>202411</v>
      </c>
      <c r="E972" s="118" t="str">
        <f t="shared" si="15"/>
        <v>01 November 2024</v>
      </c>
      <c r="F972" s="98" t="s">
        <v>541</v>
      </c>
      <c r="G972" s="98" t="s">
        <v>552</v>
      </c>
    </row>
    <row r="973" spans="1:7" x14ac:dyDescent="0.25">
      <c r="A973" s="31" t="s">
        <v>549</v>
      </c>
      <c r="B973" s="31" t="s">
        <v>288</v>
      </c>
      <c r="C973" s="31">
        <v>3.2</v>
      </c>
      <c r="D973" s="31">
        <v>202411</v>
      </c>
      <c r="E973" s="118" t="str">
        <f t="shared" si="15"/>
        <v>01 November 2024</v>
      </c>
      <c r="F973" s="31" t="s">
        <v>541</v>
      </c>
      <c r="G973" s="31" t="s">
        <v>553</v>
      </c>
    </row>
    <row r="974" spans="1:7" x14ac:dyDescent="0.25">
      <c r="A974" s="98" t="s">
        <v>549</v>
      </c>
      <c r="B974" s="98" t="s">
        <v>288</v>
      </c>
      <c r="C974" s="98">
        <v>4</v>
      </c>
      <c r="D974" s="98">
        <v>202411</v>
      </c>
      <c r="E974" s="118" t="str">
        <f t="shared" si="15"/>
        <v>01 November 2024</v>
      </c>
      <c r="F974" s="98" t="s">
        <v>541</v>
      </c>
      <c r="G974" s="98" t="s">
        <v>554</v>
      </c>
    </row>
    <row r="975" spans="1:7" x14ac:dyDescent="0.25">
      <c r="A975" s="31" t="s">
        <v>549</v>
      </c>
      <c r="B975" s="31"/>
      <c r="C975" s="31">
        <v>0</v>
      </c>
      <c r="D975" s="31">
        <v>202411</v>
      </c>
      <c r="E975" s="118" t="str">
        <f t="shared" si="15"/>
        <v>01 November 2024</v>
      </c>
      <c r="F975" s="31" t="s">
        <v>541</v>
      </c>
      <c r="G975" s="31" t="s">
        <v>550</v>
      </c>
    </row>
    <row r="976" spans="1:7" x14ac:dyDescent="0.25">
      <c r="A976" s="98" t="s">
        <v>549</v>
      </c>
      <c r="B976" s="98"/>
      <c r="C976" s="98">
        <v>0</v>
      </c>
      <c r="D976" s="98">
        <v>202411</v>
      </c>
      <c r="E976" s="118" t="str">
        <f t="shared" si="15"/>
        <v>01 November 2024</v>
      </c>
      <c r="F976" s="98" t="s">
        <v>541</v>
      </c>
      <c r="G976" s="98" t="s">
        <v>551</v>
      </c>
    </row>
    <row r="977" spans="1:7" x14ac:dyDescent="0.25">
      <c r="A977" s="31" t="s">
        <v>549</v>
      </c>
      <c r="B977" s="31"/>
      <c r="C977" s="31">
        <v>0</v>
      </c>
      <c r="D977" s="31">
        <v>202411</v>
      </c>
      <c r="E977" s="118" t="str">
        <f t="shared" si="15"/>
        <v>01 November 2024</v>
      </c>
      <c r="F977" s="31" t="s">
        <v>541</v>
      </c>
      <c r="G977" s="31" t="s">
        <v>552</v>
      </c>
    </row>
    <row r="978" spans="1:7" x14ac:dyDescent="0.25">
      <c r="A978" s="98" t="s">
        <v>549</v>
      </c>
      <c r="B978" s="98"/>
      <c r="C978" s="98">
        <v>0</v>
      </c>
      <c r="D978" s="98">
        <v>202411</v>
      </c>
      <c r="E978" s="118" t="str">
        <f t="shared" si="15"/>
        <v>01 November 2024</v>
      </c>
      <c r="F978" s="98" t="s">
        <v>541</v>
      </c>
      <c r="G978" s="98" t="s">
        <v>553</v>
      </c>
    </row>
    <row r="979" spans="1:7" x14ac:dyDescent="0.25">
      <c r="A979" s="31" t="s">
        <v>549</v>
      </c>
      <c r="B979" s="31"/>
      <c r="C979" s="31">
        <v>0</v>
      </c>
      <c r="D979" s="31">
        <v>202411</v>
      </c>
      <c r="E979" s="118" t="str">
        <f t="shared" si="15"/>
        <v>01 November 2024</v>
      </c>
      <c r="F979" s="31" t="s">
        <v>541</v>
      </c>
      <c r="G979" s="31" t="s">
        <v>554</v>
      </c>
    </row>
    <row r="980" spans="1:7" x14ac:dyDescent="0.25">
      <c r="A980" s="98" t="s">
        <v>549</v>
      </c>
      <c r="B980" s="98"/>
      <c r="C980" s="98">
        <v>0</v>
      </c>
      <c r="D980" s="98">
        <v>202411</v>
      </c>
      <c r="E980" s="118" t="str">
        <f t="shared" si="15"/>
        <v>01 November 2024</v>
      </c>
      <c r="F980" s="98" t="s">
        <v>541</v>
      </c>
      <c r="G980" s="98" t="s">
        <v>550</v>
      </c>
    </row>
    <row r="981" spans="1:7" x14ac:dyDescent="0.25">
      <c r="A981" s="31" t="s">
        <v>549</v>
      </c>
      <c r="B981" s="31"/>
      <c r="C981" s="31">
        <v>0</v>
      </c>
      <c r="D981" s="31">
        <v>202411</v>
      </c>
      <c r="E981" s="118" t="str">
        <f t="shared" si="15"/>
        <v>01 November 2024</v>
      </c>
      <c r="F981" s="31" t="s">
        <v>541</v>
      </c>
      <c r="G981" s="31" t="s">
        <v>551</v>
      </c>
    </row>
    <row r="982" spans="1:7" x14ac:dyDescent="0.25">
      <c r="A982" s="98" t="s">
        <v>549</v>
      </c>
      <c r="B982" s="98"/>
      <c r="C982" s="98">
        <v>0</v>
      </c>
      <c r="D982" s="98">
        <v>202411</v>
      </c>
      <c r="E982" s="118" t="str">
        <f t="shared" si="15"/>
        <v>01 November 2024</v>
      </c>
      <c r="F982" s="98" t="s">
        <v>541</v>
      </c>
      <c r="G982" s="98" t="s">
        <v>552</v>
      </c>
    </row>
    <row r="983" spans="1:7" x14ac:dyDescent="0.25">
      <c r="A983" s="31" t="s">
        <v>549</v>
      </c>
      <c r="B983" s="31"/>
      <c r="C983" s="31">
        <v>0</v>
      </c>
      <c r="D983" s="31">
        <v>202411</v>
      </c>
      <c r="E983" s="118" t="str">
        <f t="shared" si="15"/>
        <v>01 November 2024</v>
      </c>
      <c r="F983" s="31" t="s">
        <v>541</v>
      </c>
      <c r="G983" s="31" t="s">
        <v>553</v>
      </c>
    </row>
    <row r="984" spans="1:7" x14ac:dyDescent="0.25">
      <c r="A984" s="98" t="s">
        <v>549</v>
      </c>
      <c r="B984" s="98"/>
      <c r="C984" s="98">
        <v>0</v>
      </c>
      <c r="D984" s="98">
        <v>202411</v>
      </c>
      <c r="E984" s="118" t="str">
        <f t="shared" si="15"/>
        <v>01 November 2024</v>
      </c>
      <c r="F984" s="98" t="s">
        <v>541</v>
      </c>
      <c r="G984" s="98" t="s">
        <v>554</v>
      </c>
    </row>
    <row r="985" spans="1:7" x14ac:dyDescent="0.25">
      <c r="A985" s="31" t="s">
        <v>549</v>
      </c>
      <c r="B985" s="31" t="s">
        <v>116</v>
      </c>
      <c r="C985" s="31">
        <v>0</v>
      </c>
      <c r="D985" s="31">
        <v>202411</v>
      </c>
      <c r="E985" s="118" t="str">
        <f t="shared" si="15"/>
        <v>01 November 2024</v>
      </c>
      <c r="F985" s="31" t="s">
        <v>541</v>
      </c>
      <c r="G985" s="31" t="s">
        <v>550</v>
      </c>
    </row>
    <row r="986" spans="1:7" x14ac:dyDescent="0.25">
      <c r="A986" s="98" t="s">
        <v>549</v>
      </c>
      <c r="B986" s="98" t="s">
        <v>116</v>
      </c>
      <c r="C986" s="98">
        <v>0</v>
      </c>
      <c r="D986" s="98">
        <v>202411</v>
      </c>
      <c r="E986" s="118" t="str">
        <f t="shared" si="15"/>
        <v>01 November 2024</v>
      </c>
      <c r="F986" s="98" t="s">
        <v>541</v>
      </c>
      <c r="G986" s="98" t="s">
        <v>551</v>
      </c>
    </row>
    <row r="987" spans="1:7" x14ac:dyDescent="0.25">
      <c r="A987" s="31" t="s">
        <v>549</v>
      </c>
      <c r="B987" s="31" t="s">
        <v>116</v>
      </c>
      <c r="C987" s="31">
        <v>0</v>
      </c>
      <c r="D987" s="31">
        <v>202411</v>
      </c>
      <c r="E987" s="118" t="str">
        <f t="shared" si="15"/>
        <v>01 November 2024</v>
      </c>
      <c r="F987" s="31" t="s">
        <v>541</v>
      </c>
      <c r="G987" s="31" t="s">
        <v>552</v>
      </c>
    </row>
    <row r="988" spans="1:7" x14ac:dyDescent="0.25">
      <c r="A988" s="98" t="s">
        <v>549</v>
      </c>
      <c r="B988" s="98" t="s">
        <v>116</v>
      </c>
      <c r="C988" s="98">
        <v>0</v>
      </c>
      <c r="D988" s="98">
        <v>202411</v>
      </c>
      <c r="E988" s="118" t="str">
        <f t="shared" si="15"/>
        <v>01 November 2024</v>
      </c>
      <c r="F988" s="98" t="s">
        <v>541</v>
      </c>
      <c r="G988" s="98" t="s">
        <v>553</v>
      </c>
    </row>
    <row r="989" spans="1:7" x14ac:dyDescent="0.25">
      <c r="A989" s="31" t="s">
        <v>549</v>
      </c>
      <c r="B989" s="31" t="s">
        <v>116</v>
      </c>
      <c r="C989" s="31">
        <v>0</v>
      </c>
      <c r="D989" s="31">
        <v>202411</v>
      </c>
      <c r="E989" s="118" t="str">
        <f t="shared" si="15"/>
        <v>01 November 2024</v>
      </c>
      <c r="F989" s="31" t="s">
        <v>541</v>
      </c>
      <c r="G989" s="31" t="s">
        <v>554</v>
      </c>
    </row>
    <row r="990" spans="1:7" x14ac:dyDescent="0.25">
      <c r="A990" s="98" t="s">
        <v>549</v>
      </c>
      <c r="B990" s="98" t="s">
        <v>118</v>
      </c>
      <c r="C990" s="98">
        <v>0</v>
      </c>
      <c r="D990" s="98">
        <v>202411</v>
      </c>
      <c r="E990" s="118" t="str">
        <f t="shared" si="15"/>
        <v>01 November 2024</v>
      </c>
      <c r="F990" s="98" t="s">
        <v>541</v>
      </c>
      <c r="G990" s="98" t="s">
        <v>550</v>
      </c>
    </row>
    <row r="991" spans="1:7" x14ac:dyDescent="0.25">
      <c r="A991" s="31" t="s">
        <v>549</v>
      </c>
      <c r="B991" s="31" t="s">
        <v>118</v>
      </c>
      <c r="C991" s="31">
        <v>0</v>
      </c>
      <c r="D991" s="31">
        <v>202411</v>
      </c>
      <c r="E991" s="118" t="str">
        <f t="shared" si="15"/>
        <v>01 November 2024</v>
      </c>
      <c r="F991" s="31" t="s">
        <v>541</v>
      </c>
      <c r="G991" s="31" t="s">
        <v>551</v>
      </c>
    </row>
    <row r="992" spans="1:7" x14ac:dyDescent="0.25">
      <c r="A992" s="98" t="s">
        <v>549</v>
      </c>
      <c r="B992" s="98" t="s">
        <v>118</v>
      </c>
      <c r="C992" s="98">
        <v>0</v>
      </c>
      <c r="D992" s="98">
        <v>202411</v>
      </c>
      <c r="E992" s="118" t="str">
        <f t="shared" si="15"/>
        <v>01 November 2024</v>
      </c>
      <c r="F992" s="98" t="s">
        <v>541</v>
      </c>
      <c r="G992" s="98" t="s">
        <v>552</v>
      </c>
    </row>
    <row r="993" spans="1:7" x14ac:dyDescent="0.25">
      <c r="A993" s="31" t="s">
        <v>549</v>
      </c>
      <c r="B993" s="31" t="s">
        <v>118</v>
      </c>
      <c r="C993" s="31">
        <v>0</v>
      </c>
      <c r="D993" s="31">
        <v>202411</v>
      </c>
      <c r="E993" s="118" t="str">
        <f t="shared" si="15"/>
        <v>01 November 2024</v>
      </c>
      <c r="F993" s="31" t="s">
        <v>541</v>
      </c>
      <c r="G993" s="31" t="s">
        <v>553</v>
      </c>
    </row>
    <row r="994" spans="1:7" x14ac:dyDescent="0.25">
      <c r="A994" s="98" t="s">
        <v>549</v>
      </c>
      <c r="B994" s="98" t="s">
        <v>118</v>
      </c>
      <c r="C994" s="98">
        <v>0</v>
      </c>
      <c r="D994" s="98">
        <v>202411</v>
      </c>
      <c r="E994" s="118" t="str">
        <f t="shared" si="15"/>
        <v>01 November 2024</v>
      </c>
      <c r="F994" s="98" t="s">
        <v>541</v>
      </c>
      <c r="G994" s="98" t="s">
        <v>554</v>
      </c>
    </row>
    <row r="995" spans="1:7" x14ac:dyDescent="0.25">
      <c r="A995" s="31" t="s">
        <v>549</v>
      </c>
      <c r="B995" s="31" t="s">
        <v>120</v>
      </c>
      <c r="C995" s="31">
        <v>-3390</v>
      </c>
      <c r="D995" s="31">
        <v>202411</v>
      </c>
      <c r="E995" s="118" t="str">
        <f t="shared" si="15"/>
        <v>01 November 2024</v>
      </c>
      <c r="F995" s="31" t="s">
        <v>541</v>
      </c>
      <c r="G995" s="31" t="s">
        <v>550</v>
      </c>
    </row>
    <row r="996" spans="1:7" x14ac:dyDescent="0.25">
      <c r="A996" s="98" t="s">
        <v>549</v>
      </c>
      <c r="B996" s="98" t="s">
        <v>120</v>
      </c>
      <c r="C996" s="98">
        <v>-11288.7</v>
      </c>
      <c r="D996" s="98">
        <v>202411</v>
      </c>
      <c r="E996" s="118" t="str">
        <f t="shared" si="15"/>
        <v>01 November 2024</v>
      </c>
      <c r="F996" s="98" t="s">
        <v>541</v>
      </c>
      <c r="G996" s="98" t="s">
        <v>551</v>
      </c>
    </row>
    <row r="997" spans="1:7" x14ac:dyDescent="0.25">
      <c r="A997" s="31" t="s">
        <v>549</v>
      </c>
      <c r="B997" s="31" t="s">
        <v>120</v>
      </c>
      <c r="C997" s="31">
        <v>-19187.400000000001</v>
      </c>
      <c r="D997" s="31">
        <v>202411</v>
      </c>
      <c r="E997" s="118" t="str">
        <f t="shared" si="15"/>
        <v>01 November 2024</v>
      </c>
      <c r="F997" s="31" t="s">
        <v>541</v>
      </c>
      <c r="G997" s="31" t="s">
        <v>552</v>
      </c>
    </row>
    <row r="998" spans="1:7" x14ac:dyDescent="0.25">
      <c r="A998" s="98" t="s">
        <v>549</v>
      </c>
      <c r="B998" s="98" t="s">
        <v>120</v>
      </c>
      <c r="C998" s="98">
        <v>-27120</v>
      </c>
      <c r="D998" s="98">
        <v>202411</v>
      </c>
      <c r="E998" s="118" t="str">
        <f t="shared" si="15"/>
        <v>01 November 2024</v>
      </c>
      <c r="F998" s="98" t="s">
        <v>541</v>
      </c>
      <c r="G998" s="98" t="s">
        <v>553</v>
      </c>
    </row>
    <row r="999" spans="1:7" x14ac:dyDescent="0.25">
      <c r="A999" s="31" t="s">
        <v>549</v>
      </c>
      <c r="B999" s="31" t="s">
        <v>120</v>
      </c>
      <c r="C999" s="31">
        <v>-33900</v>
      </c>
      <c r="D999" s="31">
        <v>202411</v>
      </c>
      <c r="E999" s="118" t="str">
        <f t="shared" si="15"/>
        <v>01 November 2024</v>
      </c>
      <c r="F999" s="31" t="s">
        <v>541</v>
      </c>
      <c r="G999" s="31" t="s">
        <v>554</v>
      </c>
    </row>
    <row r="1000" spans="1:7" x14ac:dyDescent="0.25">
      <c r="A1000" s="98" t="s">
        <v>549</v>
      </c>
      <c r="B1000" s="98" t="s">
        <v>122</v>
      </c>
      <c r="C1000" s="98">
        <v>0</v>
      </c>
      <c r="D1000" s="98">
        <v>202411</v>
      </c>
      <c r="E1000" s="118" t="str">
        <f t="shared" si="15"/>
        <v>01 November 2024</v>
      </c>
      <c r="F1000" s="98" t="s">
        <v>541</v>
      </c>
      <c r="G1000" s="98" t="s">
        <v>550</v>
      </c>
    </row>
    <row r="1001" spans="1:7" x14ac:dyDescent="0.25">
      <c r="A1001" s="31" t="s">
        <v>549</v>
      </c>
      <c r="B1001" s="31" t="s">
        <v>122</v>
      </c>
      <c r="C1001" s="31">
        <v>0</v>
      </c>
      <c r="D1001" s="31">
        <v>202411</v>
      </c>
      <c r="E1001" s="118" t="str">
        <f t="shared" si="15"/>
        <v>01 November 2024</v>
      </c>
      <c r="F1001" s="31" t="s">
        <v>541</v>
      </c>
      <c r="G1001" s="31" t="s">
        <v>551</v>
      </c>
    </row>
    <row r="1002" spans="1:7" x14ac:dyDescent="0.25">
      <c r="A1002" s="98" t="s">
        <v>549</v>
      </c>
      <c r="B1002" s="98" t="s">
        <v>122</v>
      </c>
      <c r="C1002" s="98">
        <v>0</v>
      </c>
      <c r="D1002" s="98">
        <v>202411</v>
      </c>
      <c r="E1002" s="118" t="str">
        <f t="shared" si="15"/>
        <v>01 November 2024</v>
      </c>
      <c r="F1002" s="98" t="s">
        <v>541</v>
      </c>
      <c r="G1002" s="98" t="s">
        <v>552</v>
      </c>
    </row>
    <row r="1003" spans="1:7" x14ac:dyDescent="0.25">
      <c r="A1003" s="31" t="s">
        <v>549</v>
      </c>
      <c r="B1003" s="31" t="s">
        <v>122</v>
      </c>
      <c r="C1003" s="31">
        <v>0</v>
      </c>
      <c r="D1003" s="31">
        <v>202411</v>
      </c>
      <c r="E1003" s="118" t="str">
        <f t="shared" si="15"/>
        <v>01 November 2024</v>
      </c>
      <c r="F1003" s="31" t="s">
        <v>541</v>
      </c>
      <c r="G1003" s="31" t="s">
        <v>553</v>
      </c>
    </row>
    <row r="1004" spans="1:7" x14ac:dyDescent="0.25">
      <c r="A1004" s="98" t="s">
        <v>549</v>
      </c>
      <c r="B1004" s="98" t="s">
        <v>122</v>
      </c>
      <c r="C1004" s="98">
        <v>0</v>
      </c>
      <c r="D1004" s="98">
        <v>202411</v>
      </c>
      <c r="E1004" s="118" t="str">
        <f t="shared" si="15"/>
        <v>01 November 2024</v>
      </c>
      <c r="F1004" s="98" t="s">
        <v>541</v>
      </c>
      <c r="G1004" s="98" t="s">
        <v>554</v>
      </c>
    </row>
    <row r="1005" spans="1:7" x14ac:dyDescent="0.25">
      <c r="A1005" s="31" t="s">
        <v>549</v>
      </c>
      <c r="B1005" s="31" t="s">
        <v>124</v>
      </c>
      <c r="C1005" s="31">
        <v>-118.7</v>
      </c>
      <c r="D1005" s="31">
        <v>202411</v>
      </c>
      <c r="E1005" s="118" t="str">
        <f t="shared" si="15"/>
        <v>01 November 2024</v>
      </c>
      <c r="F1005" s="31" t="s">
        <v>541</v>
      </c>
      <c r="G1005" s="31" t="s">
        <v>550</v>
      </c>
    </row>
    <row r="1006" spans="1:7" x14ac:dyDescent="0.25">
      <c r="A1006" s="98" t="s">
        <v>549</v>
      </c>
      <c r="B1006" s="98" t="s">
        <v>124</v>
      </c>
      <c r="C1006" s="98">
        <v>-395.27100000000002</v>
      </c>
      <c r="D1006" s="98">
        <v>202411</v>
      </c>
      <c r="E1006" s="118" t="str">
        <f t="shared" si="15"/>
        <v>01 November 2024</v>
      </c>
      <c r="F1006" s="98" t="s">
        <v>541</v>
      </c>
      <c r="G1006" s="98" t="s">
        <v>551</v>
      </c>
    </row>
    <row r="1007" spans="1:7" x14ac:dyDescent="0.25">
      <c r="A1007" s="31" t="s">
        <v>549</v>
      </c>
      <c r="B1007" s="31" t="s">
        <v>124</v>
      </c>
      <c r="C1007" s="31">
        <v>-671.84199999999998</v>
      </c>
      <c r="D1007" s="31">
        <v>202411</v>
      </c>
      <c r="E1007" s="118" t="str">
        <f t="shared" si="15"/>
        <v>01 November 2024</v>
      </c>
      <c r="F1007" s="31" t="s">
        <v>541</v>
      </c>
      <c r="G1007" s="31" t="s">
        <v>552</v>
      </c>
    </row>
    <row r="1008" spans="1:7" x14ac:dyDescent="0.25">
      <c r="A1008" s="98" t="s">
        <v>549</v>
      </c>
      <c r="B1008" s="98" t="s">
        <v>124</v>
      </c>
      <c r="C1008" s="98">
        <v>-949.6</v>
      </c>
      <c r="D1008" s="98">
        <v>202411</v>
      </c>
      <c r="E1008" s="118" t="str">
        <f t="shared" si="15"/>
        <v>01 November 2024</v>
      </c>
      <c r="F1008" s="98" t="s">
        <v>541</v>
      </c>
      <c r="G1008" s="98" t="s">
        <v>553</v>
      </c>
    </row>
    <row r="1009" spans="1:7" x14ac:dyDescent="0.25">
      <c r="A1009" s="31" t="s">
        <v>549</v>
      </c>
      <c r="B1009" s="31" t="s">
        <v>124</v>
      </c>
      <c r="C1009" s="31">
        <v>-1187</v>
      </c>
      <c r="D1009" s="31">
        <v>202411</v>
      </c>
      <c r="E1009" s="118" t="str">
        <f t="shared" si="15"/>
        <v>01 November 2024</v>
      </c>
      <c r="F1009" s="31" t="s">
        <v>541</v>
      </c>
      <c r="G1009" s="31" t="s">
        <v>554</v>
      </c>
    </row>
    <row r="1010" spans="1:7" x14ac:dyDescent="0.25">
      <c r="A1010" s="98" t="s">
        <v>549</v>
      </c>
      <c r="B1010" s="98" t="s">
        <v>558</v>
      </c>
      <c r="C1010" s="98">
        <v>0</v>
      </c>
      <c r="D1010" s="98">
        <v>202411</v>
      </c>
      <c r="E1010" s="118" t="str">
        <f t="shared" si="15"/>
        <v>01 November 2024</v>
      </c>
      <c r="F1010" s="98" t="s">
        <v>541</v>
      </c>
      <c r="G1010" s="98" t="s">
        <v>550</v>
      </c>
    </row>
    <row r="1011" spans="1:7" x14ac:dyDescent="0.25">
      <c r="A1011" s="31" t="s">
        <v>549</v>
      </c>
      <c r="B1011" s="31" t="s">
        <v>558</v>
      </c>
      <c r="C1011" s="31">
        <v>0</v>
      </c>
      <c r="D1011" s="31">
        <v>202411</v>
      </c>
      <c r="E1011" s="118" t="str">
        <f t="shared" si="15"/>
        <v>01 November 2024</v>
      </c>
      <c r="F1011" s="31" t="s">
        <v>541</v>
      </c>
      <c r="G1011" s="31" t="s">
        <v>551</v>
      </c>
    </row>
    <row r="1012" spans="1:7" x14ac:dyDescent="0.25">
      <c r="A1012" s="98" t="s">
        <v>549</v>
      </c>
      <c r="B1012" s="98" t="s">
        <v>558</v>
      </c>
      <c r="C1012" s="98">
        <v>0</v>
      </c>
      <c r="D1012" s="98">
        <v>202411</v>
      </c>
      <c r="E1012" s="118" t="str">
        <f t="shared" si="15"/>
        <v>01 November 2024</v>
      </c>
      <c r="F1012" s="98" t="s">
        <v>541</v>
      </c>
      <c r="G1012" s="98" t="s">
        <v>552</v>
      </c>
    </row>
    <row r="1013" spans="1:7" x14ac:dyDescent="0.25">
      <c r="A1013" s="31" t="s">
        <v>549</v>
      </c>
      <c r="B1013" s="31" t="s">
        <v>558</v>
      </c>
      <c r="C1013" s="31">
        <v>0</v>
      </c>
      <c r="D1013" s="31">
        <v>202411</v>
      </c>
      <c r="E1013" s="118" t="str">
        <f t="shared" si="15"/>
        <v>01 November 2024</v>
      </c>
      <c r="F1013" s="31" t="s">
        <v>541</v>
      </c>
      <c r="G1013" s="31" t="s">
        <v>553</v>
      </c>
    </row>
    <row r="1014" spans="1:7" x14ac:dyDescent="0.25">
      <c r="A1014" s="98" t="s">
        <v>549</v>
      </c>
      <c r="B1014" s="98" t="s">
        <v>558</v>
      </c>
      <c r="C1014" s="98">
        <v>0</v>
      </c>
      <c r="D1014" s="98">
        <v>202411</v>
      </c>
      <c r="E1014" s="118" t="str">
        <f t="shared" si="15"/>
        <v>01 November 2024</v>
      </c>
      <c r="F1014" s="98" t="s">
        <v>541</v>
      </c>
      <c r="G1014" s="98" t="s">
        <v>554</v>
      </c>
    </row>
    <row r="1015" spans="1:7" x14ac:dyDescent="0.25">
      <c r="A1015" s="31" t="s">
        <v>549</v>
      </c>
      <c r="B1015" s="31" t="s">
        <v>126</v>
      </c>
      <c r="C1015" s="31">
        <v>-372.9</v>
      </c>
      <c r="D1015" s="31">
        <v>202411</v>
      </c>
      <c r="E1015" s="118" t="str">
        <f t="shared" si="15"/>
        <v>01 November 2024</v>
      </c>
      <c r="F1015" s="31" t="s">
        <v>541</v>
      </c>
      <c r="G1015" s="31" t="s">
        <v>550</v>
      </c>
    </row>
    <row r="1016" spans="1:7" x14ac:dyDescent="0.25">
      <c r="A1016" s="98" t="s">
        <v>549</v>
      </c>
      <c r="B1016" s="98" t="s">
        <v>126</v>
      </c>
      <c r="C1016" s="98">
        <v>-1241.7570000000001</v>
      </c>
      <c r="D1016" s="98">
        <v>202411</v>
      </c>
      <c r="E1016" s="118" t="str">
        <f t="shared" si="15"/>
        <v>01 November 2024</v>
      </c>
      <c r="F1016" s="98" t="s">
        <v>541</v>
      </c>
      <c r="G1016" s="98" t="s">
        <v>551</v>
      </c>
    </row>
    <row r="1017" spans="1:7" x14ac:dyDescent="0.25">
      <c r="A1017" s="31" t="s">
        <v>549</v>
      </c>
      <c r="B1017" s="31" t="s">
        <v>126</v>
      </c>
      <c r="C1017" s="31">
        <v>-2110.614</v>
      </c>
      <c r="D1017" s="31">
        <v>202411</v>
      </c>
      <c r="E1017" s="118" t="str">
        <f t="shared" si="15"/>
        <v>01 November 2024</v>
      </c>
      <c r="F1017" s="31" t="s">
        <v>541</v>
      </c>
      <c r="G1017" s="31" t="s">
        <v>552</v>
      </c>
    </row>
    <row r="1018" spans="1:7" x14ac:dyDescent="0.25">
      <c r="A1018" s="98" t="s">
        <v>549</v>
      </c>
      <c r="B1018" s="98" t="s">
        <v>126</v>
      </c>
      <c r="C1018" s="98">
        <v>-2983.2</v>
      </c>
      <c r="D1018" s="98">
        <v>202411</v>
      </c>
      <c r="E1018" s="118" t="str">
        <f t="shared" si="15"/>
        <v>01 November 2024</v>
      </c>
      <c r="F1018" s="98" t="s">
        <v>541</v>
      </c>
      <c r="G1018" s="98" t="s">
        <v>553</v>
      </c>
    </row>
    <row r="1019" spans="1:7" x14ac:dyDescent="0.25">
      <c r="A1019" s="31" t="s">
        <v>549</v>
      </c>
      <c r="B1019" s="31" t="s">
        <v>126</v>
      </c>
      <c r="C1019" s="31">
        <v>-3729</v>
      </c>
      <c r="D1019" s="31">
        <v>202411</v>
      </c>
      <c r="E1019" s="118" t="str">
        <f t="shared" si="15"/>
        <v>01 November 2024</v>
      </c>
      <c r="F1019" s="31" t="s">
        <v>541</v>
      </c>
      <c r="G1019" s="31" t="s">
        <v>554</v>
      </c>
    </row>
    <row r="1020" spans="1:7" x14ac:dyDescent="0.25">
      <c r="A1020" s="98" t="s">
        <v>549</v>
      </c>
      <c r="B1020" s="98" t="s">
        <v>128</v>
      </c>
      <c r="C1020" s="98">
        <v>0</v>
      </c>
      <c r="D1020" s="98">
        <v>202411</v>
      </c>
      <c r="E1020" s="118" t="str">
        <f t="shared" si="15"/>
        <v>01 November 2024</v>
      </c>
      <c r="F1020" s="98" t="s">
        <v>541</v>
      </c>
      <c r="G1020" s="98" t="s">
        <v>550</v>
      </c>
    </row>
    <row r="1021" spans="1:7" x14ac:dyDescent="0.25">
      <c r="A1021" s="31" t="s">
        <v>549</v>
      </c>
      <c r="B1021" s="31" t="s">
        <v>128</v>
      </c>
      <c r="C1021" s="31">
        <v>0</v>
      </c>
      <c r="D1021" s="31">
        <v>202411</v>
      </c>
      <c r="E1021" s="118" t="str">
        <f t="shared" si="15"/>
        <v>01 November 2024</v>
      </c>
      <c r="F1021" s="31" t="s">
        <v>541</v>
      </c>
      <c r="G1021" s="31" t="s">
        <v>551</v>
      </c>
    </row>
    <row r="1022" spans="1:7" x14ac:dyDescent="0.25">
      <c r="A1022" s="98" t="s">
        <v>549</v>
      </c>
      <c r="B1022" s="98" t="s">
        <v>128</v>
      </c>
      <c r="C1022" s="98">
        <v>0</v>
      </c>
      <c r="D1022" s="98">
        <v>202411</v>
      </c>
      <c r="E1022" s="118" t="str">
        <f t="shared" si="15"/>
        <v>01 November 2024</v>
      </c>
      <c r="F1022" s="98" t="s">
        <v>541</v>
      </c>
      <c r="G1022" s="98" t="s">
        <v>552</v>
      </c>
    </row>
    <row r="1023" spans="1:7" x14ac:dyDescent="0.25">
      <c r="A1023" s="31" t="s">
        <v>549</v>
      </c>
      <c r="B1023" s="31" t="s">
        <v>128</v>
      </c>
      <c r="C1023" s="31">
        <v>0</v>
      </c>
      <c r="D1023" s="31">
        <v>202411</v>
      </c>
      <c r="E1023" s="118" t="str">
        <f t="shared" si="15"/>
        <v>01 November 2024</v>
      </c>
      <c r="F1023" s="31" t="s">
        <v>541</v>
      </c>
      <c r="G1023" s="31" t="s">
        <v>553</v>
      </c>
    </row>
    <row r="1024" spans="1:7" x14ac:dyDescent="0.25">
      <c r="A1024" s="98" t="s">
        <v>549</v>
      </c>
      <c r="B1024" s="98" t="s">
        <v>128</v>
      </c>
      <c r="C1024" s="98">
        <v>0</v>
      </c>
      <c r="D1024" s="98">
        <v>202411</v>
      </c>
      <c r="E1024" s="118" t="str">
        <f t="shared" si="15"/>
        <v>01 November 2024</v>
      </c>
      <c r="F1024" s="98" t="s">
        <v>541</v>
      </c>
      <c r="G1024" s="98" t="s">
        <v>554</v>
      </c>
    </row>
    <row r="1025" spans="1:7" x14ac:dyDescent="0.25">
      <c r="A1025" s="31" t="s">
        <v>549</v>
      </c>
      <c r="B1025" s="31" t="s">
        <v>130</v>
      </c>
      <c r="C1025" s="31">
        <v>0</v>
      </c>
      <c r="D1025" s="31">
        <v>202411</v>
      </c>
      <c r="E1025" s="118" t="str">
        <f t="shared" si="15"/>
        <v>01 November 2024</v>
      </c>
      <c r="F1025" s="31" t="s">
        <v>541</v>
      </c>
      <c r="G1025" s="31" t="s">
        <v>550</v>
      </c>
    </row>
    <row r="1026" spans="1:7" x14ac:dyDescent="0.25">
      <c r="A1026" s="98" t="s">
        <v>549</v>
      </c>
      <c r="B1026" s="98" t="s">
        <v>130</v>
      </c>
      <c r="C1026" s="98">
        <v>0</v>
      </c>
      <c r="D1026" s="98">
        <v>202411</v>
      </c>
      <c r="E1026" s="118" t="str">
        <f t="shared" ref="E1026:E1089" si="16">TEXT(DATE(LEFT(D1026,4), RIGHT(D1026,2), 1), "DD MMMM YYYY")</f>
        <v>01 November 2024</v>
      </c>
      <c r="F1026" s="98" t="s">
        <v>541</v>
      </c>
      <c r="G1026" s="98" t="s">
        <v>551</v>
      </c>
    </row>
    <row r="1027" spans="1:7" x14ac:dyDescent="0.25">
      <c r="A1027" s="31" t="s">
        <v>549</v>
      </c>
      <c r="B1027" s="31" t="s">
        <v>130</v>
      </c>
      <c r="C1027" s="31">
        <v>0</v>
      </c>
      <c r="D1027" s="31">
        <v>202411</v>
      </c>
      <c r="E1027" s="118" t="str">
        <f t="shared" si="16"/>
        <v>01 November 2024</v>
      </c>
      <c r="F1027" s="31" t="s">
        <v>541</v>
      </c>
      <c r="G1027" s="31" t="s">
        <v>552</v>
      </c>
    </row>
    <row r="1028" spans="1:7" x14ac:dyDescent="0.25">
      <c r="A1028" s="98" t="s">
        <v>549</v>
      </c>
      <c r="B1028" s="98" t="s">
        <v>130</v>
      </c>
      <c r="C1028" s="98">
        <v>0</v>
      </c>
      <c r="D1028" s="98">
        <v>202411</v>
      </c>
      <c r="E1028" s="118" t="str">
        <f t="shared" si="16"/>
        <v>01 November 2024</v>
      </c>
      <c r="F1028" s="98" t="s">
        <v>541</v>
      </c>
      <c r="G1028" s="98" t="s">
        <v>553</v>
      </c>
    </row>
    <row r="1029" spans="1:7" x14ac:dyDescent="0.25">
      <c r="A1029" s="31" t="s">
        <v>549</v>
      </c>
      <c r="B1029" s="31" t="s">
        <v>130</v>
      </c>
      <c r="C1029" s="31">
        <v>0</v>
      </c>
      <c r="D1029" s="31">
        <v>202411</v>
      </c>
      <c r="E1029" s="118" t="str">
        <f t="shared" si="16"/>
        <v>01 November 2024</v>
      </c>
      <c r="F1029" s="31" t="s">
        <v>541</v>
      </c>
      <c r="G1029" s="31" t="s">
        <v>554</v>
      </c>
    </row>
    <row r="1030" spans="1:7" x14ac:dyDescent="0.25">
      <c r="A1030" s="98" t="s">
        <v>549</v>
      </c>
      <c r="B1030" s="98" t="s">
        <v>134</v>
      </c>
      <c r="C1030" s="98">
        <v>-271.2</v>
      </c>
      <c r="D1030" s="98">
        <v>202411</v>
      </c>
      <c r="E1030" s="118" t="str">
        <f t="shared" si="16"/>
        <v>01 November 2024</v>
      </c>
      <c r="F1030" s="98" t="s">
        <v>541</v>
      </c>
      <c r="G1030" s="98" t="s">
        <v>550</v>
      </c>
    </row>
    <row r="1031" spans="1:7" x14ac:dyDescent="0.25">
      <c r="A1031" s="31" t="s">
        <v>549</v>
      </c>
      <c r="B1031" s="31" t="s">
        <v>134</v>
      </c>
      <c r="C1031" s="31">
        <v>-903.096</v>
      </c>
      <c r="D1031" s="31">
        <v>202411</v>
      </c>
      <c r="E1031" s="118" t="str">
        <f t="shared" si="16"/>
        <v>01 November 2024</v>
      </c>
      <c r="F1031" s="31" t="s">
        <v>541</v>
      </c>
      <c r="G1031" s="31" t="s">
        <v>551</v>
      </c>
    </row>
    <row r="1032" spans="1:7" x14ac:dyDescent="0.25">
      <c r="A1032" s="98" t="s">
        <v>549</v>
      </c>
      <c r="B1032" s="98" t="s">
        <v>134</v>
      </c>
      <c r="C1032" s="98">
        <v>-1534.992</v>
      </c>
      <c r="D1032" s="98">
        <v>202411</v>
      </c>
      <c r="E1032" s="118" t="str">
        <f t="shared" si="16"/>
        <v>01 November 2024</v>
      </c>
      <c r="F1032" s="98" t="s">
        <v>541</v>
      </c>
      <c r="G1032" s="98" t="s">
        <v>552</v>
      </c>
    </row>
    <row r="1033" spans="1:7" x14ac:dyDescent="0.25">
      <c r="A1033" s="31" t="s">
        <v>549</v>
      </c>
      <c r="B1033" s="31" t="s">
        <v>134</v>
      </c>
      <c r="C1033" s="31">
        <v>-2169.6</v>
      </c>
      <c r="D1033" s="31">
        <v>202411</v>
      </c>
      <c r="E1033" s="118" t="str">
        <f t="shared" si="16"/>
        <v>01 November 2024</v>
      </c>
      <c r="F1033" s="31" t="s">
        <v>541</v>
      </c>
      <c r="G1033" s="31" t="s">
        <v>553</v>
      </c>
    </row>
    <row r="1034" spans="1:7" x14ac:dyDescent="0.25">
      <c r="A1034" s="98" t="s">
        <v>549</v>
      </c>
      <c r="B1034" s="98" t="s">
        <v>134</v>
      </c>
      <c r="C1034" s="98">
        <v>-2712</v>
      </c>
      <c r="D1034" s="98">
        <v>202411</v>
      </c>
      <c r="E1034" s="118" t="str">
        <f t="shared" si="16"/>
        <v>01 November 2024</v>
      </c>
      <c r="F1034" s="98" t="s">
        <v>541</v>
      </c>
      <c r="G1034" s="98" t="s">
        <v>554</v>
      </c>
    </row>
    <row r="1035" spans="1:7" x14ac:dyDescent="0.25">
      <c r="A1035" s="31" t="s">
        <v>549</v>
      </c>
      <c r="B1035" s="31" t="s">
        <v>140</v>
      </c>
      <c r="C1035" s="31">
        <v>-4152.8</v>
      </c>
      <c r="D1035" s="31">
        <v>202411</v>
      </c>
      <c r="E1035" s="118" t="str">
        <f t="shared" si="16"/>
        <v>01 November 2024</v>
      </c>
      <c r="F1035" s="31" t="s">
        <v>541</v>
      </c>
      <c r="G1035" s="31" t="s">
        <v>550</v>
      </c>
    </row>
    <row r="1036" spans="1:7" x14ac:dyDescent="0.25">
      <c r="A1036" s="98" t="s">
        <v>549</v>
      </c>
      <c r="B1036" s="98" t="s">
        <v>140</v>
      </c>
      <c r="C1036" s="98">
        <v>-13828.824000000001</v>
      </c>
      <c r="D1036" s="98">
        <v>202411</v>
      </c>
      <c r="E1036" s="118" t="str">
        <f t="shared" si="16"/>
        <v>01 November 2024</v>
      </c>
      <c r="F1036" s="98" t="s">
        <v>541</v>
      </c>
      <c r="G1036" s="98" t="s">
        <v>551</v>
      </c>
    </row>
    <row r="1037" spans="1:7" x14ac:dyDescent="0.25">
      <c r="A1037" s="31" t="s">
        <v>549</v>
      </c>
      <c r="B1037" s="31" t="s">
        <v>140</v>
      </c>
      <c r="C1037" s="31">
        <v>-23504.848000000002</v>
      </c>
      <c r="D1037" s="31">
        <v>202411</v>
      </c>
      <c r="E1037" s="118" t="str">
        <f t="shared" si="16"/>
        <v>01 November 2024</v>
      </c>
      <c r="F1037" s="31" t="s">
        <v>541</v>
      </c>
      <c r="G1037" s="31" t="s">
        <v>552</v>
      </c>
    </row>
    <row r="1038" spans="1:7" x14ac:dyDescent="0.25">
      <c r="A1038" s="98" t="s">
        <v>549</v>
      </c>
      <c r="B1038" s="98" t="s">
        <v>140</v>
      </c>
      <c r="C1038" s="98">
        <v>-33222.400000000001</v>
      </c>
      <c r="D1038" s="98">
        <v>202411</v>
      </c>
      <c r="E1038" s="118" t="str">
        <f t="shared" si="16"/>
        <v>01 November 2024</v>
      </c>
      <c r="F1038" s="98" t="s">
        <v>541</v>
      </c>
      <c r="G1038" s="98" t="s">
        <v>553</v>
      </c>
    </row>
    <row r="1039" spans="1:7" x14ac:dyDescent="0.25">
      <c r="A1039" s="31" t="s">
        <v>549</v>
      </c>
      <c r="B1039" s="31" t="s">
        <v>140</v>
      </c>
      <c r="C1039" s="31">
        <v>-41528</v>
      </c>
      <c r="D1039" s="31">
        <v>202411</v>
      </c>
      <c r="E1039" s="118" t="str">
        <f t="shared" si="16"/>
        <v>01 November 2024</v>
      </c>
      <c r="F1039" s="31" t="s">
        <v>541</v>
      </c>
      <c r="G1039" s="31" t="s">
        <v>554</v>
      </c>
    </row>
    <row r="1040" spans="1:7" x14ac:dyDescent="0.25">
      <c r="A1040" s="98" t="s">
        <v>549</v>
      </c>
      <c r="B1040" s="98" t="s">
        <v>142</v>
      </c>
      <c r="C1040" s="98">
        <v>0</v>
      </c>
      <c r="D1040" s="98">
        <v>202411</v>
      </c>
      <c r="E1040" s="118" t="str">
        <f t="shared" si="16"/>
        <v>01 November 2024</v>
      </c>
      <c r="F1040" s="98" t="s">
        <v>541</v>
      </c>
      <c r="G1040" s="98" t="s">
        <v>550</v>
      </c>
    </row>
    <row r="1041" spans="1:7" x14ac:dyDescent="0.25">
      <c r="A1041" s="31" t="s">
        <v>549</v>
      </c>
      <c r="B1041" s="31" t="s">
        <v>142</v>
      </c>
      <c r="C1041" s="31">
        <v>0</v>
      </c>
      <c r="D1041" s="31">
        <v>202411</v>
      </c>
      <c r="E1041" s="118" t="str">
        <f t="shared" si="16"/>
        <v>01 November 2024</v>
      </c>
      <c r="F1041" s="31" t="s">
        <v>541</v>
      </c>
      <c r="G1041" s="31" t="s">
        <v>551</v>
      </c>
    </row>
    <row r="1042" spans="1:7" x14ac:dyDescent="0.25">
      <c r="A1042" s="98" t="s">
        <v>549</v>
      </c>
      <c r="B1042" s="98" t="s">
        <v>142</v>
      </c>
      <c r="C1042" s="98">
        <v>0</v>
      </c>
      <c r="D1042" s="98">
        <v>202411</v>
      </c>
      <c r="E1042" s="118" t="str">
        <f t="shared" si="16"/>
        <v>01 November 2024</v>
      </c>
      <c r="F1042" s="98" t="s">
        <v>541</v>
      </c>
      <c r="G1042" s="98" t="s">
        <v>552</v>
      </c>
    </row>
    <row r="1043" spans="1:7" x14ac:dyDescent="0.25">
      <c r="A1043" s="31" t="s">
        <v>549</v>
      </c>
      <c r="B1043" s="31" t="s">
        <v>142</v>
      </c>
      <c r="C1043" s="31">
        <v>0</v>
      </c>
      <c r="D1043" s="31">
        <v>202411</v>
      </c>
      <c r="E1043" s="118" t="str">
        <f t="shared" si="16"/>
        <v>01 November 2024</v>
      </c>
      <c r="F1043" s="31" t="s">
        <v>541</v>
      </c>
      <c r="G1043" s="31" t="s">
        <v>553</v>
      </c>
    </row>
    <row r="1044" spans="1:7" x14ac:dyDescent="0.25">
      <c r="A1044" s="98" t="s">
        <v>549</v>
      </c>
      <c r="B1044" s="98" t="s">
        <v>142</v>
      </c>
      <c r="C1044" s="98">
        <v>0</v>
      </c>
      <c r="D1044" s="98">
        <v>202411</v>
      </c>
      <c r="E1044" s="118" t="str">
        <f t="shared" si="16"/>
        <v>01 November 2024</v>
      </c>
      <c r="F1044" s="98" t="s">
        <v>541</v>
      </c>
      <c r="G1044" s="98" t="s">
        <v>554</v>
      </c>
    </row>
    <row r="1045" spans="1:7" x14ac:dyDescent="0.25">
      <c r="A1045" s="31" t="s">
        <v>549</v>
      </c>
      <c r="B1045" s="31" t="s">
        <v>329</v>
      </c>
      <c r="C1045" s="31">
        <v>0</v>
      </c>
      <c r="D1045" s="31">
        <v>202411</v>
      </c>
      <c r="E1045" s="118" t="str">
        <f t="shared" si="16"/>
        <v>01 November 2024</v>
      </c>
      <c r="F1045" s="31" t="s">
        <v>541</v>
      </c>
      <c r="G1045" s="31" t="s">
        <v>550</v>
      </c>
    </row>
    <row r="1046" spans="1:7" x14ac:dyDescent="0.25">
      <c r="A1046" s="98" t="s">
        <v>549</v>
      </c>
      <c r="B1046" s="98" t="s">
        <v>329</v>
      </c>
      <c r="C1046" s="98">
        <v>0</v>
      </c>
      <c r="D1046" s="98">
        <v>202411</v>
      </c>
      <c r="E1046" s="118" t="str">
        <f t="shared" si="16"/>
        <v>01 November 2024</v>
      </c>
      <c r="F1046" s="98" t="s">
        <v>541</v>
      </c>
      <c r="G1046" s="98" t="s">
        <v>551</v>
      </c>
    </row>
    <row r="1047" spans="1:7" x14ac:dyDescent="0.25">
      <c r="A1047" s="31" t="s">
        <v>549</v>
      </c>
      <c r="B1047" s="31" t="s">
        <v>329</v>
      </c>
      <c r="C1047" s="31">
        <v>0</v>
      </c>
      <c r="D1047" s="31">
        <v>202411</v>
      </c>
      <c r="E1047" s="118" t="str">
        <f t="shared" si="16"/>
        <v>01 November 2024</v>
      </c>
      <c r="F1047" s="31" t="s">
        <v>541</v>
      </c>
      <c r="G1047" s="31" t="s">
        <v>552</v>
      </c>
    </row>
    <row r="1048" spans="1:7" x14ac:dyDescent="0.25">
      <c r="A1048" s="98" t="s">
        <v>549</v>
      </c>
      <c r="B1048" s="98" t="s">
        <v>329</v>
      </c>
      <c r="C1048" s="98">
        <v>0</v>
      </c>
      <c r="D1048" s="98">
        <v>202411</v>
      </c>
      <c r="E1048" s="118" t="str">
        <f t="shared" si="16"/>
        <v>01 November 2024</v>
      </c>
      <c r="F1048" s="98" t="s">
        <v>541</v>
      </c>
      <c r="G1048" s="98" t="s">
        <v>553</v>
      </c>
    </row>
    <row r="1049" spans="1:7" x14ac:dyDescent="0.25">
      <c r="A1049" s="31" t="s">
        <v>549</v>
      </c>
      <c r="B1049" s="31" t="s">
        <v>329</v>
      </c>
      <c r="C1049" s="31">
        <v>0</v>
      </c>
      <c r="D1049" s="31">
        <v>202411</v>
      </c>
      <c r="E1049" s="118" t="str">
        <f t="shared" si="16"/>
        <v>01 November 2024</v>
      </c>
      <c r="F1049" s="31" t="s">
        <v>541</v>
      </c>
      <c r="G1049" s="31" t="s">
        <v>554</v>
      </c>
    </row>
    <row r="1050" spans="1:7" x14ac:dyDescent="0.25">
      <c r="A1050" s="98" t="s">
        <v>549</v>
      </c>
      <c r="B1050" s="98" t="s">
        <v>144</v>
      </c>
      <c r="C1050" s="98">
        <v>0</v>
      </c>
      <c r="D1050" s="98">
        <v>202411</v>
      </c>
      <c r="E1050" s="118" t="str">
        <f t="shared" si="16"/>
        <v>01 November 2024</v>
      </c>
      <c r="F1050" s="98" t="s">
        <v>541</v>
      </c>
      <c r="G1050" s="98" t="s">
        <v>550</v>
      </c>
    </row>
    <row r="1051" spans="1:7" x14ac:dyDescent="0.25">
      <c r="A1051" s="31" t="s">
        <v>549</v>
      </c>
      <c r="B1051" s="31" t="s">
        <v>144</v>
      </c>
      <c r="C1051" s="31">
        <v>0</v>
      </c>
      <c r="D1051" s="31">
        <v>202411</v>
      </c>
      <c r="E1051" s="118" t="str">
        <f t="shared" si="16"/>
        <v>01 November 2024</v>
      </c>
      <c r="F1051" s="31" t="s">
        <v>541</v>
      </c>
      <c r="G1051" s="31" t="s">
        <v>551</v>
      </c>
    </row>
    <row r="1052" spans="1:7" x14ac:dyDescent="0.25">
      <c r="A1052" s="98" t="s">
        <v>549</v>
      </c>
      <c r="B1052" s="98" t="s">
        <v>144</v>
      </c>
      <c r="C1052" s="98">
        <v>0</v>
      </c>
      <c r="D1052" s="98">
        <v>202411</v>
      </c>
      <c r="E1052" s="118" t="str">
        <f t="shared" si="16"/>
        <v>01 November 2024</v>
      </c>
      <c r="F1052" s="98" t="s">
        <v>541</v>
      </c>
      <c r="G1052" s="98" t="s">
        <v>552</v>
      </c>
    </row>
    <row r="1053" spans="1:7" x14ac:dyDescent="0.25">
      <c r="A1053" s="31" t="s">
        <v>549</v>
      </c>
      <c r="B1053" s="31" t="s">
        <v>144</v>
      </c>
      <c r="C1053" s="31">
        <v>0</v>
      </c>
      <c r="D1053" s="31">
        <v>202411</v>
      </c>
      <c r="E1053" s="118" t="str">
        <f t="shared" si="16"/>
        <v>01 November 2024</v>
      </c>
      <c r="F1053" s="31" t="s">
        <v>541</v>
      </c>
      <c r="G1053" s="31" t="s">
        <v>553</v>
      </c>
    </row>
    <row r="1054" spans="1:7" x14ac:dyDescent="0.25">
      <c r="A1054" s="98" t="s">
        <v>549</v>
      </c>
      <c r="B1054" s="98" t="s">
        <v>144</v>
      </c>
      <c r="C1054" s="98">
        <v>0</v>
      </c>
      <c r="D1054" s="98">
        <v>202411</v>
      </c>
      <c r="E1054" s="118" t="str">
        <f t="shared" si="16"/>
        <v>01 November 2024</v>
      </c>
      <c r="F1054" s="98" t="s">
        <v>541</v>
      </c>
      <c r="G1054" s="98" t="s">
        <v>554</v>
      </c>
    </row>
    <row r="1055" spans="1:7" x14ac:dyDescent="0.25">
      <c r="A1055" s="31" t="s">
        <v>549</v>
      </c>
      <c r="B1055" s="31" t="s">
        <v>146</v>
      </c>
      <c r="C1055" s="31">
        <v>0</v>
      </c>
      <c r="D1055" s="31">
        <v>202411</v>
      </c>
      <c r="E1055" s="118" t="str">
        <f t="shared" si="16"/>
        <v>01 November 2024</v>
      </c>
      <c r="F1055" s="31" t="s">
        <v>541</v>
      </c>
      <c r="G1055" s="31" t="s">
        <v>550</v>
      </c>
    </row>
    <row r="1056" spans="1:7" x14ac:dyDescent="0.25">
      <c r="A1056" s="98" t="s">
        <v>549</v>
      </c>
      <c r="B1056" s="98" t="s">
        <v>146</v>
      </c>
      <c r="C1056" s="98">
        <v>0</v>
      </c>
      <c r="D1056" s="98">
        <v>202411</v>
      </c>
      <c r="E1056" s="118" t="str">
        <f t="shared" si="16"/>
        <v>01 November 2024</v>
      </c>
      <c r="F1056" s="98" t="s">
        <v>541</v>
      </c>
      <c r="G1056" s="98" t="s">
        <v>551</v>
      </c>
    </row>
    <row r="1057" spans="1:7" x14ac:dyDescent="0.25">
      <c r="A1057" s="31" t="s">
        <v>549</v>
      </c>
      <c r="B1057" s="31" t="s">
        <v>146</v>
      </c>
      <c r="C1057" s="31">
        <v>0</v>
      </c>
      <c r="D1057" s="31">
        <v>202411</v>
      </c>
      <c r="E1057" s="118" t="str">
        <f t="shared" si="16"/>
        <v>01 November 2024</v>
      </c>
      <c r="F1057" s="31" t="s">
        <v>541</v>
      </c>
      <c r="G1057" s="31" t="s">
        <v>552</v>
      </c>
    </row>
    <row r="1058" spans="1:7" x14ac:dyDescent="0.25">
      <c r="A1058" s="98" t="s">
        <v>549</v>
      </c>
      <c r="B1058" s="98" t="s">
        <v>146</v>
      </c>
      <c r="C1058" s="98">
        <v>0</v>
      </c>
      <c r="D1058" s="98">
        <v>202411</v>
      </c>
      <c r="E1058" s="118" t="str">
        <f t="shared" si="16"/>
        <v>01 November 2024</v>
      </c>
      <c r="F1058" s="98" t="s">
        <v>541</v>
      </c>
      <c r="G1058" s="98" t="s">
        <v>553</v>
      </c>
    </row>
    <row r="1059" spans="1:7" x14ac:dyDescent="0.25">
      <c r="A1059" s="31" t="s">
        <v>549</v>
      </c>
      <c r="B1059" s="31" t="s">
        <v>146</v>
      </c>
      <c r="C1059" s="31">
        <v>0</v>
      </c>
      <c r="D1059" s="31">
        <v>202411</v>
      </c>
      <c r="E1059" s="118" t="str">
        <f t="shared" si="16"/>
        <v>01 November 2024</v>
      </c>
      <c r="F1059" s="31" t="s">
        <v>541</v>
      </c>
      <c r="G1059" s="31" t="s">
        <v>554</v>
      </c>
    </row>
    <row r="1060" spans="1:7" x14ac:dyDescent="0.25">
      <c r="A1060" s="98" t="s">
        <v>549</v>
      </c>
      <c r="B1060" s="98" t="s">
        <v>148</v>
      </c>
      <c r="C1060" s="98">
        <v>0</v>
      </c>
      <c r="D1060" s="98">
        <v>202411</v>
      </c>
      <c r="E1060" s="118" t="str">
        <f t="shared" si="16"/>
        <v>01 November 2024</v>
      </c>
      <c r="F1060" s="98" t="s">
        <v>541</v>
      </c>
      <c r="G1060" s="98" t="s">
        <v>550</v>
      </c>
    </row>
    <row r="1061" spans="1:7" x14ac:dyDescent="0.25">
      <c r="A1061" s="31" t="s">
        <v>549</v>
      </c>
      <c r="B1061" s="31" t="s">
        <v>148</v>
      </c>
      <c r="C1061" s="31">
        <v>0</v>
      </c>
      <c r="D1061" s="31">
        <v>202411</v>
      </c>
      <c r="E1061" s="118" t="str">
        <f t="shared" si="16"/>
        <v>01 November 2024</v>
      </c>
      <c r="F1061" s="31" t="s">
        <v>541</v>
      </c>
      <c r="G1061" s="31" t="s">
        <v>551</v>
      </c>
    </row>
    <row r="1062" spans="1:7" x14ac:dyDescent="0.25">
      <c r="A1062" s="98" t="s">
        <v>549</v>
      </c>
      <c r="B1062" s="98" t="s">
        <v>148</v>
      </c>
      <c r="C1062" s="98">
        <v>0</v>
      </c>
      <c r="D1062" s="98">
        <v>202411</v>
      </c>
      <c r="E1062" s="118" t="str">
        <f t="shared" si="16"/>
        <v>01 November 2024</v>
      </c>
      <c r="F1062" s="98" t="s">
        <v>541</v>
      </c>
      <c r="G1062" s="98" t="s">
        <v>552</v>
      </c>
    </row>
    <row r="1063" spans="1:7" x14ac:dyDescent="0.25">
      <c r="A1063" s="31" t="s">
        <v>549</v>
      </c>
      <c r="B1063" s="31" t="s">
        <v>148</v>
      </c>
      <c r="C1063" s="31">
        <v>0</v>
      </c>
      <c r="D1063" s="31">
        <v>202411</v>
      </c>
      <c r="E1063" s="118" t="str">
        <f t="shared" si="16"/>
        <v>01 November 2024</v>
      </c>
      <c r="F1063" s="31" t="s">
        <v>541</v>
      </c>
      <c r="G1063" s="31" t="s">
        <v>553</v>
      </c>
    </row>
    <row r="1064" spans="1:7" x14ac:dyDescent="0.25">
      <c r="A1064" s="98" t="s">
        <v>549</v>
      </c>
      <c r="B1064" s="98" t="s">
        <v>148</v>
      </c>
      <c r="C1064" s="98">
        <v>0</v>
      </c>
      <c r="D1064" s="98">
        <v>202411</v>
      </c>
      <c r="E1064" s="118" t="str">
        <f t="shared" si="16"/>
        <v>01 November 2024</v>
      </c>
      <c r="F1064" s="98" t="s">
        <v>541</v>
      </c>
      <c r="G1064" s="98" t="s">
        <v>554</v>
      </c>
    </row>
    <row r="1065" spans="1:7" x14ac:dyDescent="0.25">
      <c r="A1065" s="31" t="s">
        <v>549</v>
      </c>
      <c r="B1065" s="31" t="s">
        <v>150</v>
      </c>
      <c r="C1065" s="31">
        <v>0</v>
      </c>
      <c r="D1065" s="31">
        <v>202411</v>
      </c>
      <c r="E1065" s="118" t="str">
        <f t="shared" si="16"/>
        <v>01 November 2024</v>
      </c>
      <c r="F1065" s="31" t="s">
        <v>541</v>
      </c>
      <c r="G1065" s="31" t="s">
        <v>550</v>
      </c>
    </row>
    <row r="1066" spans="1:7" x14ac:dyDescent="0.25">
      <c r="A1066" s="98" t="s">
        <v>549</v>
      </c>
      <c r="B1066" s="98" t="s">
        <v>150</v>
      </c>
      <c r="C1066" s="98">
        <v>0</v>
      </c>
      <c r="D1066" s="98">
        <v>202411</v>
      </c>
      <c r="E1066" s="118" t="str">
        <f t="shared" si="16"/>
        <v>01 November 2024</v>
      </c>
      <c r="F1066" s="98" t="s">
        <v>541</v>
      </c>
      <c r="G1066" s="98" t="s">
        <v>551</v>
      </c>
    </row>
    <row r="1067" spans="1:7" x14ac:dyDescent="0.25">
      <c r="A1067" s="31" t="s">
        <v>549</v>
      </c>
      <c r="B1067" s="31" t="s">
        <v>150</v>
      </c>
      <c r="C1067" s="31">
        <v>0</v>
      </c>
      <c r="D1067" s="31">
        <v>202411</v>
      </c>
      <c r="E1067" s="118" t="str">
        <f t="shared" si="16"/>
        <v>01 November 2024</v>
      </c>
      <c r="F1067" s="31" t="s">
        <v>541</v>
      </c>
      <c r="G1067" s="31" t="s">
        <v>552</v>
      </c>
    </row>
    <row r="1068" spans="1:7" x14ac:dyDescent="0.25">
      <c r="A1068" s="98" t="s">
        <v>549</v>
      </c>
      <c r="B1068" s="98" t="s">
        <v>150</v>
      </c>
      <c r="C1068" s="98">
        <v>0</v>
      </c>
      <c r="D1068" s="98">
        <v>202411</v>
      </c>
      <c r="E1068" s="118" t="str">
        <f t="shared" si="16"/>
        <v>01 November 2024</v>
      </c>
      <c r="F1068" s="98" t="s">
        <v>541</v>
      </c>
      <c r="G1068" s="98" t="s">
        <v>553</v>
      </c>
    </row>
    <row r="1069" spans="1:7" x14ac:dyDescent="0.25">
      <c r="A1069" s="31" t="s">
        <v>549</v>
      </c>
      <c r="B1069" s="31" t="s">
        <v>150</v>
      </c>
      <c r="C1069" s="31">
        <v>0</v>
      </c>
      <c r="D1069" s="31">
        <v>202411</v>
      </c>
      <c r="E1069" s="118" t="str">
        <f t="shared" si="16"/>
        <v>01 November 2024</v>
      </c>
      <c r="F1069" s="31" t="s">
        <v>541</v>
      </c>
      <c r="G1069" s="31" t="s">
        <v>554</v>
      </c>
    </row>
    <row r="1070" spans="1:7" x14ac:dyDescent="0.25">
      <c r="A1070" s="98" t="s">
        <v>549</v>
      </c>
      <c r="B1070" s="98" t="s">
        <v>152</v>
      </c>
      <c r="C1070" s="98">
        <v>0</v>
      </c>
      <c r="D1070" s="98">
        <v>202411</v>
      </c>
      <c r="E1070" s="118" t="str">
        <f t="shared" si="16"/>
        <v>01 November 2024</v>
      </c>
      <c r="F1070" s="98" t="s">
        <v>541</v>
      </c>
      <c r="G1070" s="98" t="s">
        <v>550</v>
      </c>
    </row>
    <row r="1071" spans="1:7" x14ac:dyDescent="0.25">
      <c r="A1071" s="31" t="s">
        <v>549</v>
      </c>
      <c r="B1071" s="31" t="s">
        <v>152</v>
      </c>
      <c r="C1071" s="31">
        <v>0</v>
      </c>
      <c r="D1071" s="31">
        <v>202411</v>
      </c>
      <c r="E1071" s="118" t="str">
        <f t="shared" si="16"/>
        <v>01 November 2024</v>
      </c>
      <c r="F1071" s="31" t="s">
        <v>541</v>
      </c>
      <c r="G1071" s="31" t="s">
        <v>551</v>
      </c>
    </row>
    <row r="1072" spans="1:7" x14ac:dyDescent="0.25">
      <c r="A1072" s="98" t="s">
        <v>549</v>
      </c>
      <c r="B1072" s="98" t="s">
        <v>152</v>
      </c>
      <c r="C1072" s="98">
        <v>0</v>
      </c>
      <c r="D1072" s="98">
        <v>202411</v>
      </c>
      <c r="E1072" s="118" t="str">
        <f t="shared" si="16"/>
        <v>01 November 2024</v>
      </c>
      <c r="F1072" s="98" t="s">
        <v>541</v>
      </c>
      <c r="G1072" s="98" t="s">
        <v>552</v>
      </c>
    </row>
    <row r="1073" spans="1:7" x14ac:dyDescent="0.25">
      <c r="A1073" s="31" t="s">
        <v>549</v>
      </c>
      <c r="B1073" s="31" t="s">
        <v>152</v>
      </c>
      <c r="C1073" s="31">
        <v>0</v>
      </c>
      <c r="D1073" s="31">
        <v>202411</v>
      </c>
      <c r="E1073" s="118" t="str">
        <f t="shared" si="16"/>
        <v>01 November 2024</v>
      </c>
      <c r="F1073" s="31" t="s">
        <v>541</v>
      </c>
      <c r="G1073" s="31" t="s">
        <v>553</v>
      </c>
    </row>
    <row r="1074" spans="1:7" x14ac:dyDescent="0.25">
      <c r="A1074" s="98" t="s">
        <v>549</v>
      </c>
      <c r="B1074" s="98" t="s">
        <v>152</v>
      </c>
      <c r="C1074" s="98">
        <v>0</v>
      </c>
      <c r="D1074" s="98">
        <v>202411</v>
      </c>
      <c r="E1074" s="118" t="str">
        <f t="shared" si="16"/>
        <v>01 November 2024</v>
      </c>
      <c r="F1074" s="98" t="s">
        <v>541</v>
      </c>
      <c r="G1074" s="98" t="s">
        <v>554</v>
      </c>
    </row>
    <row r="1075" spans="1:7" x14ac:dyDescent="0.25">
      <c r="A1075" s="31" t="s">
        <v>549</v>
      </c>
      <c r="B1075" s="31" t="s">
        <v>154</v>
      </c>
      <c r="C1075" s="31">
        <v>0</v>
      </c>
      <c r="D1075" s="31">
        <v>202411</v>
      </c>
      <c r="E1075" s="118" t="str">
        <f t="shared" si="16"/>
        <v>01 November 2024</v>
      </c>
      <c r="F1075" s="31" t="s">
        <v>541</v>
      </c>
      <c r="G1075" s="31" t="s">
        <v>550</v>
      </c>
    </row>
    <row r="1076" spans="1:7" x14ac:dyDescent="0.25">
      <c r="A1076" s="98" t="s">
        <v>549</v>
      </c>
      <c r="B1076" s="98" t="s">
        <v>154</v>
      </c>
      <c r="C1076" s="98">
        <v>0</v>
      </c>
      <c r="D1076" s="98">
        <v>202411</v>
      </c>
      <c r="E1076" s="118" t="str">
        <f t="shared" si="16"/>
        <v>01 November 2024</v>
      </c>
      <c r="F1076" s="98" t="s">
        <v>541</v>
      </c>
      <c r="G1076" s="98" t="s">
        <v>551</v>
      </c>
    </row>
    <row r="1077" spans="1:7" x14ac:dyDescent="0.25">
      <c r="A1077" s="31" t="s">
        <v>549</v>
      </c>
      <c r="B1077" s="31" t="s">
        <v>154</v>
      </c>
      <c r="C1077" s="31">
        <v>0</v>
      </c>
      <c r="D1077" s="31">
        <v>202411</v>
      </c>
      <c r="E1077" s="118" t="str">
        <f t="shared" si="16"/>
        <v>01 November 2024</v>
      </c>
      <c r="F1077" s="31" t="s">
        <v>541</v>
      </c>
      <c r="G1077" s="31" t="s">
        <v>552</v>
      </c>
    </row>
    <row r="1078" spans="1:7" x14ac:dyDescent="0.25">
      <c r="A1078" s="98" t="s">
        <v>549</v>
      </c>
      <c r="B1078" s="98" t="s">
        <v>154</v>
      </c>
      <c r="C1078" s="98">
        <v>0</v>
      </c>
      <c r="D1078" s="98">
        <v>202411</v>
      </c>
      <c r="E1078" s="118" t="str">
        <f t="shared" si="16"/>
        <v>01 November 2024</v>
      </c>
      <c r="F1078" s="98" t="s">
        <v>541</v>
      </c>
      <c r="G1078" s="98" t="s">
        <v>553</v>
      </c>
    </row>
    <row r="1079" spans="1:7" x14ac:dyDescent="0.25">
      <c r="A1079" s="31" t="s">
        <v>549</v>
      </c>
      <c r="B1079" s="31" t="s">
        <v>154</v>
      </c>
      <c r="C1079" s="31">
        <v>0</v>
      </c>
      <c r="D1079" s="31">
        <v>202411</v>
      </c>
      <c r="E1079" s="118" t="str">
        <f t="shared" si="16"/>
        <v>01 November 2024</v>
      </c>
      <c r="F1079" s="31" t="s">
        <v>541</v>
      </c>
      <c r="G1079" s="31" t="s">
        <v>554</v>
      </c>
    </row>
    <row r="1080" spans="1:7" x14ac:dyDescent="0.25">
      <c r="A1080" s="98" t="s">
        <v>549</v>
      </c>
      <c r="B1080" s="98" t="s">
        <v>156</v>
      </c>
      <c r="C1080" s="98">
        <v>0</v>
      </c>
      <c r="D1080" s="98">
        <v>202411</v>
      </c>
      <c r="E1080" s="118" t="str">
        <f t="shared" si="16"/>
        <v>01 November 2024</v>
      </c>
      <c r="F1080" s="98" t="s">
        <v>541</v>
      </c>
      <c r="G1080" s="98" t="s">
        <v>550</v>
      </c>
    </row>
    <row r="1081" spans="1:7" x14ac:dyDescent="0.25">
      <c r="A1081" s="31" t="s">
        <v>549</v>
      </c>
      <c r="B1081" s="31" t="s">
        <v>156</v>
      </c>
      <c r="C1081" s="31">
        <v>0</v>
      </c>
      <c r="D1081" s="31">
        <v>202411</v>
      </c>
      <c r="E1081" s="118" t="str">
        <f t="shared" si="16"/>
        <v>01 November 2024</v>
      </c>
      <c r="F1081" s="31" t="s">
        <v>541</v>
      </c>
      <c r="G1081" s="31" t="s">
        <v>551</v>
      </c>
    </row>
    <row r="1082" spans="1:7" x14ac:dyDescent="0.25">
      <c r="A1082" s="98" t="s">
        <v>549</v>
      </c>
      <c r="B1082" s="98" t="s">
        <v>156</v>
      </c>
      <c r="C1082" s="98">
        <v>0</v>
      </c>
      <c r="D1082" s="98">
        <v>202411</v>
      </c>
      <c r="E1082" s="118" t="str">
        <f t="shared" si="16"/>
        <v>01 November 2024</v>
      </c>
      <c r="F1082" s="98" t="s">
        <v>541</v>
      </c>
      <c r="G1082" s="98" t="s">
        <v>552</v>
      </c>
    </row>
    <row r="1083" spans="1:7" x14ac:dyDescent="0.25">
      <c r="A1083" s="31" t="s">
        <v>549</v>
      </c>
      <c r="B1083" s="31" t="s">
        <v>156</v>
      </c>
      <c r="C1083" s="31">
        <v>0</v>
      </c>
      <c r="D1083" s="31">
        <v>202411</v>
      </c>
      <c r="E1083" s="118" t="str">
        <f t="shared" si="16"/>
        <v>01 November 2024</v>
      </c>
      <c r="F1083" s="31" t="s">
        <v>541</v>
      </c>
      <c r="G1083" s="31" t="s">
        <v>553</v>
      </c>
    </row>
    <row r="1084" spans="1:7" x14ac:dyDescent="0.25">
      <c r="A1084" s="98" t="s">
        <v>549</v>
      </c>
      <c r="B1084" s="98" t="s">
        <v>156</v>
      </c>
      <c r="C1084" s="98">
        <v>0</v>
      </c>
      <c r="D1084" s="98">
        <v>202411</v>
      </c>
      <c r="E1084" s="118" t="str">
        <f t="shared" si="16"/>
        <v>01 November 2024</v>
      </c>
      <c r="F1084" s="98" t="s">
        <v>541</v>
      </c>
      <c r="G1084" s="98" t="s">
        <v>554</v>
      </c>
    </row>
    <row r="1085" spans="1:7" x14ac:dyDescent="0.25">
      <c r="A1085" s="31" t="s">
        <v>549</v>
      </c>
      <c r="B1085" s="31" t="s">
        <v>274</v>
      </c>
      <c r="C1085" s="31">
        <v>0</v>
      </c>
      <c r="D1085" s="31">
        <v>202411</v>
      </c>
      <c r="E1085" s="118" t="str">
        <f t="shared" si="16"/>
        <v>01 November 2024</v>
      </c>
      <c r="F1085" s="31" t="s">
        <v>541</v>
      </c>
      <c r="G1085" s="31" t="s">
        <v>550</v>
      </c>
    </row>
    <row r="1086" spans="1:7" x14ac:dyDescent="0.25">
      <c r="A1086" s="98" t="s">
        <v>549</v>
      </c>
      <c r="B1086" s="98" t="s">
        <v>274</v>
      </c>
      <c r="C1086" s="98">
        <v>0</v>
      </c>
      <c r="D1086" s="98">
        <v>202411</v>
      </c>
      <c r="E1086" s="118" t="str">
        <f t="shared" si="16"/>
        <v>01 November 2024</v>
      </c>
      <c r="F1086" s="98" t="s">
        <v>541</v>
      </c>
      <c r="G1086" s="98" t="s">
        <v>551</v>
      </c>
    </row>
    <row r="1087" spans="1:7" x14ac:dyDescent="0.25">
      <c r="A1087" s="31" t="s">
        <v>549</v>
      </c>
      <c r="B1087" s="31" t="s">
        <v>274</v>
      </c>
      <c r="C1087" s="31">
        <v>0</v>
      </c>
      <c r="D1087" s="31">
        <v>202411</v>
      </c>
      <c r="E1087" s="118" t="str">
        <f t="shared" si="16"/>
        <v>01 November 2024</v>
      </c>
      <c r="F1087" s="31" t="s">
        <v>541</v>
      </c>
      <c r="G1087" s="31" t="s">
        <v>552</v>
      </c>
    </row>
    <row r="1088" spans="1:7" x14ac:dyDescent="0.25">
      <c r="A1088" s="98" t="s">
        <v>549</v>
      </c>
      <c r="B1088" s="98" t="s">
        <v>274</v>
      </c>
      <c r="C1088" s="98">
        <v>0</v>
      </c>
      <c r="D1088" s="98">
        <v>202411</v>
      </c>
      <c r="E1088" s="118" t="str">
        <f t="shared" si="16"/>
        <v>01 November 2024</v>
      </c>
      <c r="F1088" s="98" t="s">
        <v>541</v>
      </c>
      <c r="G1088" s="98" t="s">
        <v>553</v>
      </c>
    </row>
    <row r="1089" spans="1:7" x14ac:dyDescent="0.25">
      <c r="A1089" s="31" t="s">
        <v>549</v>
      </c>
      <c r="B1089" s="31" t="s">
        <v>274</v>
      </c>
      <c r="C1089" s="31">
        <v>0</v>
      </c>
      <c r="D1089" s="31">
        <v>202411</v>
      </c>
      <c r="E1089" s="118" t="str">
        <f t="shared" si="16"/>
        <v>01 November 2024</v>
      </c>
      <c r="F1089" s="31" t="s">
        <v>541</v>
      </c>
      <c r="G1089" s="31" t="s">
        <v>554</v>
      </c>
    </row>
    <row r="1090" spans="1:7" x14ac:dyDescent="0.25">
      <c r="A1090" s="98" t="s">
        <v>549</v>
      </c>
      <c r="B1090" s="98" t="s">
        <v>160</v>
      </c>
      <c r="C1090" s="98">
        <v>0</v>
      </c>
      <c r="D1090" s="98">
        <v>202411</v>
      </c>
      <c r="E1090" s="118" t="str">
        <f t="shared" ref="E1090:E1153" si="17">TEXT(DATE(LEFT(D1090,4), RIGHT(D1090,2), 1), "DD MMMM YYYY")</f>
        <v>01 November 2024</v>
      </c>
      <c r="F1090" s="98" t="s">
        <v>541</v>
      </c>
      <c r="G1090" s="98" t="s">
        <v>550</v>
      </c>
    </row>
    <row r="1091" spans="1:7" x14ac:dyDescent="0.25">
      <c r="A1091" s="31" t="s">
        <v>549</v>
      </c>
      <c r="B1091" s="31" t="s">
        <v>160</v>
      </c>
      <c r="C1091" s="31">
        <v>0</v>
      </c>
      <c r="D1091" s="31">
        <v>202411</v>
      </c>
      <c r="E1091" s="118" t="str">
        <f t="shared" si="17"/>
        <v>01 November 2024</v>
      </c>
      <c r="F1091" s="31" t="s">
        <v>541</v>
      </c>
      <c r="G1091" s="31" t="s">
        <v>551</v>
      </c>
    </row>
    <row r="1092" spans="1:7" x14ac:dyDescent="0.25">
      <c r="A1092" s="98" t="s">
        <v>549</v>
      </c>
      <c r="B1092" s="98" t="s">
        <v>160</v>
      </c>
      <c r="C1092" s="98">
        <v>0</v>
      </c>
      <c r="D1092" s="98">
        <v>202411</v>
      </c>
      <c r="E1092" s="118" t="str">
        <f t="shared" si="17"/>
        <v>01 November 2024</v>
      </c>
      <c r="F1092" s="98" t="s">
        <v>541</v>
      </c>
      <c r="G1092" s="98" t="s">
        <v>552</v>
      </c>
    </row>
    <row r="1093" spans="1:7" x14ac:dyDescent="0.25">
      <c r="A1093" s="31" t="s">
        <v>549</v>
      </c>
      <c r="B1093" s="31" t="s">
        <v>160</v>
      </c>
      <c r="C1093" s="31">
        <v>0</v>
      </c>
      <c r="D1093" s="31">
        <v>202411</v>
      </c>
      <c r="E1093" s="118" t="str">
        <f t="shared" si="17"/>
        <v>01 November 2024</v>
      </c>
      <c r="F1093" s="31" t="s">
        <v>541</v>
      </c>
      <c r="G1093" s="31" t="s">
        <v>553</v>
      </c>
    </row>
    <row r="1094" spans="1:7" x14ac:dyDescent="0.25">
      <c r="A1094" s="98" t="s">
        <v>549</v>
      </c>
      <c r="B1094" s="98" t="s">
        <v>160</v>
      </c>
      <c r="C1094" s="98">
        <v>0</v>
      </c>
      <c r="D1094" s="98">
        <v>202411</v>
      </c>
      <c r="E1094" s="118" t="str">
        <f t="shared" si="17"/>
        <v>01 November 2024</v>
      </c>
      <c r="F1094" s="98" t="s">
        <v>541</v>
      </c>
      <c r="G1094" s="98" t="s">
        <v>554</v>
      </c>
    </row>
    <row r="1095" spans="1:7" x14ac:dyDescent="0.25">
      <c r="A1095" s="31" t="s">
        <v>549</v>
      </c>
      <c r="B1095" s="31" t="s">
        <v>331</v>
      </c>
      <c r="C1095" s="31">
        <v>0</v>
      </c>
      <c r="D1095" s="31">
        <v>202411</v>
      </c>
      <c r="E1095" s="118" t="str">
        <f t="shared" si="17"/>
        <v>01 November 2024</v>
      </c>
      <c r="F1095" s="31" t="s">
        <v>541</v>
      </c>
      <c r="G1095" s="31" t="s">
        <v>550</v>
      </c>
    </row>
    <row r="1096" spans="1:7" x14ac:dyDescent="0.25">
      <c r="A1096" s="98" t="s">
        <v>549</v>
      </c>
      <c r="B1096" s="98" t="s">
        <v>331</v>
      </c>
      <c r="C1096" s="98">
        <v>0</v>
      </c>
      <c r="D1096" s="98">
        <v>202411</v>
      </c>
      <c r="E1096" s="118" t="str">
        <f t="shared" si="17"/>
        <v>01 November 2024</v>
      </c>
      <c r="F1096" s="98" t="s">
        <v>541</v>
      </c>
      <c r="G1096" s="98" t="s">
        <v>551</v>
      </c>
    </row>
    <row r="1097" spans="1:7" x14ac:dyDescent="0.25">
      <c r="A1097" s="31" t="s">
        <v>549</v>
      </c>
      <c r="B1097" s="31" t="s">
        <v>331</v>
      </c>
      <c r="C1097" s="31">
        <v>0</v>
      </c>
      <c r="D1097" s="31">
        <v>202411</v>
      </c>
      <c r="E1097" s="118" t="str">
        <f t="shared" si="17"/>
        <v>01 November 2024</v>
      </c>
      <c r="F1097" s="31" t="s">
        <v>541</v>
      </c>
      <c r="G1097" s="31" t="s">
        <v>552</v>
      </c>
    </row>
    <row r="1098" spans="1:7" x14ac:dyDescent="0.25">
      <c r="A1098" s="98" t="s">
        <v>549</v>
      </c>
      <c r="B1098" s="98" t="s">
        <v>331</v>
      </c>
      <c r="C1098" s="98">
        <v>0</v>
      </c>
      <c r="D1098" s="98">
        <v>202411</v>
      </c>
      <c r="E1098" s="118" t="str">
        <f t="shared" si="17"/>
        <v>01 November 2024</v>
      </c>
      <c r="F1098" s="98" t="s">
        <v>541</v>
      </c>
      <c r="G1098" s="98" t="s">
        <v>553</v>
      </c>
    </row>
    <row r="1099" spans="1:7" x14ac:dyDescent="0.25">
      <c r="A1099" s="31" t="s">
        <v>549</v>
      </c>
      <c r="B1099" s="31" t="s">
        <v>331</v>
      </c>
      <c r="C1099" s="31">
        <v>0</v>
      </c>
      <c r="D1099" s="31">
        <v>202411</v>
      </c>
      <c r="E1099" s="118" t="str">
        <f t="shared" si="17"/>
        <v>01 November 2024</v>
      </c>
      <c r="F1099" s="31" t="s">
        <v>541</v>
      </c>
      <c r="G1099" s="31" t="s">
        <v>554</v>
      </c>
    </row>
    <row r="1100" spans="1:7" x14ac:dyDescent="0.25">
      <c r="A1100" s="98" t="s">
        <v>549</v>
      </c>
      <c r="B1100" s="98" t="s">
        <v>162</v>
      </c>
      <c r="C1100" s="98">
        <v>0</v>
      </c>
      <c r="D1100" s="98">
        <v>202411</v>
      </c>
      <c r="E1100" s="118" t="str">
        <f t="shared" si="17"/>
        <v>01 November 2024</v>
      </c>
      <c r="F1100" s="98" t="s">
        <v>541</v>
      </c>
      <c r="G1100" s="98" t="s">
        <v>550</v>
      </c>
    </row>
    <row r="1101" spans="1:7" x14ac:dyDescent="0.25">
      <c r="A1101" s="31" t="s">
        <v>549</v>
      </c>
      <c r="B1101" s="31" t="s">
        <v>162</v>
      </c>
      <c r="C1101" s="31">
        <v>0</v>
      </c>
      <c r="D1101" s="31">
        <v>202411</v>
      </c>
      <c r="E1101" s="118" t="str">
        <f t="shared" si="17"/>
        <v>01 November 2024</v>
      </c>
      <c r="F1101" s="31" t="s">
        <v>541</v>
      </c>
      <c r="G1101" s="31" t="s">
        <v>551</v>
      </c>
    </row>
    <row r="1102" spans="1:7" x14ac:dyDescent="0.25">
      <c r="A1102" s="98" t="s">
        <v>549</v>
      </c>
      <c r="B1102" s="98" t="s">
        <v>162</v>
      </c>
      <c r="C1102" s="98">
        <v>0</v>
      </c>
      <c r="D1102" s="98">
        <v>202411</v>
      </c>
      <c r="E1102" s="118" t="str">
        <f t="shared" si="17"/>
        <v>01 November 2024</v>
      </c>
      <c r="F1102" s="98" t="s">
        <v>541</v>
      </c>
      <c r="G1102" s="98" t="s">
        <v>552</v>
      </c>
    </row>
    <row r="1103" spans="1:7" x14ac:dyDescent="0.25">
      <c r="A1103" s="31" t="s">
        <v>549</v>
      </c>
      <c r="B1103" s="31" t="s">
        <v>162</v>
      </c>
      <c r="C1103" s="31">
        <v>0</v>
      </c>
      <c r="D1103" s="31">
        <v>202411</v>
      </c>
      <c r="E1103" s="118" t="str">
        <f t="shared" si="17"/>
        <v>01 November 2024</v>
      </c>
      <c r="F1103" s="31" t="s">
        <v>541</v>
      </c>
      <c r="G1103" s="31" t="s">
        <v>553</v>
      </c>
    </row>
    <row r="1104" spans="1:7" x14ac:dyDescent="0.25">
      <c r="A1104" s="98" t="s">
        <v>549</v>
      </c>
      <c r="B1104" s="98" t="s">
        <v>162</v>
      </c>
      <c r="C1104" s="98">
        <v>0</v>
      </c>
      <c r="D1104" s="98">
        <v>202411</v>
      </c>
      <c r="E1104" s="118" t="str">
        <f t="shared" si="17"/>
        <v>01 November 2024</v>
      </c>
      <c r="F1104" s="98" t="s">
        <v>541</v>
      </c>
      <c r="G1104" s="98" t="s">
        <v>554</v>
      </c>
    </row>
    <row r="1105" spans="1:7" x14ac:dyDescent="0.25">
      <c r="A1105" s="31" t="s">
        <v>549</v>
      </c>
      <c r="B1105" s="31" t="s">
        <v>164</v>
      </c>
      <c r="C1105" s="31">
        <v>0</v>
      </c>
      <c r="D1105" s="31">
        <v>202411</v>
      </c>
      <c r="E1105" s="118" t="str">
        <f t="shared" si="17"/>
        <v>01 November 2024</v>
      </c>
      <c r="F1105" s="31" t="s">
        <v>541</v>
      </c>
      <c r="G1105" s="31" t="s">
        <v>550</v>
      </c>
    </row>
    <row r="1106" spans="1:7" x14ac:dyDescent="0.25">
      <c r="A1106" s="98" t="s">
        <v>549</v>
      </c>
      <c r="B1106" s="98" t="s">
        <v>164</v>
      </c>
      <c r="C1106" s="98">
        <v>0</v>
      </c>
      <c r="D1106" s="98">
        <v>202411</v>
      </c>
      <c r="E1106" s="118" t="str">
        <f t="shared" si="17"/>
        <v>01 November 2024</v>
      </c>
      <c r="F1106" s="98" t="s">
        <v>541</v>
      </c>
      <c r="G1106" s="98" t="s">
        <v>551</v>
      </c>
    </row>
    <row r="1107" spans="1:7" x14ac:dyDescent="0.25">
      <c r="A1107" s="31" t="s">
        <v>549</v>
      </c>
      <c r="B1107" s="31" t="s">
        <v>164</v>
      </c>
      <c r="C1107" s="31">
        <v>0</v>
      </c>
      <c r="D1107" s="31">
        <v>202411</v>
      </c>
      <c r="E1107" s="118" t="str">
        <f t="shared" si="17"/>
        <v>01 November 2024</v>
      </c>
      <c r="F1107" s="31" t="s">
        <v>541</v>
      </c>
      <c r="G1107" s="31" t="s">
        <v>552</v>
      </c>
    </row>
    <row r="1108" spans="1:7" x14ac:dyDescent="0.25">
      <c r="A1108" s="98" t="s">
        <v>549</v>
      </c>
      <c r="B1108" s="98" t="s">
        <v>164</v>
      </c>
      <c r="C1108" s="98">
        <v>0</v>
      </c>
      <c r="D1108" s="98">
        <v>202411</v>
      </c>
      <c r="E1108" s="118" t="str">
        <f t="shared" si="17"/>
        <v>01 November 2024</v>
      </c>
      <c r="F1108" s="98" t="s">
        <v>541</v>
      </c>
      <c r="G1108" s="98" t="s">
        <v>553</v>
      </c>
    </row>
    <row r="1109" spans="1:7" x14ac:dyDescent="0.25">
      <c r="A1109" s="31" t="s">
        <v>549</v>
      </c>
      <c r="B1109" s="31" t="s">
        <v>164</v>
      </c>
      <c r="C1109" s="31">
        <v>0</v>
      </c>
      <c r="D1109" s="31">
        <v>202411</v>
      </c>
      <c r="E1109" s="118" t="str">
        <f t="shared" si="17"/>
        <v>01 November 2024</v>
      </c>
      <c r="F1109" s="31" t="s">
        <v>541</v>
      </c>
      <c r="G1109" s="31" t="s">
        <v>554</v>
      </c>
    </row>
    <row r="1110" spans="1:7" x14ac:dyDescent="0.25">
      <c r="A1110" s="98" t="s">
        <v>549</v>
      </c>
      <c r="B1110" s="98" t="s">
        <v>276</v>
      </c>
      <c r="C1110" s="98">
        <v>-280</v>
      </c>
      <c r="D1110" s="98">
        <v>202411</v>
      </c>
      <c r="E1110" s="118" t="str">
        <f t="shared" si="17"/>
        <v>01 November 2024</v>
      </c>
      <c r="F1110" s="98" t="s">
        <v>541</v>
      </c>
      <c r="G1110" s="98" t="s">
        <v>550</v>
      </c>
    </row>
    <row r="1111" spans="1:7" x14ac:dyDescent="0.25">
      <c r="A1111" s="31" t="s">
        <v>549</v>
      </c>
      <c r="B1111" s="31" t="s">
        <v>276</v>
      </c>
      <c r="C1111" s="31">
        <v>-932.4</v>
      </c>
      <c r="D1111" s="31">
        <v>202411</v>
      </c>
      <c r="E1111" s="118" t="str">
        <f t="shared" si="17"/>
        <v>01 November 2024</v>
      </c>
      <c r="F1111" s="31" t="s">
        <v>541</v>
      </c>
      <c r="G1111" s="31" t="s">
        <v>551</v>
      </c>
    </row>
    <row r="1112" spans="1:7" x14ac:dyDescent="0.25">
      <c r="A1112" s="98" t="s">
        <v>549</v>
      </c>
      <c r="B1112" s="98" t="s">
        <v>276</v>
      </c>
      <c r="C1112" s="98">
        <v>-1584.8</v>
      </c>
      <c r="D1112" s="98">
        <v>202411</v>
      </c>
      <c r="E1112" s="118" t="str">
        <f t="shared" si="17"/>
        <v>01 November 2024</v>
      </c>
      <c r="F1112" s="98" t="s">
        <v>541</v>
      </c>
      <c r="G1112" s="98" t="s">
        <v>552</v>
      </c>
    </row>
    <row r="1113" spans="1:7" x14ac:dyDescent="0.25">
      <c r="A1113" s="31" t="s">
        <v>549</v>
      </c>
      <c r="B1113" s="31" t="s">
        <v>276</v>
      </c>
      <c r="C1113" s="31">
        <v>-2240</v>
      </c>
      <c r="D1113" s="31">
        <v>202411</v>
      </c>
      <c r="E1113" s="118" t="str">
        <f t="shared" si="17"/>
        <v>01 November 2024</v>
      </c>
      <c r="F1113" s="31" t="s">
        <v>541</v>
      </c>
      <c r="G1113" s="31" t="s">
        <v>553</v>
      </c>
    </row>
    <row r="1114" spans="1:7" x14ac:dyDescent="0.25">
      <c r="A1114" s="98" t="s">
        <v>549</v>
      </c>
      <c r="B1114" s="98" t="s">
        <v>276</v>
      </c>
      <c r="C1114" s="98">
        <v>-2800</v>
      </c>
      <c r="D1114" s="98">
        <v>202411</v>
      </c>
      <c r="E1114" s="118" t="str">
        <f t="shared" si="17"/>
        <v>01 November 2024</v>
      </c>
      <c r="F1114" s="98" t="s">
        <v>541</v>
      </c>
      <c r="G1114" s="98" t="s">
        <v>554</v>
      </c>
    </row>
    <row r="1115" spans="1:7" x14ac:dyDescent="0.25">
      <c r="A1115" s="31" t="s">
        <v>549</v>
      </c>
      <c r="B1115" s="31" t="s">
        <v>247</v>
      </c>
      <c r="C1115" s="31">
        <v>0</v>
      </c>
      <c r="D1115" s="31">
        <v>202411</v>
      </c>
      <c r="E1115" s="118" t="str">
        <f t="shared" si="17"/>
        <v>01 November 2024</v>
      </c>
      <c r="F1115" s="31" t="s">
        <v>541</v>
      </c>
      <c r="G1115" s="31" t="s">
        <v>550</v>
      </c>
    </row>
    <row r="1116" spans="1:7" x14ac:dyDescent="0.25">
      <c r="A1116" s="98" t="s">
        <v>549</v>
      </c>
      <c r="B1116" s="98" t="s">
        <v>247</v>
      </c>
      <c r="C1116" s="98">
        <v>0</v>
      </c>
      <c r="D1116" s="98">
        <v>202411</v>
      </c>
      <c r="E1116" s="118" t="str">
        <f t="shared" si="17"/>
        <v>01 November 2024</v>
      </c>
      <c r="F1116" s="98" t="s">
        <v>541</v>
      </c>
      <c r="G1116" s="98" t="s">
        <v>551</v>
      </c>
    </row>
    <row r="1117" spans="1:7" x14ac:dyDescent="0.25">
      <c r="A1117" s="31" t="s">
        <v>549</v>
      </c>
      <c r="B1117" s="31" t="s">
        <v>247</v>
      </c>
      <c r="C1117" s="31">
        <v>0</v>
      </c>
      <c r="D1117" s="31">
        <v>202411</v>
      </c>
      <c r="E1117" s="118" t="str">
        <f t="shared" si="17"/>
        <v>01 November 2024</v>
      </c>
      <c r="F1117" s="31" t="s">
        <v>541</v>
      </c>
      <c r="G1117" s="31" t="s">
        <v>552</v>
      </c>
    </row>
    <row r="1118" spans="1:7" x14ac:dyDescent="0.25">
      <c r="A1118" s="98" t="s">
        <v>549</v>
      </c>
      <c r="B1118" s="98" t="s">
        <v>247</v>
      </c>
      <c r="C1118" s="98">
        <v>0</v>
      </c>
      <c r="D1118" s="98">
        <v>202411</v>
      </c>
      <c r="E1118" s="118" t="str">
        <f t="shared" si="17"/>
        <v>01 November 2024</v>
      </c>
      <c r="F1118" s="98" t="s">
        <v>541</v>
      </c>
      <c r="G1118" s="98" t="s">
        <v>553</v>
      </c>
    </row>
    <row r="1119" spans="1:7" x14ac:dyDescent="0.25">
      <c r="A1119" s="31" t="s">
        <v>549</v>
      </c>
      <c r="B1119" s="31" t="s">
        <v>247</v>
      </c>
      <c r="C1119" s="31">
        <v>0</v>
      </c>
      <c r="D1119" s="31">
        <v>202411</v>
      </c>
      <c r="E1119" s="118" t="str">
        <f t="shared" si="17"/>
        <v>01 November 2024</v>
      </c>
      <c r="F1119" s="31" t="s">
        <v>541</v>
      </c>
      <c r="G1119" s="31" t="s">
        <v>554</v>
      </c>
    </row>
    <row r="1120" spans="1:7" x14ac:dyDescent="0.25">
      <c r="A1120" s="98" t="s">
        <v>549</v>
      </c>
      <c r="B1120" s="98" t="s">
        <v>559</v>
      </c>
      <c r="C1120" s="98">
        <v>0</v>
      </c>
      <c r="D1120" s="98">
        <v>202411</v>
      </c>
      <c r="E1120" s="118" t="str">
        <f t="shared" si="17"/>
        <v>01 November 2024</v>
      </c>
      <c r="F1120" s="98" t="s">
        <v>541</v>
      </c>
      <c r="G1120" s="98" t="s">
        <v>550</v>
      </c>
    </row>
    <row r="1121" spans="1:7" x14ac:dyDescent="0.25">
      <c r="A1121" s="31" t="s">
        <v>549</v>
      </c>
      <c r="B1121" s="31" t="s">
        <v>559</v>
      </c>
      <c r="C1121" s="31">
        <v>0</v>
      </c>
      <c r="D1121" s="31">
        <v>202411</v>
      </c>
      <c r="E1121" s="118" t="str">
        <f t="shared" si="17"/>
        <v>01 November 2024</v>
      </c>
      <c r="F1121" s="31" t="s">
        <v>541</v>
      </c>
      <c r="G1121" s="31" t="s">
        <v>551</v>
      </c>
    </row>
    <row r="1122" spans="1:7" x14ac:dyDescent="0.25">
      <c r="A1122" s="98" t="s">
        <v>549</v>
      </c>
      <c r="B1122" s="98" t="s">
        <v>559</v>
      </c>
      <c r="C1122" s="98">
        <v>0</v>
      </c>
      <c r="D1122" s="98">
        <v>202411</v>
      </c>
      <c r="E1122" s="118" t="str">
        <f t="shared" si="17"/>
        <v>01 November 2024</v>
      </c>
      <c r="F1122" s="98" t="s">
        <v>541</v>
      </c>
      <c r="G1122" s="98" t="s">
        <v>552</v>
      </c>
    </row>
    <row r="1123" spans="1:7" x14ac:dyDescent="0.25">
      <c r="A1123" s="31" t="s">
        <v>549</v>
      </c>
      <c r="B1123" s="31" t="s">
        <v>559</v>
      </c>
      <c r="C1123" s="31">
        <v>0</v>
      </c>
      <c r="D1123" s="31">
        <v>202411</v>
      </c>
      <c r="E1123" s="118" t="str">
        <f t="shared" si="17"/>
        <v>01 November 2024</v>
      </c>
      <c r="F1123" s="31" t="s">
        <v>541</v>
      </c>
      <c r="G1123" s="31" t="s">
        <v>553</v>
      </c>
    </row>
    <row r="1124" spans="1:7" x14ac:dyDescent="0.25">
      <c r="A1124" s="98" t="s">
        <v>549</v>
      </c>
      <c r="B1124" s="98" t="s">
        <v>559</v>
      </c>
      <c r="C1124" s="98">
        <v>0</v>
      </c>
      <c r="D1124" s="98">
        <v>202411</v>
      </c>
      <c r="E1124" s="118" t="str">
        <f t="shared" si="17"/>
        <v>01 November 2024</v>
      </c>
      <c r="F1124" s="98" t="s">
        <v>541</v>
      </c>
      <c r="G1124" s="98" t="s">
        <v>554</v>
      </c>
    </row>
    <row r="1125" spans="1:7" x14ac:dyDescent="0.25">
      <c r="A1125" s="31" t="s">
        <v>549</v>
      </c>
      <c r="B1125" s="31" t="s">
        <v>166</v>
      </c>
      <c r="C1125" s="31">
        <v>0</v>
      </c>
      <c r="D1125" s="31">
        <v>202411</v>
      </c>
      <c r="E1125" s="118" t="str">
        <f t="shared" si="17"/>
        <v>01 November 2024</v>
      </c>
      <c r="F1125" s="31" t="s">
        <v>541</v>
      </c>
      <c r="G1125" s="31" t="s">
        <v>550</v>
      </c>
    </row>
    <row r="1126" spans="1:7" x14ac:dyDescent="0.25">
      <c r="A1126" s="98" t="s">
        <v>549</v>
      </c>
      <c r="B1126" s="98" t="s">
        <v>166</v>
      </c>
      <c r="C1126" s="98">
        <v>0</v>
      </c>
      <c r="D1126" s="98">
        <v>202411</v>
      </c>
      <c r="E1126" s="118" t="str">
        <f t="shared" si="17"/>
        <v>01 November 2024</v>
      </c>
      <c r="F1126" s="98" t="s">
        <v>541</v>
      </c>
      <c r="G1126" s="98" t="s">
        <v>551</v>
      </c>
    </row>
    <row r="1127" spans="1:7" x14ac:dyDescent="0.25">
      <c r="A1127" s="31" t="s">
        <v>549</v>
      </c>
      <c r="B1127" s="31" t="s">
        <v>166</v>
      </c>
      <c r="C1127" s="31">
        <v>0</v>
      </c>
      <c r="D1127" s="31">
        <v>202411</v>
      </c>
      <c r="E1127" s="118" t="str">
        <f t="shared" si="17"/>
        <v>01 November 2024</v>
      </c>
      <c r="F1127" s="31" t="s">
        <v>541</v>
      </c>
      <c r="G1127" s="31" t="s">
        <v>552</v>
      </c>
    </row>
    <row r="1128" spans="1:7" x14ac:dyDescent="0.25">
      <c r="A1128" s="98" t="s">
        <v>549</v>
      </c>
      <c r="B1128" s="98" t="s">
        <v>166</v>
      </c>
      <c r="C1128" s="98">
        <v>0</v>
      </c>
      <c r="D1128" s="98">
        <v>202411</v>
      </c>
      <c r="E1128" s="118" t="str">
        <f t="shared" si="17"/>
        <v>01 November 2024</v>
      </c>
      <c r="F1128" s="98" t="s">
        <v>541</v>
      </c>
      <c r="G1128" s="98" t="s">
        <v>553</v>
      </c>
    </row>
    <row r="1129" spans="1:7" x14ac:dyDescent="0.25">
      <c r="A1129" s="31" t="s">
        <v>549</v>
      </c>
      <c r="B1129" s="31" t="s">
        <v>166</v>
      </c>
      <c r="C1129" s="31">
        <v>0</v>
      </c>
      <c r="D1129" s="31">
        <v>202411</v>
      </c>
      <c r="E1129" s="118" t="str">
        <f t="shared" si="17"/>
        <v>01 November 2024</v>
      </c>
      <c r="F1129" s="31" t="s">
        <v>541</v>
      </c>
      <c r="G1129" s="31" t="s">
        <v>554</v>
      </c>
    </row>
    <row r="1130" spans="1:7" x14ac:dyDescent="0.25">
      <c r="A1130" s="98" t="s">
        <v>549</v>
      </c>
      <c r="B1130" s="98" t="s">
        <v>172</v>
      </c>
      <c r="C1130" s="98">
        <v>-280</v>
      </c>
      <c r="D1130" s="98">
        <v>202411</v>
      </c>
      <c r="E1130" s="118" t="str">
        <f t="shared" si="17"/>
        <v>01 November 2024</v>
      </c>
      <c r="F1130" s="98" t="s">
        <v>541</v>
      </c>
      <c r="G1130" s="98" t="s">
        <v>550</v>
      </c>
    </row>
    <row r="1131" spans="1:7" x14ac:dyDescent="0.25">
      <c r="A1131" s="31" t="s">
        <v>549</v>
      </c>
      <c r="B1131" s="31" t="s">
        <v>172</v>
      </c>
      <c r="C1131" s="31">
        <v>-932.4</v>
      </c>
      <c r="D1131" s="31">
        <v>202411</v>
      </c>
      <c r="E1131" s="118" t="str">
        <f t="shared" si="17"/>
        <v>01 November 2024</v>
      </c>
      <c r="F1131" s="31" t="s">
        <v>541</v>
      </c>
      <c r="G1131" s="31" t="s">
        <v>551</v>
      </c>
    </row>
    <row r="1132" spans="1:7" x14ac:dyDescent="0.25">
      <c r="A1132" s="98" t="s">
        <v>549</v>
      </c>
      <c r="B1132" s="98" t="s">
        <v>172</v>
      </c>
      <c r="C1132" s="98">
        <v>-1584.8</v>
      </c>
      <c r="D1132" s="98">
        <v>202411</v>
      </c>
      <c r="E1132" s="118" t="str">
        <f t="shared" si="17"/>
        <v>01 November 2024</v>
      </c>
      <c r="F1132" s="98" t="s">
        <v>541</v>
      </c>
      <c r="G1132" s="98" t="s">
        <v>552</v>
      </c>
    </row>
    <row r="1133" spans="1:7" x14ac:dyDescent="0.25">
      <c r="A1133" s="31" t="s">
        <v>549</v>
      </c>
      <c r="B1133" s="31" t="s">
        <v>172</v>
      </c>
      <c r="C1133" s="31">
        <v>-2240</v>
      </c>
      <c r="D1133" s="31">
        <v>202411</v>
      </c>
      <c r="E1133" s="118" t="str">
        <f t="shared" si="17"/>
        <v>01 November 2024</v>
      </c>
      <c r="F1133" s="31" t="s">
        <v>541</v>
      </c>
      <c r="G1133" s="31" t="s">
        <v>553</v>
      </c>
    </row>
    <row r="1134" spans="1:7" x14ac:dyDescent="0.25">
      <c r="A1134" s="98" t="s">
        <v>549</v>
      </c>
      <c r="B1134" s="98" t="s">
        <v>172</v>
      </c>
      <c r="C1134" s="98">
        <v>-2800</v>
      </c>
      <c r="D1134" s="98">
        <v>202411</v>
      </c>
      <c r="E1134" s="118" t="str">
        <f t="shared" si="17"/>
        <v>01 November 2024</v>
      </c>
      <c r="F1134" s="98" t="s">
        <v>541</v>
      </c>
      <c r="G1134" s="98" t="s">
        <v>554</v>
      </c>
    </row>
    <row r="1135" spans="1:7" x14ac:dyDescent="0.25">
      <c r="A1135" s="31" t="s">
        <v>549</v>
      </c>
      <c r="B1135" s="31" t="s">
        <v>174</v>
      </c>
      <c r="C1135" s="31">
        <v>0</v>
      </c>
      <c r="D1135" s="31">
        <v>202411</v>
      </c>
      <c r="E1135" s="118" t="str">
        <f t="shared" si="17"/>
        <v>01 November 2024</v>
      </c>
      <c r="F1135" s="31" t="s">
        <v>541</v>
      </c>
      <c r="G1135" s="31" t="s">
        <v>550</v>
      </c>
    </row>
    <row r="1136" spans="1:7" x14ac:dyDescent="0.25">
      <c r="A1136" s="98" t="s">
        <v>549</v>
      </c>
      <c r="B1136" s="98" t="s">
        <v>174</v>
      </c>
      <c r="C1136" s="98">
        <v>0</v>
      </c>
      <c r="D1136" s="98">
        <v>202411</v>
      </c>
      <c r="E1136" s="118" t="str">
        <f t="shared" si="17"/>
        <v>01 November 2024</v>
      </c>
      <c r="F1136" s="98" t="s">
        <v>541</v>
      </c>
      <c r="G1136" s="98" t="s">
        <v>551</v>
      </c>
    </row>
    <row r="1137" spans="1:7" x14ac:dyDescent="0.25">
      <c r="A1137" s="31" t="s">
        <v>549</v>
      </c>
      <c r="B1137" s="31" t="s">
        <v>174</v>
      </c>
      <c r="C1137" s="31">
        <v>0</v>
      </c>
      <c r="D1137" s="31">
        <v>202411</v>
      </c>
      <c r="E1137" s="118" t="str">
        <f t="shared" si="17"/>
        <v>01 November 2024</v>
      </c>
      <c r="F1137" s="31" t="s">
        <v>541</v>
      </c>
      <c r="G1137" s="31" t="s">
        <v>552</v>
      </c>
    </row>
    <row r="1138" spans="1:7" x14ac:dyDescent="0.25">
      <c r="A1138" s="98" t="s">
        <v>549</v>
      </c>
      <c r="B1138" s="98" t="s">
        <v>174</v>
      </c>
      <c r="C1138" s="98">
        <v>0</v>
      </c>
      <c r="D1138" s="98">
        <v>202411</v>
      </c>
      <c r="E1138" s="118" t="str">
        <f t="shared" si="17"/>
        <v>01 November 2024</v>
      </c>
      <c r="F1138" s="98" t="s">
        <v>541</v>
      </c>
      <c r="G1138" s="98" t="s">
        <v>553</v>
      </c>
    </row>
    <row r="1139" spans="1:7" x14ac:dyDescent="0.25">
      <c r="A1139" s="31" t="s">
        <v>549</v>
      </c>
      <c r="B1139" s="31" t="s">
        <v>174</v>
      </c>
      <c r="C1139" s="31">
        <v>0</v>
      </c>
      <c r="D1139" s="31">
        <v>202411</v>
      </c>
      <c r="E1139" s="118" t="str">
        <f t="shared" si="17"/>
        <v>01 November 2024</v>
      </c>
      <c r="F1139" s="31" t="s">
        <v>541</v>
      </c>
      <c r="G1139" s="31" t="s">
        <v>554</v>
      </c>
    </row>
    <row r="1140" spans="1:7" x14ac:dyDescent="0.25">
      <c r="A1140" s="98" t="s">
        <v>549</v>
      </c>
      <c r="B1140" s="98" t="s">
        <v>176</v>
      </c>
      <c r="C1140" s="98">
        <v>-429.9</v>
      </c>
      <c r="D1140" s="98">
        <v>202411</v>
      </c>
      <c r="E1140" s="118" t="str">
        <f t="shared" si="17"/>
        <v>01 November 2024</v>
      </c>
      <c r="F1140" s="98" t="s">
        <v>541</v>
      </c>
      <c r="G1140" s="98" t="s">
        <v>550</v>
      </c>
    </row>
    <row r="1141" spans="1:7" x14ac:dyDescent="0.25">
      <c r="A1141" s="31" t="s">
        <v>549</v>
      </c>
      <c r="B1141" s="31" t="s">
        <v>176</v>
      </c>
      <c r="C1141" s="31">
        <v>-1431.567</v>
      </c>
      <c r="D1141" s="31">
        <v>202411</v>
      </c>
      <c r="E1141" s="118" t="str">
        <f t="shared" si="17"/>
        <v>01 November 2024</v>
      </c>
      <c r="F1141" s="31" t="s">
        <v>541</v>
      </c>
      <c r="G1141" s="31" t="s">
        <v>551</v>
      </c>
    </row>
    <row r="1142" spans="1:7" x14ac:dyDescent="0.25">
      <c r="A1142" s="98" t="s">
        <v>549</v>
      </c>
      <c r="B1142" s="98" t="s">
        <v>176</v>
      </c>
      <c r="C1142" s="98">
        <v>-2433.2339999999999</v>
      </c>
      <c r="D1142" s="98">
        <v>202411</v>
      </c>
      <c r="E1142" s="118" t="str">
        <f t="shared" si="17"/>
        <v>01 November 2024</v>
      </c>
      <c r="F1142" s="98" t="s">
        <v>541</v>
      </c>
      <c r="G1142" s="98" t="s">
        <v>552</v>
      </c>
    </row>
    <row r="1143" spans="1:7" x14ac:dyDescent="0.25">
      <c r="A1143" s="31" t="s">
        <v>549</v>
      </c>
      <c r="B1143" s="31" t="s">
        <v>176</v>
      </c>
      <c r="C1143" s="31">
        <v>-3439.2</v>
      </c>
      <c r="D1143" s="31">
        <v>202411</v>
      </c>
      <c r="E1143" s="118" t="str">
        <f t="shared" si="17"/>
        <v>01 November 2024</v>
      </c>
      <c r="F1143" s="31" t="s">
        <v>541</v>
      </c>
      <c r="G1143" s="31" t="s">
        <v>553</v>
      </c>
    </row>
    <row r="1144" spans="1:7" x14ac:dyDescent="0.25">
      <c r="A1144" s="98" t="s">
        <v>549</v>
      </c>
      <c r="B1144" s="98" t="s">
        <v>176</v>
      </c>
      <c r="C1144" s="98">
        <v>-4299</v>
      </c>
      <c r="D1144" s="98">
        <v>202411</v>
      </c>
      <c r="E1144" s="118" t="str">
        <f t="shared" si="17"/>
        <v>01 November 2024</v>
      </c>
      <c r="F1144" s="98" t="s">
        <v>541</v>
      </c>
      <c r="G1144" s="98" t="s">
        <v>554</v>
      </c>
    </row>
    <row r="1145" spans="1:7" x14ac:dyDescent="0.25">
      <c r="A1145" s="31" t="s">
        <v>549</v>
      </c>
      <c r="B1145" s="31" t="s">
        <v>184</v>
      </c>
      <c r="C1145" s="31">
        <v>0</v>
      </c>
      <c r="D1145" s="31">
        <v>202411</v>
      </c>
      <c r="E1145" s="118" t="str">
        <f t="shared" si="17"/>
        <v>01 November 2024</v>
      </c>
      <c r="F1145" s="31" t="s">
        <v>541</v>
      </c>
      <c r="G1145" s="31" t="s">
        <v>550</v>
      </c>
    </row>
    <row r="1146" spans="1:7" x14ac:dyDescent="0.25">
      <c r="A1146" s="98" t="s">
        <v>549</v>
      </c>
      <c r="B1146" s="98" t="s">
        <v>184</v>
      </c>
      <c r="C1146" s="98">
        <v>0</v>
      </c>
      <c r="D1146" s="98">
        <v>202411</v>
      </c>
      <c r="E1146" s="118" t="str">
        <f t="shared" si="17"/>
        <v>01 November 2024</v>
      </c>
      <c r="F1146" s="98" t="s">
        <v>541</v>
      </c>
      <c r="G1146" s="98" t="s">
        <v>551</v>
      </c>
    </row>
    <row r="1147" spans="1:7" x14ac:dyDescent="0.25">
      <c r="A1147" s="31" t="s">
        <v>549</v>
      </c>
      <c r="B1147" s="31" t="s">
        <v>184</v>
      </c>
      <c r="C1147" s="31">
        <v>0</v>
      </c>
      <c r="D1147" s="31">
        <v>202411</v>
      </c>
      <c r="E1147" s="118" t="str">
        <f t="shared" si="17"/>
        <v>01 November 2024</v>
      </c>
      <c r="F1147" s="31" t="s">
        <v>541</v>
      </c>
      <c r="G1147" s="31" t="s">
        <v>552</v>
      </c>
    </row>
    <row r="1148" spans="1:7" x14ac:dyDescent="0.25">
      <c r="A1148" s="98" t="s">
        <v>549</v>
      </c>
      <c r="B1148" s="98" t="s">
        <v>184</v>
      </c>
      <c r="C1148" s="98">
        <v>0</v>
      </c>
      <c r="D1148" s="98">
        <v>202411</v>
      </c>
      <c r="E1148" s="118" t="str">
        <f t="shared" si="17"/>
        <v>01 November 2024</v>
      </c>
      <c r="F1148" s="98" t="s">
        <v>541</v>
      </c>
      <c r="G1148" s="98" t="s">
        <v>553</v>
      </c>
    </row>
    <row r="1149" spans="1:7" x14ac:dyDescent="0.25">
      <c r="A1149" s="31" t="s">
        <v>549</v>
      </c>
      <c r="B1149" s="31" t="s">
        <v>184</v>
      </c>
      <c r="C1149" s="31">
        <v>0</v>
      </c>
      <c r="D1149" s="31">
        <v>202411</v>
      </c>
      <c r="E1149" s="118" t="str">
        <f t="shared" si="17"/>
        <v>01 November 2024</v>
      </c>
      <c r="F1149" s="31" t="s">
        <v>541</v>
      </c>
      <c r="G1149" s="31" t="s">
        <v>554</v>
      </c>
    </row>
    <row r="1150" spans="1:7" x14ac:dyDescent="0.25">
      <c r="A1150" s="98" t="s">
        <v>549</v>
      </c>
      <c r="B1150" s="98" t="s">
        <v>188</v>
      </c>
      <c r="C1150" s="98">
        <v>-25</v>
      </c>
      <c r="D1150" s="98">
        <v>202411</v>
      </c>
      <c r="E1150" s="118" t="str">
        <f t="shared" si="17"/>
        <v>01 November 2024</v>
      </c>
      <c r="F1150" s="98" t="s">
        <v>541</v>
      </c>
      <c r="G1150" s="98" t="s">
        <v>550</v>
      </c>
    </row>
    <row r="1151" spans="1:7" x14ac:dyDescent="0.25">
      <c r="A1151" s="31" t="s">
        <v>549</v>
      </c>
      <c r="B1151" s="31" t="s">
        <v>188</v>
      </c>
      <c r="C1151" s="31">
        <v>-83.25</v>
      </c>
      <c r="D1151" s="31">
        <v>202411</v>
      </c>
      <c r="E1151" s="118" t="str">
        <f t="shared" si="17"/>
        <v>01 November 2024</v>
      </c>
      <c r="F1151" s="31" t="s">
        <v>541</v>
      </c>
      <c r="G1151" s="31" t="s">
        <v>551</v>
      </c>
    </row>
    <row r="1152" spans="1:7" x14ac:dyDescent="0.25">
      <c r="A1152" s="98" t="s">
        <v>549</v>
      </c>
      <c r="B1152" s="98" t="s">
        <v>188</v>
      </c>
      <c r="C1152" s="98">
        <v>-141.5</v>
      </c>
      <c r="D1152" s="98">
        <v>202411</v>
      </c>
      <c r="E1152" s="118" t="str">
        <f t="shared" si="17"/>
        <v>01 November 2024</v>
      </c>
      <c r="F1152" s="98" t="s">
        <v>541</v>
      </c>
      <c r="G1152" s="98" t="s">
        <v>552</v>
      </c>
    </row>
    <row r="1153" spans="1:7" x14ac:dyDescent="0.25">
      <c r="A1153" s="31" t="s">
        <v>549</v>
      </c>
      <c r="B1153" s="31" t="s">
        <v>188</v>
      </c>
      <c r="C1153" s="31">
        <v>-200</v>
      </c>
      <c r="D1153" s="31">
        <v>202411</v>
      </c>
      <c r="E1153" s="118" t="str">
        <f t="shared" si="17"/>
        <v>01 November 2024</v>
      </c>
      <c r="F1153" s="31" t="s">
        <v>541</v>
      </c>
      <c r="G1153" s="31" t="s">
        <v>553</v>
      </c>
    </row>
    <row r="1154" spans="1:7" x14ac:dyDescent="0.25">
      <c r="A1154" s="98" t="s">
        <v>549</v>
      </c>
      <c r="B1154" s="98" t="s">
        <v>188</v>
      </c>
      <c r="C1154" s="98">
        <v>-250</v>
      </c>
      <c r="D1154" s="98">
        <v>202411</v>
      </c>
      <c r="E1154" s="118" t="str">
        <f t="shared" ref="E1154:E1217" si="18">TEXT(DATE(LEFT(D1154,4), RIGHT(D1154,2), 1), "DD MMMM YYYY")</f>
        <v>01 November 2024</v>
      </c>
      <c r="F1154" s="98" t="s">
        <v>541</v>
      </c>
      <c r="G1154" s="98" t="s">
        <v>554</v>
      </c>
    </row>
    <row r="1155" spans="1:7" x14ac:dyDescent="0.25">
      <c r="A1155" s="31" t="s">
        <v>549</v>
      </c>
      <c r="B1155" s="31" t="s">
        <v>190</v>
      </c>
      <c r="C1155" s="31">
        <v>-25</v>
      </c>
      <c r="D1155" s="31">
        <v>202411</v>
      </c>
      <c r="E1155" s="118" t="str">
        <f t="shared" si="18"/>
        <v>01 November 2024</v>
      </c>
      <c r="F1155" s="31" t="s">
        <v>541</v>
      </c>
      <c r="G1155" s="31" t="s">
        <v>550</v>
      </c>
    </row>
    <row r="1156" spans="1:7" x14ac:dyDescent="0.25">
      <c r="A1156" s="98" t="s">
        <v>549</v>
      </c>
      <c r="B1156" s="98" t="s">
        <v>190</v>
      </c>
      <c r="C1156" s="98">
        <v>-83.25</v>
      </c>
      <c r="D1156" s="98">
        <v>202411</v>
      </c>
      <c r="E1156" s="118" t="str">
        <f t="shared" si="18"/>
        <v>01 November 2024</v>
      </c>
      <c r="F1156" s="98" t="s">
        <v>541</v>
      </c>
      <c r="G1156" s="98" t="s">
        <v>551</v>
      </c>
    </row>
    <row r="1157" spans="1:7" x14ac:dyDescent="0.25">
      <c r="A1157" s="31" t="s">
        <v>549</v>
      </c>
      <c r="B1157" s="31" t="s">
        <v>190</v>
      </c>
      <c r="C1157" s="31">
        <v>-141.5</v>
      </c>
      <c r="D1157" s="31">
        <v>202411</v>
      </c>
      <c r="E1157" s="118" t="str">
        <f t="shared" si="18"/>
        <v>01 November 2024</v>
      </c>
      <c r="F1157" s="31" t="s">
        <v>541</v>
      </c>
      <c r="G1157" s="31" t="s">
        <v>552</v>
      </c>
    </row>
    <row r="1158" spans="1:7" x14ac:dyDescent="0.25">
      <c r="A1158" s="98" t="s">
        <v>549</v>
      </c>
      <c r="B1158" s="98" t="s">
        <v>190</v>
      </c>
      <c r="C1158" s="98">
        <v>-200</v>
      </c>
      <c r="D1158" s="98">
        <v>202411</v>
      </c>
      <c r="E1158" s="118" t="str">
        <f t="shared" si="18"/>
        <v>01 November 2024</v>
      </c>
      <c r="F1158" s="98" t="s">
        <v>541</v>
      </c>
      <c r="G1158" s="98" t="s">
        <v>553</v>
      </c>
    </row>
    <row r="1159" spans="1:7" x14ac:dyDescent="0.25">
      <c r="A1159" s="31" t="s">
        <v>549</v>
      </c>
      <c r="B1159" s="31" t="s">
        <v>190</v>
      </c>
      <c r="C1159" s="31">
        <v>-250</v>
      </c>
      <c r="D1159" s="31">
        <v>202411</v>
      </c>
      <c r="E1159" s="118" t="str">
        <f t="shared" si="18"/>
        <v>01 November 2024</v>
      </c>
      <c r="F1159" s="31" t="s">
        <v>541</v>
      </c>
      <c r="G1159" s="31" t="s">
        <v>554</v>
      </c>
    </row>
    <row r="1160" spans="1:7" x14ac:dyDescent="0.25">
      <c r="A1160" s="98" t="s">
        <v>549</v>
      </c>
      <c r="B1160" s="98" t="s">
        <v>544</v>
      </c>
      <c r="C1160" s="98">
        <v>0</v>
      </c>
      <c r="D1160" s="98">
        <v>202411</v>
      </c>
      <c r="E1160" s="118" t="str">
        <f t="shared" si="18"/>
        <v>01 November 2024</v>
      </c>
      <c r="F1160" s="98" t="s">
        <v>541</v>
      </c>
      <c r="G1160" s="98" t="s">
        <v>550</v>
      </c>
    </row>
    <row r="1161" spans="1:7" x14ac:dyDescent="0.25">
      <c r="A1161" s="31" t="s">
        <v>549</v>
      </c>
      <c r="B1161" s="31" t="s">
        <v>544</v>
      </c>
      <c r="C1161" s="31">
        <v>0</v>
      </c>
      <c r="D1161" s="31">
        <v>202411</v>
      </c>
      <c r="E1161" s="118" t="str">
        <f t="shared" si="18"/>
        <v>01 November 2024</v>
      </c>
      <c r="F1161" s="31" t="s">
        <v>541</v>
      </c>
      <c r="G1161" s="31" t="s">
        <v>551</v>
      </c>
    </row>
    <row r="1162" spans="1:7" x14ac:dyDescent="0.25">
      <c r="A1162" s="98" t="s">
        <v>549</v>
      </c>
      <c r="B1162" s="98" t="s">
        <v>544</v>
      </c>
      <c r="C1162" s="98">
        <v>0</v>
      </c>
      <c r="D1162" s="98">
        <v>202411</v>
      </c>
      <c r="E1162" s="118" t="str">
        <f t="shared" si="18"/>
        <v>01 November 2024</v>
      </c>
      <c r="F1162" s="98" t="s">
        <v>541</v>
      </c>
      <c r="G1162" s="98" t="s">
        <v>552</v>
      </c>
    </row>
    <row r="1163" spans="1:7" x14ac:dyDescent="0.25">
      <c r="A1163" s="31" t="s">
        <v>549</v>
      </c>
      <c r="B1163" s="31" t="s">
        <v>544</v>
      </c>
      <c r="C1163" s="31">
        <v>0</v>
      </c>
      <c r="D1163" s="31">
        <v>202411</v>
      </c>
      <c r="E1163" s="118" t="str">
        <f t="shared" si="18"/>
        <v>01 November 2024</v>
      </c>
      <c r="F1163" s="31" t="s">
        <v>541</v>
      </c>
      <c r="G1163" s="31" t="s">
        <v>553</v>
      </c>
    </row>
    <row r="1164" spans="1:7" x14ac:dyDescent="0.25">
      <c r="A1164" s="98" t="s">
        <v>549</v>
      </c>
      <c r="B1164" s="98" t="s">
        <v>544</v>
      </c>
      <c r="C1164" s="98">
        <v>0</v>
      </c>
      <c r="D1164" s="98">
        <v>202411</v>
      </c>
      <c r="E1164" s="118" t="str">
        <f t="shared" si="18"/>
        <v>01 November 2024</v>
      </c>
      <c r="F1164" s="98" t="s">
        <v>541</v>
      </c>
      <c r="G1164" s="98" t="s">
        <v>554</v>
      </c>
    </row>
    <row r="1165" spans="1:7" x14ac:dyDescent="0.25">
      <c r="A1165" s="31" t="s">
        <v>549</v>
      </c>
      <c r="B1165" s="31" t="s">
        <v>198</v>
      </c>
      <c r="C1165" s="31">
        <v>-479.9</v>
      </c>
      <c r="D1165" s="31">
        <v>202411</v>
      </c>
      <c r="E1165" s="118" t="str">
        <f t="shared" si="18"/>
        <v>01 November 2024</v>
      </c>
      <c r="F1165" s="31" t="s">
        <v>541</v>
      </c>
      <c r="G1165" s="31" t="s">
        <v>550</v>
      </c>
    </row>
    <row r="1166" spans="1:7" x14ac:dyDescent="0.25">
      <c r="A1166" s="98" t="s">
        <v>549</v>
      </c>
      <c r="B1166" s="98" t="s">
        <v>198</v>
      </c>
      <c r="C1166" s="98">
        <v>-1598.067</v>
      </c>
      <c r="D1166" s="98">
        <v>202411</v>
      </c>
      <c r="E1166" s="118" t="str">
        <f t="shared" si="18"/>
        <v>01 November 2024</v>
      </c>
      <c r="F1166" s="98" t="s">
        <v>541</v>
      </c>
      <c r="G1166" s="98" t="s">
        <v>551</v>
      </c>
    </row>
    <row r="1167" spans="1:7" x14ac:dyDescent="0.25">
      <c r="A1167" s="31" t="s">
        <v>549</v>
      </c>
      <c r="B1167" s="31" t="s">
        <v>198</v>
      </c>
      <c r="C1167" s="31">
        <v>-2716.2339999999999</v>
      </c>
      <c r="D1167" s="31">
        <v>202411</v>
      </c>
      <c r="E1167" s="118" t="str">
        <f t="shared" si="18"/>
        <v>01 November 2024</v>
      </c>
      <c r="F1167" s="31" t="s">
        <v>541</v>
      </c>
      <c r="G1167" s="31" t="s">
        <v>552</v>
      </c>
    </row>
    <row r="1168" spans="1:7" x14ac:dyDescent="0.25">
      <c r="A1168" s="98" t="s">
        <v>549</v>
      </c>
      <c r="B1168" s="98" t="s">
        <v>198</v>
      </c>
      <c r="C1168" s="98">
        <v>-3839.2</v>
      </c>
      <c r="D1168" s="98">
        <v>202411</v>
      </c>
      <c r="E1168" s="118" t="str">
        <f t="shared" si="18"/>
        <v>01 November 2024</v>
      </c>
      <c r="F1168" s="98" t="s">
        <v>541</v>
      </c>
      <c r="G1168" s="98" t="s">
        <v>553</v>
      </c>
    </row>
    <row r="1169" spans="1:7" x14ac:dyDescent="0.25">
      <c r="A1169" s="31" t="s">
        <v>549</v>
      </c>
      <c r="B1169" s="31" t="s">
        <v>198</v>
      </c>
      <c r="C1169" s="31">
        <v>-4799</v>
      </c>
      <c r="D1169" s="31">
        <v>202411</v>
      </c>
      <c r="E1169" s="118" t="str">
        <f t="shared" si="18"/>
        <v>01 November 2024</v>
      </c>
      <c r="F1169" s="31" t="s">
        <v>541</v>
      </c>
      <c r="G1169" s="31" t="s">
        <v>554</v>
      </c>
    </row>
    <row r="1170" spans="1:7" x14ac:dyDescent="0.25">
      <c r="A1170" s="98" t="s">
        <v>549</v>
      </c>
      <c r="B1170" s="98" t="s">
        <v>200</v>
      </c>
      <c r="C1170" s="98">
        <v>0</v>
      </c>
      <c r="D1170" s="98">
        <v>202411</v>
      </c>
      <c r="E1170" s="118" t="str">
        <f t="shared" si="18"/>
        <v>01 November 2024</v>
      </c>
      <c r="F1170" s="98" t="s">
        <v>541</v>
      </c>
      <c r="G1170" s="98" t="s">
        <v>550</v>
      </c>
    </row>
    <row r="1171" spans="1:7" x14ac:dyDescent="0.25">
      <c r="A1171" s="31" t="s">
        <v>549</v>
      </c>
      <c r="B1171" s="31" t="s">
        <v>200</v>
      </c>
      <c r="C1171" s="31">
        <v>0</v>
      </c>
      <c r="D1171" s="31">
        <v>202411</v>
      </c>
      <c r="E1171" s="118" t="str">
        <f t="shared" si="18"/>
        <v>01 November 2024</v>
      </c>
      <c r="F1171" s="31" t="s">
        <v>541</v>
      </c>
      <c r="G1171" s="31" t="s">
        <v>551</v>
      </c>
    </row>
    <row r="1172" spans="1:7" x14ac:dyDescent="0.25">
      <c r="A1172" s="98" t="s">
        <v>549</v>
      </c>
      <c r="B1172" s="98" t="s">
        <v>200</v>
      </c>
      <c r="C1172" s="98">
        <v>0</v>
      </c>
      <c r="D1172" s="98">
        <v>202411</v>
      </c>
      <c r="E1172" s="118" t="str">
        <f t="shared" si="18"/>
        <v>01 November 2024</v>
      </c>
      <c r="F1172" s="98" t="s">
        <v>541</v>
      </c>
      <c r="G1172" s="98" t="s">
        <v>552</v>
      </c>
    </row>
    <row r="1173" spans="1:7" x14ac:dyDescent="0.25">
      <c r="A1173" s="31" t="s">
        <v>549</v>
      </c>
      <c r="B1173" s="31" t="s">
        <v>200</v>
      </c>
      <c r="C1173" s="31">
        <v>0</v>
      </c>
      <c r="D1173" s="31">
        <v>202411</v>
      </c>
      <c r="E1173" s="118" t="str">
        <f t="shared" si="18"/>
        <v>01 November 2024</v>
      </c>
      <c r="F1173" s="31" t="s">
        <v>541</v>
      </c>
      <c r="G1173" s="31" t="s">
        <v>553</v>
      </c>
    </row>
    <row r="1174" spans="1:7" x14ac:dyDescent="0.25">
      <c r="A1174" s="98" t="s">
        <v>549</v>
      </c>
      <c r="B1174" s="98" t="s">
        <v>200</v>
      </c>
      <c r="C1174" s="98">
        <v>0</v>
      </c>
      <c r="D1174" s="98">
        <v>202411</v>
      </c>
      <c r="E1174" s="118" t="str">
        <f t="shared" si="18"/>
        <v>01 November 2024</v>
      </c>
      <c r="F1174" s="98" t="s">
        <v>541</v>
      </c>
      <c r="G1174" s="98" t="s">
        <v>554</v>
      </c>
    </row>
    <row r="1175" spans="1:7" x14ac:dyDescent="0.25">
      <c r="A1175" s="31" t="s">
        <v>549</v>
      </c>
      <c r="B1175" s="31" t="s">
        <v>206</v>
      </c>
      <c r="C1175" s="31">
        <v>0</v>
      </c>
      <c r="D1175" s="31">
        <v>202411</v>
      </c>
      <c r="E1175" s="118" t="str">
        <f t="shared" si="18"/>
        <v>01 November 2024</v>
      </c>
      <c r="F1175" s="31" t="s">
        <v>541</v>
      </c>
      <c r="G1175" s="31" t="s">
        <v>550</v>
      </c>
    </row>
    <row r="1176" spans="1:7" x14ac:dyDescent="0.25">
      <c r="A1176" s="98" t="s">
        <v>549</v>
      </c>
      <c r="B1176" s="98" t="s">
        <v>206</v>
      </c>
      <c r="C1176" s="98">
        <v>0</v>
      </c>
      <c r="D1176" s="98">
        <v>202411</v>
      </c>
      <c r="E1176" s="118" t="str">
        <f t="shared" si="18"/>
        <v>01 November 2024</v>
      </c>
      <c r="F1176" s="98" t="s">
        <v>541</v>
      </c>
      <c r="G1176" s="98" t="s">
        <v>551</v>
      </c>
    </row>
    <row r="1177" spans="1:7" x14ac:dyDescent="0.25">
      <c r="A1177" s="31" t="s">
        <v>549</v>
      </c>
      <c r="B1177" s="31" t="s">
        <v>206</v>
      </c>
      <c r="C1177" s="31">
        <v>0</v>
      </c>
      <c r="D1177" s="31">
        <v>202411</v>
      </c>
      <c r="E1177" s="118" t="str">
        <f t="shared" si="18"/>
        <v>01 November 2024</v>
      </c>
      <c r="F1177" s="31" t="s">
        <v>541</v>
      </c>
      <c r="G1177" s="31" t="s">
        <v>552</v>
      </c>
    </row>
    <row r="1178" spans="1:7" x14ac:dyDescent="0.25">
      <c r="A1178" s="98" t="s">
        <v>549</v>
      </c>
      <c r="B1178" s="98" t="s">
        <v>206</v>
      </c>
      <c r="C1178" s="98">
        <v>0</v>
      </c>
      <c r="D1178" s="98">
        <v>202411</v>
      </c>
      <c r="E1178" s="118" t="str">
        <f t="shared" si="18"/>
        <v>01 November 2024</v>
      </c>
      <c r="F1178" s="98" t="s">
        <v>541</v>
      </c>
      <c r="G1178" s="98" t="s">
        <v>553</v>
      </c>
    </row>
    <row r="1179" spans="1:7" x14ac:dyDescent="0.25">
      <c r="A1179" s="31" t="s">
        <v>549</v>
      </c>
      <c r="B1179" s="31" t="s">
        <v>206</v>
      </c>
      <c r="C1179" s="31">
        <v>0</v>
      </c>
      <c r="D1179" s="31">
        <v>202411</v>
      </c>
      <c r="E1179" s="118" t="str">
        <f t="shared" si="18"/>
        <v>01 November 2024</v>
      </c>
      <c r="F1179" s="31" t="s">
        <v>541</v>
      </c>
      <c r="G1179" s="31" t="s">
        <v>554</v>
      </c>
    </row>
    <row r="1180" spans="1:7" x14ac:dyDescent="0.25">
      <c r="A1180" s="98" t="s">
        <v>549</v>
      </c>
      <c r="B1180" s="98" t="s">
        <v>208</v>
      </c>
      <c r="C1180" s="98">
        <v>0</v>
      </c>
      <c r="D1180" s="98">
        <v>202411</v>
      </c>
      <c r="E1180" s="118" t="str">
        <f t="shared" si="18"/>
        <v>01 November 2024</v>
      </c>
      <c r="F1180" s="98" t="s">
        <v>541</v>
      </c>
      <c r="G1180" s="98" t="s">
        <v>550</v>
      </c>
    </row>
    <row r="1181" spans="1:7" x14ac:dyDescent="0.25">
      <c r="A1181" s="31" t="s">
        <v>549</v>
      </c>
      <c r="B1181" s="31" t="s">
        <v>208</v>
      </c>
      <c r="C1181" s="31">
        <v>0</v>
      </c>
      <c r="D1181" s="31">
        <v>202411</v>
      </c>
      <c r="E1181" s="118" t="str">
        <f t="shared" si="18"/>
        <v>01 November 2024</v>
      </c>
      <c r="F1181" s="31" t="s">
        <v>541</v>
      </c>
      <c r="G1181" s="31" t="s">
        <v>551</v>
      </c>
    </row>
    <row r="1182" spans="1:7" x14ac:dyDescent="0.25">
      <c r="A1182" s="98" t="s">
        <v>549</v>
      </c>
      <c r="B1182" s="98" t="s">
        <v>208</v>
      </c>
      <c r="C1182" s="98">
        <v>0</v>
      </c>
      <c r="D1182" s="98">
        <v>202411</v>
      </c>
      <c r="E1182" s="118" t="str">
        <f t="shared" si="18"/>
        <v>01 November 2024</v>
      </c>
      <c r="F1182" s="98" t="s">
        <v>541</v>
      </c>
      <c r="G1182" s="98" t="s">
        <v>552</v>
      </c>
    </row>
    <row r="1183" spans="1:7" x14ac:dyDescent="0.25">
      <c r="A1183" s="31" t="s">
        <v>549</v>
      </c>
      <c r="B1183" s="31" t="s">
        <v>208</v>
      </c>
      <c r="C1183" s="31">
        <v>0</v>
      </c>
      <c r="D1183" s="31">
        <v>202411</v>
      </c>
      <c r="E1183" s="118" t="str">
        <f t="shared" si="18"/>
        <v>01 November 2024</v>
      </c>
      <c r="F1183" s="31" t="s">
        <v>541</v>
      </c>
      <c r="G1183" s="31" t="s">
        <v>553</v>
      </c>
    </row>
    <row r="1184" spans="1:7" x14ac:dyDescent="0.25">
      <c r="A1184" s="98" t="s">
        <v>549</v>
      </c>
      <c r="B1184" s="98" t="s">
        <v>208</v>
      </c>
      <c r="C1184" s="98">
        <v>0</v>
      </c>
      <c r="D1184" s="98">
        <v>202411</v>
      </c>
      <c r="E1184" s="118" t="str">
        <f t="shared" si="18"/>
        <v>01 November 2024</v>
      </c>
      <c r="F1184" s="98" t="s">
        <v>541</v>
      </c>
      <c r="G1184" s="98" t="s">
        <v>554</v>
      </c>
    </row>
    <row r="1185" spans="1:7" x14ac:dyDescent="0.25">
      <c r="A1185" s="31" t="s">
        <v>549</v>
      </c>
      <c r="B1185" s="31" t="s">
        <v>212</v>
      </c>
      <c r="C1185" s="31">
        <v>0</v>
      </c>
      <c r="D1185" s="31">
        <v>202411</v>
      </c>
      <c r="E1185" s="118" t="str">
        <f t="shared" si="18"/>
        <v>01 November 2024</v>
      </c>
      <c r="F1185" s="31" t="s">
        <v>541</v>
      </c>
      <c r="G1185" s="31" t="s">
        <v>550</v>
      </c>
    </row>
    <row r="1186" spans="1:7" x14ac:dyDescent="0.25">
      <c r="A1186" s="98" t="s">
        <v>549</v>
      </c>
      <c r="B1186" s="98" t="s">
        <v>212</v>
      </c>
      <c r="C1186" s="98">
        <v>0</v>
      </c>
      <c r="D1186" s="98">
        <v>202411</v>
      </c>
      <c r="E1186" s="118" t="str">
        <f t="shared" si="18"/>
        <v>01 November 2024</v>
      </c>
      <c r="F1186" s="98" t="s">
        <v>541</v>
      </c>
      <c r="G1186" s="98" t="s">
        <v>551</v>
      </c>
    </row>
    <row r="1187" spans="1:7" x14ac:dyDescent="0.25">
      <c r="A1187" s="31" t="s">
        <v>549</v>
      </c>
      <c r="B1187" s="31" t="s">
        <v>212</v>
      </c>
      <c r="C1187" s="31">
        <v>0</v>
      </c>
      <c r="D1187" s="31">
        <v>202411</v>
      </c>
      <c r="E1187" s="118" t="str">
        <f t="shared" si="18"/>
        <v>01 November 2024</v>
      </c>
      <c r="F1187" s="31" t="s">
        <v>541</v>
      </c>
      <c r="G1187" s="31" t="s">
        <v>552</v>
      </c>
    </row>
    <row r="1188" spans="1:7" x14ac:dyDescent="0.25">
      <c r="A1188" s="98" t="s">
        <v>549</v>
      </c>
      <c r="B1188" s="98" t="s">
        <v>212</v>
      </c>
      <c r="C1188" s="98">
        <v>0</v>
      </c>
      <c r="D1188" s="98">
        <v>202411</v>
      </c>
      <c r="E1188" s="118" t="str">
        <f t="shared" si="18"/>
        <v>01 November 2024</v>
      </c>
      <c r="F1188" s="98" t="s">
        <v>541</v>
      </c>
      <c r="G1188" s="98" t="s">
        <v>553</v>
      </c>
    </row>
    <row r="1189" spans="1:7" x14ac:dyDescent="0.25">
      <c r="A1189" s="31" t="s">
        <v>549</v>
      </c>
      <c r="B1189" s="31" t="s">
        <v>212</v>
      </c>
      <c r="C1189" s="31">
        <v>0</v>
      </c>
      <c r="D1189" s="31">
        <v>202411</v>
      </c>
      <c r="E1189" s="118" t="str">
        <f t="shared" si="18"/>
        <v>01 November 2024</v>
      </c>
      <c r="F1189" s="31" t="s">
        <v>541</v>
      </c>
      <c r="G1189" s="31" t="s">
        <v>554</v>
      </c>
    </row>
    <row r="1190" spans="1:7" x14ac:dyDescent="0.25">
      <c r="A1190" s="98" t="s">
        <v>549</v>
      </c>
      <c r="B1190" s="98" t="s">
        <v>214</v>
      </c>
      <c r="C1190" s="98">
        <v>0</v>
      </c>
      <c r="D1190" s="98">
        <v>202411</v>
      </c>
      <c r="E1190" s="118" t="str">
        <f t="shared" si="18"/>
        <v>01 November 2024</v>
      </c>
      <c r="F1190" s="98" t="s">
        <v>541</v>
      </c>
      <c r="G1190" s="98" t="s">
        <v>550</v>
      </c>
    </row>
    <row r="1191" spans="1:7" x14ac:dyDescent="0.25">
      <c r="A1191" s="31" t="s">
        <v>549</v>
      </c>
      <c r="B1191" s="31" t="s">
        <v>214</v>
      </c>
      <c r="C1191" s="31">
        <v>0</v>
      </c>
      <c r="D1191" s="31">
        <v>202411</v>
      </c>
      <c r="E1191" s="118" t="str">
        <f t="shared" si="18"/>
        <v>01 November 2024</v>
      </c>
      <c r="F1191" s="31" t="s">
        <v>541</v>
      </c>
      <c r="G1191" s="31" t="s">
        <v>551</v>
      </c>
    </row>
    <row r="1192" spans="1:7" x14ac:dyDescent="0.25">
      <c r="A1192" s="98" t="s">
        <v>549</v>
      </c>
      <c r="B1192" s="98" t="s">
        <v>214</v>
      </c>
      <c r="C1192" s="98">
        <v>0</v>
      </c>
      <c r="D1192" s="98">
        <v>202411</v>
      </c>
      <c r="E1192" s="118" t="str">
        <f t="shared" si="18"/>
        <v>01 November 2024</v>
      </c>
      <c r="F1192" s="98" t="s">
        <v>541</v>
      </c>
      <c r="G1192" s="98" t="s">
        <v>552</v>
      </c>
    </row>
    <row r="1193" spans="1:7" x14ac:dyDescent="0.25">
      <c r="A1193" s="31" t="s">
        <v>549</v>
      </c>
      <c r="B1193" s="31" t="s">
        <v>214</v>
      </c>
      <c r="C1193" s="31">
        <v>0</v>
      </c>
      <c r="D1193" s="31">
        <v>202411</v>
      </c>
      <c r="E1193" s="118" t="str">
        <f t="shared" si="18"/>
        <v>01 November 2024</v>
      </c>
      <c r="F1193" s="31" t="s">
        <v>541</v>
      </c>
      <c r="G1193" s="31" t="s">
        <v>553</v>
      </c>
    </row>
    <row r="1194" spans="1:7" x14ac:dyDescent="0.25">
      <c r="A1194" s="98" t="s">
        <v>549</v>
      </c>
      <c r="B1194" s="98" t="s">
        <v>214</v>
      </c>
      <c r="C1194" s="98">
        <v>0</v>
      </c>
      <c r="D1194" s="98">
        <v>202411</v>
      </c>
      <c r="E1194" s="118" t="str">
        <f t="shared" si="18"/>
        <v>01 November 2024</v>
      </c>
      <c r="F1194" s="98" t="s">
        <v>541</v>
      </c>
      <c r="G1194" s="98" t="s">
        <v>554</v>
      </c>
    </row>
    <row r="1195" spans="1:7" x14ac:dyDescent="0.25">
      <c r="A1195" s="31" t="s">
        <v>549</v>
      </c>
      <c r="B1195" s="31" t="s">
        <v>283</v>
      </c>
      <c r="C1195" s="31">
        <v>0</v>
      </c>
      <c r="D1195" s="31">
        <v>202411</v>
      </c>
      <c r="E1195" s="118" t="str">
        <f t="shared" si="18"/>
        <v>01 November 2024</v>
      </c>
      <c r="F1195" s="31" t="s">
        <v>541</v>
      </c>
      <c r="G1195" s="31" t="s">
        <v>550</v>
      </c>
    </row>
    <row r="1196" spans="1:7" x14ac:dyDescent="0.25">
      <c r="A1196" s="98" t="s">
        <v>549</v>
      </c>
      <c r="B1196" s="98" t="s">
        <v>283</v>
      </c>
      <c r="C1196" s="98">
        <v>0</v>
      </c>
      <c r="D1196" s="98">
        <v>202411</v>
      </c>
      <c r="E1196" s="118" t="str">
        <f t="shared" si="18"/>
        <v>01 November 2024</v>
      </c>
      <c r="F1196" s="98" t="s">
        <v>541</v>
      </c>
      <c r="G1196" s="98" t="s">
        <v>551</v>
      </c>
    </row>
    <row r="1197" spans="1:7" x14ac:dyDescent="0.25">
      <c r="A1197" s="31" t="s">
        <v>549</v>
      </c>
      <c r="B1197" s="31" t="s">
        <v>283</v>
      </c>
      <c r="C1197" s="31">
        <v>0</v>
      </c>
      <c r="D1197" s="31">
        <v>202411</v>
      </c>
      <c r="E1197" s="118" t="str">
        <f t="shared" si="18"/>
        <v>01 November 2024</v>
      </c>
      <c r="F1197" s="31" t="s">
        <v>541</v>
      </c>
      <c r="G1197" s="31" t="s">
        <v>552</v>
      </c>
    </row>
    <row r="1198" spans="1:7" x14ac:dyDescent="0.25">
      <c r="A1198" s="98" t="s">
        <v>549</v>
      </c>
      <c r="B1198" s="98" t="s">
        <v>283</v>
      </c>
      <c r="C1198" s="98">
        <v>0</v>
      </c>
      <c r="D1198" s="98">
        <v>202411</v>
      </c>
      <c r="E1198" s="118" t="str">
        <f t="shared" si="18"/>
        <v>01 November 2024</v>
      </c>
      <c r="F1198" s="98" t="s">
        <v>541</v>
      </c>
      <c r="G1198" s="98" t="s">
        <v>553</v>
      </c>
    </row>
    <row r="1199" spans="1:7" x14ac:dyDescent="0.25">
      <c r="A1199" s="31" t="s">
        <v>549</v>
      </c>
      <c r="B1199" s="31" t="s">
        <v>283</v>
      </c>
      <c r="C1199" s="31">
        <v>0</v>
      </c>
      <c r="D1199" s="31">
        <v>202411</v>
      </c>
      <c r="E1199" s="118" t="str">
        <f t="shared" si="18"/>
        <v>01 November 2024</v>
      </c>
      <c r="F1199" s="31" t="s">
        <v>541</v>
      </c>
      <c r="G1199" s="31" t="s">
        <v>554</v>
      </c>
    </row>
    <row r="1200" spans="1:7" x14ac:dyDescent="0.25">
      <c r="A1200" s="98" t="s">
        <v>549</v>
      </c>
      <c r="B1200" s="98" t="s">
        <v>218</v>
      </c>
      <c r="C1200" s="98">
        <v>-17</v>
      </c>
      <c r="D1200" s="98">
        <v>202411</v>
      </c>
      <c r="E1200" s="118" t="str">
        <f t="shared" si="18"/>
        <v>01 November 2024</v>
      </c>
      <c r="F1200" s="98" t="s">
        <v>541</v>
      </c>
      <c r="G1200" s="98" t="s">
        <v>550</v>
      </c>
    </row>
    <row r="1201" spans="1:7" x14ac:dyDescent="0.25">
      <c r="A1201" s="31" t="s">
        <v>549</v>
      </c>
      <c r="B1201" s="31" t="s">
        <v>218</v>
      </c>
      <c r="C1201" s="31">
        <v>-56.61</v>
      </c>
      <c r="D1201" s="31">
        <v>202411</v>
      </c>
      <c r="E1201" s="118" t="str">
        <f t="shared" si="18"/>
        <v>01 November 2024</v>
      </c>
      <c r="F1201" s="31" t="s">
        <v>541</v>
      </c>
      <c r="G1201" s="31" t="s">
        <v>551</v>
      </c>
    </row>
    <row r="1202" spans="1:7" x14ac:dyDescent="0.25">
      <c r="A1202" s="98" t="s">
        <v>549</v>
      </c>
      <c r="B1202" s="98" t="s">
        <v>218</v>
      </c>
      <c r="C1202" s="98">
        <v>-96.22</v>
      </c>
      <c r="D1202" s="98">
        <v>202411</v>
      </c>
      <c r="E1202" s="118" t="str">
        <f t="shared" si="18"/>
        <v>01 November 2024</v>
      </c>
      <c r="F1202" s="98" t="s">
        <v>541</v>
      </c>
      <c r="G1202" s="98" t="s">
        <v>552</v>
      </c>
    </row>
    <row r="1203" spans="1:7" x14ac:dyDescent="0.25">
      <c r="A1203" s="31" t="s">
        <v>549</v>
      </c>
      <c r="B1203" s="31" t="s">
        <v>218</v>
      </c>
      <c r="C1203" s="31">
        <v>-136</v>
      </c>
      <c r="D1203" s="31">
        <v>202411</v>
      </c>
      <c r="E1203" s="118" t="str">
        <f t="shared" si="18"/>
        <v>01 November 2024</v>
      </c>
      <c r="F1203" s="31" t="s">
        <v>541</v>
      </c>
      <c r="G1203" s="31" t="s">
        <v>553</v>
      </c>
    </row>
    <row r="1204" spans="1:7" x14ac:dyDescent="0.25">
      <c r="A1204" s="98" t="s">
        <v>549</v>
      </c>
      <c r="B1204" s="98" t="s">
        <v>218</v>
      </c>
      <c r="C1204" s="98">
        <v>-170</v>
      </c>
      <c r="D1204" s="98">
        <v>202411</v>
      </c>
      <c r="E1204" s="118" t="str">
        <f t="shared" si="18"/>
        <v>01 November 2024</v>
      </c>
      <c r="F1204" s="98" t="s">
        <v>541</v>
      </c>
      <c r="G1204" s="98" t="s">
        <v>554</v>
      </c>
    </row>
    <row r="1205" spans="1:7" x14ac:dyDescent="0.25">
      <c r="A1205" s="31" t="s">
        <v>549</v>
      </c>
      <c r="B1205" s="31" t="s">
        <v>333</v>
      </c>
      <c r="C1205" s="31">
        <v>-10</v>
      </c>
      <c r="D1205" s="31">
        <v>202411</v>
      </c>
      <c r="E1205" s="118" t="str">
        <f t="shared" si="18"/>
        <v>01 November 2024</v>
      </c>
      <c r="F1205" s="31" t="s">
        <v>541</v>
      </c>
      <c r="G1205" s="31" t="s">
        <v>550</v>
      </c>
    </row>
    <row r="1206" spans="1:7" x14ac:dyDescent="0.25">
      <c r="A1206" s="98" t="s">
        <v>549</v>
      </c>
      <c r="B1206" s="98" t="s">
        <v>333</v>
      </c>
      <c r="C1206" s="98">
        <v>-33.299999999999997</v>
      </c>
      <c r="D1206" s="98">
        <v>202411</v>
      </c>
      <c r="E1206" s="118" t="str">
        <f t="shared" si="18"/>
        <v>01 November 2024</v>
      </c>
      <c r="F1206" s="98" t="s">
        <v>541</v>
      </c>
      <c r="G1206" s="98" t="s">
        <v>551</v>
      </c>
    </row>
    <row r="1207" spans="1:7" x14ac:dyDescent="0.25">
      <c r="A1207" s="31" t="s">
        <v>549</v>
      </c>
      <c r="B1207" s="31" t="s">
        <v>333</v>
      </c>
      <c r="C1207" s="31">
        <v>-56.6</v>
      </c>
      <c r="D1207" s="31">
        <v>202411</v>
      </c>
      <c r="E1207" s="118" t="str">
        <f t="shared" si="18"/>
        <v>01 November 2024</v>
      </c>
      <c r="F1207" s="31" t="s">
        <v>541</v>
      </c>
      <c r="G1207" s="31" t="s">
        <v>552</v>
      </c>
    </row>
    <row r="1208" spans="1:7" x14ac:dyDescent="0.25">
      <c r="A1208" s="98" t="s">
        <v>549</v>
      </c>
      <c r="B1208" s="98" t="s">
        <v>333</v>
      </c>
      <c r="C1208" s="98">
        <v>-80</v>
      </c>
      <c r="D1208" s="98">
        <v>202411</v>
      </c>
      <c r="E1208" s="118" t="str">
        <f t="shared" si="18"/>
        <v>01 November 2024</v>
      </c>
      <c r="F1208" s="98" t="s">
        <v>541</v>
      </c>
      <c r="G1208" s="98" t="s">
        <v>553</v>
      </c>
    </row>
    <row r="1209" spans="1:7" x14ac:dyDescent="0.25">
      <c r="A1209" s="31" t="s">
        <v>549</v>
      </c>
      <c r="B1209" s="31" t="s">
        <v>333</v>
      </c>
      <c r="C1209" s="31">
        <v>-100</v>
      </c>
      <c r="D1209" s="31">
        <v>202411</v>
      </c>
      <c r="E1209" s="118" t="str">
        <f t="shared" si="18"/>
        <v>01 November 2024</v>
      </c>
      <c r="F1209" s="31" t="s">
        <v>541</v>
      </c>
      <c r="G1209" s="31" t="s">
        <v>554</v>
      </c>
    </row>
    <row r="1210" spans="1:7" x14ac:dyDescent="0.25">
      <c r="A1210" s="98" t="s">
        <v>549</v>
      </c>
      <c r="B1210" s="98" t="s">
        <v>220</v>
      </c>
      <c r="C1210" s="98">
        <v>-27</v>
      </c>
      <c r="D1210" s="98">
        <v>202411</v>
      </c>
      <c r="E1210" s="118" t="str">
        <f t="shared" si="18"/>
        <v>01 November 2024</v>
      </c>
      <c r="F1210" s="98" t="s">
        <v>541</v>
      </c>
      <c r="G1210" s="98" t="s">
        <v>550</v>
      </c>
    </row>
    <row r="1211" spans="1:7" x14ac:dyDescent="0.25">
      <c r="A1211" s="31" t="s">
        <v>549</v>
      </c>
      <c r="B1211" s="31" t="s">
        <v>220</v>
      </c>
      <c r="C1211" s="31">
        <v>-89.91</v>
      </c>
      <c r="D1211" s="31">
        <v>202411</v>
      </c>
      <c r="E1211" s="118" t="str">
        <f t="shared" si="18"/>
        <v>01 November 2024</v>
      </c>
      <c r="F1211" s="31" t="s">
        <v>541</v>
      </c>
      <c r="G1211" s="31" t="s">
        <v>551</v>
      </c>
    </row>
    <row r="1212" spans="1:7" x14ac:dyDescent="0.25">
      <c r="A1212" s="98" t="s">
        <v>549</v>
      </c>
      <c r="B1212" s="98" t="s">
        <v>220</v>
      </c>
      <c r="C1212" s="98">
        <v>-152.82</v>
      </c>
      <c r="D1212" s="98">
        <v>202411</v>
      </c>
      <c r="E1212" s="118" t="str">
        <f t="shared" si="18"/>
        <v>01 November 2024</v>
      </c>
      <c r="F1212" s="98" t="s">
        <v>541</v>
      </c>
      <c r="G1212" s="98" t="s">
        <v>552</v>
      </c>
    </row>
    <row r="1213" spans="1:7" x14ac:dyDescent="0.25">
      <c r="A1213" s="31" t="s">
        <v>549</v>
      </c>
      <c r="B1213" s="31" t="s">
        <v>220</v>
      </c>
      <c r="C1213" s="31">
        <v>-216</v>
      </c>
      <c r="D1213" s="31">
        <v>202411</v>
      </c>
      <c r="E1213" s="118" t="str">
        <f t="shared" si="18"/>
        <v>01 November 2024</v>
      </c>
      <c r="F1213" s="31" t="s">
        <v>541</v>
      </c>
      <c r="G1213" s="31" t="s">
        <v>553</v>
      </c>
    </row>
    <row r="1214" spans="1:7" x14ac:dyDescent="0.25">
      <c r="A1214" s="98" t="s">
        <v>549</v>
      </c>
      <c r="B1214" s="98" t="s">
        <v>220</v>
      </c>
      <c r="C1214" s="98">
        <v>-270</v>
      </c>
      <c r="D1214" s="98">
        <v>202411</v>
      </c>
      <c r="E1214" s="118" t="str">
        <f t="shared" si="18"/>
        <v>01 November 2024</v>
      </c>
      <c r="F1214" s="98" t="s">
        <v>541</v>
      </c>
      <c r="G1214" s="98" t="s">
        <v>554</v>
      </c>
    </row>
    <row r="1215" spans="1:7" x14ac:dyDescent="0.25">
      <c r="A1215" s="31" t="s">
        <v>549</v>
      </c>
      <c r="B1215" s="31" t="s">
        <v>222</v>
      </c>
      <c r="C1215" s="31">
        <v>0</v>
      </c>
      <c r="D1215" s="31">
        <v>202411</v>
      </c>
      <c r="E1215" s="118" t="str">
        <f t="shared" si="18"/>
        <v>01 November 2024</v>
      </c>
      <c r="F1215" s="31" t="s">
        <v>541</v>
      </c>
      <c r="G1215" s="31" t="s">
        <v>550</v>
      </c>
    </row>
    <row r="1216" spans="1:7" x14ac:dyDescent="0.25">
      <c r="A1216" s="98" t="s">
        <v>549</v>
      </c>
      <c r="B1216" s="98" t="s">
        <v>222</v>
      </c>
      <c r="C1216" s="98">
        <v>0</v>
      </c>
      <c r="D1216" s="98">
        <v>202411</v>
      </c>
      <c r="E1216" s="118" t="str">
        <f t="shared" si="18"/>
        <v>01 November 2024</v>
      </c>
      <c r="F1216" s="98" t="s">
        <v>541</v>
      </c>
      <c r="G1216" s="98" t="s">
        <v>551</v>
      </c>
    </row>
    <row r="1217" spans="1:7" x14ac:dyDescent="0.25">
      <c r="A1217" s="31" t="s">
        <v>549</v>
      </c>
      <c r="B1217" s="31" t="s">
        <v>222</v>
      </c>
      <c r="C1217" s="31">
        <v>0</v>
      </c>
      <c r="D1217" s="31">
        <v>202411</v>
      </c>
      <c r="E1217" s="118" t="str">
        <f t="shared" si="18"/>
        <v>01 November 2024</v>
      </c>
      <c r="F1217" s="31" t="s">
        <v>541</v>
      </c>
      <c r="G1217" s="31" t="s">
        <v>552</v>
      </c>
    </row>
    <row r="1218" spans="1:7" x14ac:dyDescent="0.25">
      <c r="A1218" s="98" t="s">
        <v>549</v>
      </c>
      <c r="B1218" s="98" t="s">
        <v>222</v>
      </c>
      <c r="C1218" s="98">
        <v>0</v>
      </c>
      <c r="D1218" s="98">
        <v>202411</v>
      </c>
      <c r="E1218" s="118" t="str">
        <f t="shared" ref="E1218:E1281" si="19">TEXT(DATE(LEFT(D1218,4), RIGHT(D1218,2), 1), "DD MMMM YYYY")</f>
        <v>01 November 2024</v>
      </c>
      <c r="F1218" s="98" t="s">
        <v>541</v>
      </c>
      <c r="G1218" s="98" t="s">
        <v>553</v>
      </c>
    </row>
    <row r="1219" spans="1:7" x14ac:dyDescent="0.25">
      <c r="A1219" s="31" t="s">
        <v>549</v>
      </c>
      <c r="B1219" s="31" t="s">
        <v>222</v>
      </c>
      <c r="C1219" s="31">
        <v>0</v>
      </c>
      <c r="D1219" s="31">
        <v>202411</v>
      </c>
      <c r="E1219" s="118" t="str">
        <f t="shared" si="19"/>
        <v>01 November 2024</v>
      </c>
      <c r="F1219" s="31" t="s">
        <v>541</v>
      </c>
      <c r="G1219" s="31" t="s">
        <v>554</v>
      </c>
    </row>
    <row r="1220" spans="1:7" x14ac:dyDescent="0.25">
      <c r="A1220" s="98" t="s">
        <v>549</v>
      </c>
      <c r="B1220" s="98" t="s">
        <v>224</v>
      </c>
      <c r="C1220" s="98">
        <v>0</v>
      </c>
      <c r="D1220" s="98">
        <v>202411</v>
      </c>
      <c r="E1220" s="118" t="str">
        <f t="shared" si="19"/>
        <v>01 November 2024</v>
      </c>
      <c r="F1220" s="98" t="s">
        <v>541</v>
      </c>
      <c r="G1220" s="98" t="s">
        <v>550</v>
      </c>
    </row>
    <row r="1221" spans="1:7" x14ac:dyDescent="0.25">
      <c r="A1221" s="31" t="s">
        <v>549</v>
      </c>
      <c r="B1221" s="31" t="s">
        <v>224</v>
      </c>
      <c r="C1221" s="31">
        <v>0</v>
      </c>
      <c r="D1221" s="31">
        <v>202411</v>
      </c>
      <c r="E1221" s="118" t="str">
        <f t="shared" si="19"/>
        <v>01 November 2024</v>
      </c>
      <c r="F1221" s="31" t="s">
        <v>541</v>
      </c>
      <c r="G1221" s="31" t="s">
        <v>551</v>
      </c>
    </row>
    <row r="1222" spans="1:7" x14ac:dyDescent="0.25">
      <c r="A1222" s="98" t="s">
        <v>549</v>
      </c>
      <c r="B1222" s="98" t="s">
        <v>224</v>
      </c>
      <c r="C1222" s="98">
        <v>0</v>
      </c>
      <c r="D1222" s="98">
        <v>202411</v>
      </c>
      <c r="E1222" s="118" t="str">
        <f t="shared" si="19"/>
        <v>01 November 2024</v>
      </c>
      <c r="F1222" s="98" t="s">
        <v>541</v>
      </c>
      <c r="G1222" s="98" t="s">
        <v>552</v>
      </c>
    </row>
    <row r="1223" spans="1:7" x14ac:dyDescent="0.25">
      <c r="A1223" s="31" t="s">
        <v>549</v>
      </c>
      <c r="B1223" s="31" t="s">
        <v>224</v>
      </c>
      <c r="C1223" s="31">
        <v>0</v>
      </c>
      <c r="D1223" s="31">
        <v>202411</v>
      </c>
      <c r="E1223" s="118" t="str">
        <f t="shared" si="19"/>
        <v>01 November 2024</v>
      </c>
      <c r="F1223" s="31" t="s">
        <v>541</v>
      </c>
      <c r="G1223" s="31" t="s">
        <v>553</v>
      </c>
    </row>
    <row r="1224" spans="1:7" x14ac:dyDescent="0.25">
      <c r="A1224" s="98" t="s">
        <v>549</v>
      </c>
      <c r="B1224" s="98" t="s">
        <v>224</v>
      </c>
      <c r="C1224" s="98">
        <v>0</v>
      </c>
      <c r="D1224" s="98">
        <v>202411</v>
      </c>
      <c r="E1224" s="118" t="str">
        <f t="shared" si="19"/>
        <v>01 November 2024</v>
      </c>
      <c r="F1224" s="98" t="s">
        <v>541</v>
      </c>
      <c r="G1224" s="98" t="s">
        <v>554</v>
      </c>
    </row>
    <row r="1225" spans="1:7" x14ac:dyDescent="0.25">
      <c r="A1225" s="31" t="s">
        <v>549</v>
      </c>
      <c r="B1225" s="31" t="s">
        <v>226</v>
      </c>
      <c r="C1225" s="31">
        <v>0</v>
      </c>
      <c r="D1225" s="31">
        <v>202411</v>
      </c>
      <c r="E1225" s="118" t="str">
        <f t="shared" si="19"/>
        <v>01 November 2024</v>
      </c>
      <c r="F1225" s="31" t="s">
        <v>541</v>
      </c>
      <c r="G1225" s="31" t="s">
        <v>550</v>
      </c>
    </row>
    <row r="1226" spans="1:7" x14ac:dyDescent="0.25">
      <c r="A1226" s="98" t="s">
        <v>549</v>
      </c>
      <c r="B1226" s="98" t="s">
        <v>226</v>
      </c>
      <c r="C1226" s="98">
        <v>0</v>
      </c>
      <c r="D1226" s="98">
        <v>202411</v>
      </c>
      <c r="E1226" s="118" t="str">
        <f t="shared" si="19"/>
        <v>01 November 2024</v>
      </c>
      <c r="F1226" s="98" t="s">
        <v>541</v>
      </c>
      <c r="G1226" s="98" t="s">
        <v>551</v>
      </c>
    </row>
    <row r="1227" spans="1:7" x14ac:dyDescent="0.25">
      <c r="A1227" s="31" t="s">
        <v>549</v>
      </c>
      <c r="B1227" s="31" t="s">
        <v>226</v>
      </c>
      <c r="C1227" s="31">
        <v>0</v>
      </c>
      <c r="D1227" s="31">
        <v>202411</v>
      </c>
      <c r="E1227" s="118" t="str">
        <f t="shared" si="19"/>
        <v>01 November 2024</v>
      </c>
      <c r="F1227" s="31" t="s">
        <v>541</v>
      </c>
      <c r="G1227" s="31" t="s">
        <v>552</v>
      </c>
    </row>
    <row r="1228" spans="1:7" x14ac:dyDescent="0.25">
      <c r="A1228" s="98" t="s">
        <v>549</v>
      </c>
      <c r="B1228" s="98" t="s">
        <v>226</v>
      </c>
      <c r="C1228" s="98">
        <v>0</v>
      </c>
      <c r="D1228" s="98">
        <v>202411</v>
      </c>
      <c r="E1228" s="118" t="str">
        <f t="shared" si="19"/>
        <v>01 November 2024</v>
      </c>
      <c r="F1228" s="98" t="s">
        <v>541</v>
      </c>
      <c r="G1228" s="98" t="s">
        <v>553</v>
      </c>
    </row>
    <row r="1229" spans="1:7" x14ac:dyDescent="0.25">
      <c r="A1229" s="31" t="s">
        <v>549</v>
      </c>
      <c r="B1229" s="31" t="s">
        <v>226</v>
      </c>
      <c r="C1229" s="31">
        <v>0</v>
      </c>
      <c r="D1229" s="31">
        <v>202411</v>
      </c>
      <c r="E1229" s="118" t="str">
        <f t="shared" si="19"/>
        <v>01 November 2024</v>
      </c>
      <c r="F1229" s="31" t="s">
        <v>541</v>
      </c>
      <c r="G1229" s="31" t="s">
        <v>554</v>
      </c>
    </row>
    <row r="1230" spans="1:7" x14ac:dyDescent="0.25">
      <c r="A1230" s="98" t="s">
        <v>549</v>
      </c>
      <c r="B1230" s="98" t="s">
        <v>228</v>
      </c>
      <c r="C1230" s="98">
        <v>0</v>
      </c>
      <c r="D1230" s="98">
        <v>202411</v>
      </c>
      <c r="E1230" s="118" t="str">
        <f t="shared" si="19"/>
        <v>01 November 2024</v>
      </c>
      <c r="F1230" s="98" t="s">
        <v>541</v>
      </c>
      <c r="G1230" s="98" t="s">
        <v>550</v>
      </c>
    </row>
    <row r="1231" spans="1:7" x14ac:dyDescent="0.25">
      <c r="A1231" s="31" t="s">
        <v>549</v>
      </c>
      <c r="B1231" s="31" t="s">
        <v>228</v>
      </c>
      <c r="C1231" s="31">
        <v>0</v>
      </c>
      <c r="D1231" s="31">
        <v>202411</v>
      </c>
      <c r="E1231" s="118" t="str">
        <f t="shared" si="19"/>
        <v>01 November 2024</v>
      </c>
      <c r="F1231" s="31" t="s">
        <v>541</v>
      </c>
      <c r="G1231" s="31" t="s">
        <v>551</v>
      </c>
    </row>
    <row r="1232" spans="1:7" x14ac:dyDescent="0.25">
      <c r="A1232" s="98" t="s">
        <v>549</v>
      </c>
      <c r="B1232" s="98" t="s">
        <v>228</v>
      </c>
      <c r="C1232" s="98">
        <v>0</v>
      </c>
      <c r="D1232" s="98">
        <v>202411</v>
      </c>
      <c r="E1232" s="118" t="str">
        <f t="shared" si="19"/>
        <v>01 November 2024</v>
      </c>
      <c r="F1232" s="98" t="s">
        <v>541</v>
      </c>
      <c r="G1232" s="98" t="s">
        <v>552</v>
      </c>
    </row>
    <row r="1233" spans="1:7" x14ac:dyDescent="0.25">
      <c r="A1233" s="31" t="s">
        <v>549</v>
      </c>
      <c r="B1233" s="31" t="s">
        <v>228</v>
      </c>
      <c r="C1233" s="31">
        <v>0</v>
      </c>
      <c r="D1233" s="31">
        <v>202411</v>
      </c>
      <c r="E1233" s="118" t="str">
        <f t="shared" si="19"/>
        <v>01 November 2024</v>
      </c>
      <c r="F1233" s="31" t="s">
        <v>541</v>
      </c>
      <c r="G1233" s="31" t="s">
        <v>553</v>
      </c>
    </row>
    <row r="1234" spans="1:7" x14ac:dyDescent="0.25">
      <c r="A1234" s="98" t="s">
        <v>549</v>
      </c>
      <c r="B1234" s="98" t="s">
        <v>228</v>
      </c>
      <c r="C1234" s="98">
        <v>0</v>
      </c>
      <c r="D1234" s="98">
        <v>202411</v>
      </c>
      <c r="E1234" s="118" t="str">
        <f t="shared" si="19"/>
        <v>01 November 2024</v>
      </c>
      <c r="F1234" s="98" t="s">
        <v>541</v>
      </c>
      <c r="G1234" s="98" t="s">
        <v>554</v>
      </c>
    </row>
    <row r="1235" spans="1:7" x14ac:dyDescent="0.25">
      <c r="A1235" s="31" t="s">
        <v>549</v>
      </c>
      <c r="B1235" s="31" t="s">
        <v>230</v>
      </c>
      <c r="C1235" s="31">
        <v>0</v>
      </c>
      <c r="D1235" s="31">
        <v>202411</v>
      </c>
      <c r="E1235" s="118" t="str">
        <f t="shared" si="19"/>
        <v>01 November 2024</v>
      </c>
      <c r="F1235" s="31" t="s">
        <v>541</v>
      </c>
      <c r="G1235" s="31" t="s">
        <v>550</v>
      </c>
    </row>
    <row r="1236" spans="1:7" x14ac:dyDescent="0.25">
      <c r="A1236" s="98" t="s">
        <v>549</v>
      </c>
      <c r="B1236" s="98" t="s">
        <v>230</v>
      </c>
      <c r="C1236" s="98">
        <v>0</v>
      </c>
      <c r="D1236" s="98">
        <v>202411</v>
      </c>
      <c r="E1236" s="118" t="str">
        <f t="shared" si="19"/>
        <v>01 November 2024</v>
      </c>
      <c r="F1236" s="98" t="s">
        <v>541</v>
      </c>
      <c r="G1236" s="98" t="s">
        <v>551</v>
      </c>
    </row>
    <row r="1237" spans="1:7" x14ac:dyDescent="0.25">
      <c r="A1237" s="31" t="s">
        <v>549</v>
      </c>
      <c r="B1237" s="31" t="s">
        <v>230</v>
      </c>
      <c r="C1237" s="31">
        <v>0</v>
      </c>
      <c r="D1237" s="31">
        <v>202411</v>
      </c>
      <c r="E1237" s="118" t="str">
        <f t="shared" si="19"/>
        <v>01 November 2024</v>
      </c>
      <c r="F1237" s="31" t="s">
        <v>541</v>
      </c>
      <c r="G1237" s="31" t="s">
        <v>552</v>
      </c>
    </row>
    <row r="1238" spans="1:7" x14ac:dyDescent="0.25">
      <c r="A1238" s="98" t="s">
        <v>549</v>
      </c>
      <c r="B1238" s="98" t="s">
        <v>230</v>
      </c>
      <c r="C1238" s="98">
        <v>0</v>
      </c>
      <c r="D1238" s="98">
        <v>202411</v>
      </c>
      <c r="E1238" s="118" t="str">
        <f t="shared" si="19"/>
        <v>01 November 2024</v>
      </c>
      <c r="F1238" s="98" t="s">
        <v>541</v>
      </c>
      <c r="G1238" s="98" t="s">
        <v>553</v>
      </c>
    </row>
    <row r="1239" spans="1:7" x14ac:dyDescent="0.25">
      <c r="A1239" s="31" t="s">
        <v>549</v>
      </c>
      <c r="B1239" s="31" t="s">
        <v>230</v>
      </c>
      <c r="C1239" s="31">
        <v>0</v>
      </c>
      <c r="D1239" s="31">
        <v>202411</v>
      </c>
      <c r="E1239" s="118" t="str">
        <f t="shared" si="19"/>
        <v>01 November 2024</v>
      </c>
      <c r="F1239" s="31" t="s">
        <v>541</v>
      </c>
      <c r="G1239" s="31" t="s">
        <v>554</v>
      </c>
    </row>
    <row r="1240" spans="1:7" x14ac:dyDescent="0.25">
      <c r="A1240" s="98" t="s">
        <v>549</v>
      </c>
      <c r="B1240" s="98" t="s">
        <v>232</v>
      </c>
      <c r="C1240" s="98">
        <v>0</v>
      </c>
      <c r="D1240" s="98">
        <v>202411</v>
      </c>
      <c r="E1240" s="118" t="str">
        <f t="shared" si="19"/>
        <v>01 November 2024</v>
      </c>
      <c r="F1240" s="98" t="s">
        <v>541</v>
      </c>
      <c r="G1240" s="98" t="s">
        <v>550</v>
      </c>
    </row>
    <row r="1241" spans="1:7" x14ac:dyDescent="0.25">
      <c r="A1241" s="31" t="s">
        <v>549</v>
      </c>
      <c r="B1241" s="31" t="s">
        <v>232</v>
      </c>
      <c r="C1241" s="31">
        <v>0</v>
      </c>
      <c r="D1241" s="31">
        <v>202411</v>
      </c>
      <c r="E1241" s="118" t="str">
        <f t="shared" si="19"/>
        <v>01 November 2024</v>
      </c>
      <c r="F1241" s="31" t="s">
        <v>541</v>
      </c>
      <c r="G1241" s="31" t="s">
        <v>551</v>
      </c>
    </row>
    <row r="1242" spans="1:7" x14ac:dyDescent="0.25">
      <c r="A1242" s="98" t="s">
        <v>549</v>
      </c>
      <c r="B1242" s="98" t="s">
        <v>232</v>
      </c>
      <c r="C1242" s="98">
        <v>0</v>
      </c>
      <c r="D1242" s="98">
        <v>202411</v>
      </c>
      <c r="E1242" s="118" t="str">
        <f t="shared" si="19"/>
        <v>01 November 2024</v>
      </c>
      <c r="F1242" s="98" t="s">
        <v>541</v>
      </c>
      <c r="G1242" s="98" t="s">
        <v>552</v>
      </c>
    </row>
    <row r="1243" spans="1:7" x14ac:dyDescent="0.25">
      <c r="A1243" s="31" t="s">
        <v>549</v>
      </c>
      <c r="B1243" s="31" t="s">
        <v>232</v>
      </c>
      <c r="C1243" s="31">
        <v>0</v>
      </c>
      <c r="D1243" s="31">
        <v>202411</v>
      </c>
      <c r="E1243" s="118" t="str">
        <f t="shared" si="19"/>
        <v>01 November 2024</v>
      </c>
      <c r="F1243" s="31" t="s">
        <v>541</v>
      </c>
      <c r="G1243" s="31" t="s">
        <v>553</v>
      </c>
    </row>
    <row r="1244" spans="1:7" x14ac:dyDescent="0.25">
      <c r="A1244" s="98" t="s">
        <v>549</v>
      </c>
      <c r="B1244" s="98" t="s">
        <v>232</v>
      </c>
      <c r="C1244" s="98">
        <v>0</v>
      </c>
      <c r="D1244" s="98">
        <v>202411</v>
      </c>
      <c r="E1244" s="118" t="str">
        <f t="shared" si="19"/>
        <v>01 November 2024</v>
      </c>
      <c r="F1244" s="98" t="s">
        <v>541</v>
      </c>
      <c r="G1244" s="98" t="s">
        <v>554</v>
      </c>
    </row>
    <row r="1245" spans="1:7" x14ac:dyDescent="0.25">
      <c r="A1245" s="31" t="s">
        <v>549</v>
      </c>
      <c r="B1245" s="31" t="s">
        <v>234</v>
      </c>
      <c r="C1245" s="31">
        <v>-4939.7</v>
      </c>
      <c r="D1245" s="31">
        <v>202411</v>
      </c>
      <c r="E1245" s="118" t="str">
        <f t="shared" si="19"/>
        <v>01 November 2024</v>
      </c>
      <c r="F1245" s="31" t="s">
        <v>541</v>
      </c>
      <c r="G1245" s="31" t="s">
        <v>550</v>
      </c>
    </row>
    <row r="1246" spans="1:7" x14ac:dyDescent="0.25">
      <c r="A1246" s="98" t="s">
        <v>549</v>
      </c>
      <c r="B1246" s="98" t="s">
        <v>234</v>
      </c>
      <c r="C1246" s="98">
        <v>-16449.201000000001</v>
      </c>
      <c r="D1246" s="98">
        <v>202411</v>
      </c>
      <c r="E1246" s="118" t="str">
        <f t="shared" si="19"/>
        <v>01 November 2024</v>
      </c>
      <c r="F1246" s="98" t="s">
        <v>541</v>
      </c>
      <c r="G1246" s="98" t="s">
        <v>551</v>
      </c>
    </row>
    <row r="1247" spans="1:7" x14ac:dyDescent="0.25">
      <c r="A1247" s="31" t="s">
        <v>549</v>
      </c>
      <c r="B1247" s="31" t="s">
        <v>234</v>
      </c>
      <c r="C1247" s="31">
        <v>-27958.702000000001</v>
      </c>
      <c r="D1247" s="31">
        <v>202411</v>
      </c>
      <c r="E1247" s="118" t="str">
        <f t="shared" si="19"/>
        <v>01 November 2024</v>
      </c>
      <c r="F1247" s="31" t="s">
        <v>541</v>
      </c>
      <c r="G1247" s="31" t="s">
        <v>552</v>
      </c>
    </row>
    <row r="1248" spans="1:7" x14ac:dyDescent="0.25">
      <c r="A1248" s="98" t="s">
        <v>549</v>
      </c>
      <c r="B1248" s="98" t="s">
        <v>234</v>
      </c>
      <c r="C1248" s="98">
        <v>-39517.599999999999</v>
      </c>
      <c r="D1248" s="98">
        <v>202411</v>
      </c>
      <c r="E1248" s="118" t="str">
        <f t="shared" si="19"/>
        <v>01 November 2024</v>
      </c>
      <c r="F1248" s="98" t="s">
        <v>541</v>
      </c>
      <c r="G1248" s="98" t="s">
        <v>553</v>
      </c>
    </row>
    <row r="1249" spans="1:7" x14ac:dyDescent="0.25">
      <c r="A1249" s="31" t="s">
        <v>549</v>
      </c>
      <c r="B1249" s="31" t="s">
        <v>234</v>
      </c>
      <c r="C1249" s="31">
        <v>-49397</v>
      </c>
      <c r="D1249" s="31">
        <v>202411</v>
      </c>
      <c r="E1249" s="118" t="str">
        <f t="shared" si="19"/>
        <v>01 November 2024</v>
      </c>
      <c r="F1249" s="31" t="s">
        <v>541</v>
      </c>
      <c r="G1249" s="31" t="s">
        <v>554</v>
      </c>
    </row>
    <row r="1250" spans="1:7" x14ac:dyDescent="0.25">
      <c r="A1250" s="98" t="s">
        <v>549</v>
      </c>
      <c r="B1250" s="98" t="s">
        <v>236</v>
      </c>
      <c r="C1250" s="98">
        <v>2259.2264620000001</v>
      </c>
      <c r="D1250" s="98">
        <v>202411</v>
      </c>
      <c r="E1250" s="118" t="str">
        <f t="shared" si="19"/>
        <v>01 November 2024</v>
      </c>
      <c r="F1250" s="98" t="s">
        <v>541</v>
      </c>
      <c r="G1250" s="98" t="s">
        <v>550</v>
      </c>
    </row>
    <row r="1251" spans="1:7" x14ac:dyDescent="0.25">
      <c r="A1251" s="31" t="s">
        <v>549</v>
      </c>
      <c r="B1251" s="31" t="s">
        <v>236</v>
      </c>
      <c r="C1251" s="31">
        <v>7523.2241180000001</v>
      </c>
      <c r="D1251" s="31">
        <v>202411</v>
      </c>
      <c r="E1251" s="118" t="str">
        <f t="shared" si="19"/>
        <v>01 November 2024</v>
      </c>
      <c r="F1251" s="31" t="s">
        <v>541</v>
      </c>
      <c r="G1251" s="31" t="s">
        <v>551</v>
      </c>
    </row>
    <row r="1252" spans="1:7" x14ac:dyDescent="0.25">
      <c r="A1252" s="98" t="s">
        <v>549</v>
      </c>
      <c r="B1252" s="98" t="s">
        <v>236</v>
      </c>
      <c r="C1252" s="98">
        <v>12787.22177</v>
      </c>
      <c r="D1252" s="98">
        <v>202411</v>
      </c>
      <c r="E1252" s="118" t="str">
        <f t="shared" si="19"/>
        <v>01 November 2024</v>
      </c>
      <c r="F1252" s="98" t="s">
        <v>541</v>
      </c>
      <c r="G1252" s="98" t="s">
        <v>552</v>
      </c>
    </row>
    <row r="1253" spans="1:7" x14ac:dyDescent="0.25">
      <c r="A1253" s="31" t="s">
        <v>549</v>
      </c>
      <c r="B1253" s="31" t="s">
        <v>236</v>
      </c>
      <c r="C1253" s="31">
        <v>18073.811699999998</v>
      </c>
      <c r="D1253" s="31">
        <v>202411</v>
      </c>
      <c r="E1253" s="118" t="str">
        <f t="shared" si="19"/>
        <v>01 November 2024</v>
      </c>
      <c r="F1253" s="31" t="s">
        <v>541</v>
      </c>
      <c r="G1253" s="31" t="s">
        <v>553</v>
      </c>
    </row>
    <row r="1254" spans="1:7" x14ac:dyDescent="0.25">
      <c r="A1254" s="98" t="s">
        <v>549</v>
      </c>
      <c r="B1254" s="98" t="s">
        <v>236</v>
      </c>
      <c r="C1254" s="98">
        <v>22592.264620000002</v>
      </c>
      <c r="D1254" s="98">
        <v>202411</v>
      </c>
      <c r="E1254" s="118" t="str">
        <f t="shared" si="19"/>
        <v>01 November 2024</v>
      </c>
      <c r="F1254" s="98" t="s">
        <v>541</v>
      </c>
      <c r="G1254" s="98" t="s">
        <v>554</v>
      </c>
    </row>
    <row r="1255" spans="1:7" x14ac:dyDescent="0.25">
      <c r="A1255" s="31" t="s">
        <v>549</v>
      </c>
      <c r="B1255" s="31" t="s">
        <v>238</v>
      </c>
      <c r="C1255" s="31">
        <v>0</v>
      </c>
      <c r="D1255" s="31">
        <v>202411</v>
      </c>
      <c r="E1255" s="118" t="str">
        <f t="shared" si="19"/>
        <v>01 November 2024</v>
      </c>
      <c r="F1255" s="31" t="s">
        <v>541</v>
      </c>
      <c r="G1255" s="31" t="s">
        <v>550</v>
      </c>
    </row>
    <row r="1256" spans="1:7" x14ac:dyDescent="0.25">
      <c r="A1256" s="98" t="s">
        <v>549</v>
      </c>
      <c r="B1256" s="98" t="s">
        <v>238</v>
      </c>
      <c r="C1256" s="98">
        <v>0</v>
      </c>
      <c r="D1256" s="98">
        <v>202411</v>
      </c>
      <c r="E1256" s="118" t="str">
        <f t="shared" si="19"/>
        <v>01 November 2024</v>
      </c>
      <c r="F1256" s="98" t="s">
        <v>541</v>
      </c>
      <c r="G1256" s="98" t="s">
        <v>551</v>
      </c>
    </row>
    <row r="1257" spans="1:7" x14ac:dyDescent="0.25">
      <c r="A1257" s="31" t="s">
        <v>549</v>
      </c>
      <c r="B1257" s="31" t="s">
        <v>238</v>
      </c>
      <c r="C1257" s="31">
        <v>0</v>
      </c>
      <c r="D1257" s="31">
        <v>202411</v>
      </c>
      <c r="E1257" s="118" t="str">
        <f t="shared" si="19"/>
        <v>01 November 2024</v>
      </c>
      <c r="F1257" s="31" t="s">
        <v>541</v>
      </c>
      <c r="G1257" s="31" t="s">
        <v>552</v>
      </c>
    </row>
    <row r="1258" spans="1:7" x14ac:dyDescent="0.25">
      <c r="A1258" s="98" t="s">
        <v>549</v>
      </c>
      <c r="B1258" s="98" t="s">
        <v>238</v>
      </c>
      <c r="C1258" s="98">
        <v>0</v>
      </c>
      <c r="D1258" s="98">
        <v>202411</v>
      </c>
      <c r="E1258" s="118" t="str">
        <f t="shared" si="19"/>
        <v>01 November 2024</v>
      </c>
      <c r="F1258" s="98" t="s">
        <v>541</v>
      </c>
      <c r="G1258" s="98" t="s">
        <v>553</v>
      </c>
    </row>
    <row r="1259" spans="1:7" x14ac:dyDescent="0.25">
      <c r="A1259" s="31" t="s">
        <v>549</v>
      </c>
      <c r="B1259" s="31" t="s">
        <v>238</v>
      </c>
      <c r="C1259" s="31">
        <v>0</v>
      </c>
      <c r="D1259" s="31">
        <v>202411</v>
      </c>
      <c r="E1259" s="118" t="str">
        <f t="shared" si="19"/>
        <v>01 November 2024</v>
      </c>
      <c r="F1259" s="31" t="s">
        <v>541</v>
      </c>
      <c r="G1259" s="31" t="s">
        <v>554</v>
      </c>
    </row>
    <row r="1260" spans="1:7" x14ac:dyDescent="0.25">
      <c r="A1260" s="98" t="s">
        <v>549</v>
      </c>
      <c r="B1260" s="98" t="s">
        <v>238</v>
      </c>
      <c r="C1260" s="98">
        <v>2259.2264620000001</v>
      </c>
      <c r="D1260" s="98">
        <v>202411</v>
      </c>
      <c r="E1260" s="118" t="str">
        <f t="shared" si="19"/>
        <v>01 November 2024</v>
      </c>
      <c r="F1260" s="98" t="s">
        <v>541</v>
      </c>
      <c r="G1260" s="98" t="s">
        <v>550</v>
      </c>
    </row>
    <row r="1261" spans="1:7" x14ac:dyDescent="0.25">
      <c r="A1261" s="31" t="s">
        <v>549</v>
      </c>
      <c r="B1261" s="31" t="s">
        <v>238</v>
      </c>
      <c r="C1261" s="31">
        <v>7523.2241180000001</v>
      </c>
      <c r="D1261" s="31">
        <v>202411</v>
      </c>
      <c r="E1261" s="118" t="str">
        <f t="shared" si="19"/>
        <v>01 November 2024</v>
      </c>
      <c r="F1261" s="31" t="s">
        <v>541</v>
      </c>
      <c r="G1261" s="31" t="s">
        <v>551</v>
      </c>
    </row>
    <row r="1262" spans="1:7" x14ac:dyDescent="0.25">
      <c r="A1262" s="98" t="s">
        <v>549</v>
      </c>
      <c r="B1262" s="98" t="s">
        <v>238</v>
      </c>
      <c r="C1262" s="98">
        <v>12787.22177</v>
      </c>
      <c r="D1262" s="98">
        <v>202411</v>
      </c>
      <c r="E1262" s="118" t="str">
        <f t="shared" si="19"/>
        <v>01 November 2024</v>
      </c>
      <c r="F1262" s="98" t="s">
        <v>541</v>
      </c>
      <c r="G1262" s="98" t="s">
        <v>552</v>
      </c>
    </row>
    <row r="1263" spans="1:7" x14ac:dyDescent="0.25">
      <c r="A1263" s="31" t="s">
        <v>549</v>
      </c>
      <c r="B1263" s="31" t="s">
        <v>238</v>
      </c>
      <c r="C1263" s="31">
        <v>18073.811699999998</v>
      </c>
      <c r="D1263" s="31">
        <v>202411</v>
      </c>
      <c r="E1263" s="118" t="str">
        <f t="shared" si="19"/>
        <v>01 November 2024</v>
      </c>
      <c r="F1263" s="31" t="s">
        <v>541</v>
      </c>
      <c r="G1263" s="31" t="s">
        <v>553</v>
      </c>
    </row>
    <row r="1264" spans="1:7" x14ac:dyDescent="0.25">
      <c r="A1264" s="98" t="s">
        <v>549</v>
      </c>
      <c r="B1264" s="98" t="s">
        <v>238</v>
      </c>
      <c r="C1264" s="98">
        <v>22592.264620000002</v>
      </c>
      <c r="D1264" s="98">
        <v>202411</v>
      </c>
      <c r="E1264" s="118" t="str">
        <f t="shared" si="19"/>
        <v>01 November 2024</v>
      </c>
      <c r="F1264" s="98" t="s">
        <v>541</v>
      </c>
      <c r="G1264" s="98" t="s">
        <v>554</v>
      </c>
    </row>
    <row r="1265" spans="1:7" x14ac:dyDescent="0.25">
      <c r="A1265" s="31" t="s">
        <v>549</v>
      </c>
      <c r="B1265" s="31" t="s">
        <v>241</v>
      </c>
      <c r="C1265" s="31">
        <v>2259.2264620000001</v>
      </c>
      <c r="D1265" s="31">
        <v>202411</v>
      </c>
      <c r="E1265" s="118" t="str">
        <f t="shared" si="19"/>
        <v>01 November 2024</v>
      </c>
      <c r="F1265" s="31" t="s">
        <v>541</v>
      </c>
      <c r="G1265" s="31" t="s">
        <v>550</v>
      </c>
    </row>
    <row r="1266" spans="1:7" x14ac:dyDescent="0.25">
      <c r="A1266" s="98" t="s">
        <v>549</v>
      </c>
      <c r="B1266" s="98" t="s">
        <v>241</v>
      </c>
      <c r="C1266" s="98">
        <v>7523.2241180000001</v>
      </c>
      <c r="D1266" s="98">
        <v>202411</v>
      </c>
      <c r="E1266" s="118" t="str">
        <f t="shared" si="19"/>
        <v>01 November 2024</v>
      </c>
      <c r="F1266" s="98" t="s">
        <v>541</v>
      </c>
      <c r="G1266" s="98" t="s">
        <v>551</v>
      </c>
    </row>
    <row r="1267" spans="1:7" x14ac:dyDescent="0.25">
      <c r="A1267" s="31" t="s">
        <v>549</v>
      </c>
      <c r="B1267" s="31" t="s">
        <v>241</v>
      </c>
      <c r="C1267" s="31">
        <v>12787.22177</v>
      </c>
      <c r="D1267" s="31">
        <v>202411</v>
      </c>
      <c r="E1267" s="118" t="str">
        <f t="shared" si="19"/>
        <v>01 November 2024</v>
      </c>
      <c r="F1267" s="31" t="s">
        <v>541</v>
      </c>
      <c r="G1267" s="31" t="s">
        <v>552</v>
      </c>
    </row>
    <row r="1268" spans="1:7" x14ac:dyDescent="0.25">
      <c r="A1268" s="98" t="s">
        <v>549</v>
      </c>
      <c r="B1268" s="98" t="s">
        <v>241</v>
      </c>
      <c r="C1268" s="98">
        <v>18073.811699999998</v>
      </c>
      <c r="D1268" s="98">
        <v>202411</v>
      </c>
      <c r="E1268" s="118" t="str">
        <f t="shared" si="19"/>
        <v>01 November 2024</v>
      </c>
      <c r="F1268" s="98" t="s">
        <v>541</v>
      </c>
      <c r="G1268" s="98" t="s">
        <v>553</v>
      </c>
    </row>
    <row r="1269" spans="1:7" x14ac:dyDescent="0.25">
      <c r="A1269" s="31" t="s">
        <v>549</v>
      </c>
      <c r="B1269" s="31" t="s">
        <v>241</v>
      </c>
      <c r="C1269" s="31">
        <v>22592.264620000002</v>
      </c>
      <c r="D1269" s="31">
        <v>202411</v>
      </c>
      <c r="E1269" s="118" t="str">
        <f t="shared" si="19"/>
        <v>01 November 2024</v>
      </c>
      <c r="F1269" s="31" t="s">
        <v>541</v>
      </c>
      <c r="G1269" s="31" t="s">
        <v>554</v>
      </c>
    </row>
    <row r="1270" spans="1:7" x14ac:dyDescent="0.25">
      <c r="A1270" s="98" t="s">
        <v>549</v>
      </c>
      <c r="B1270" s="98" t="s">
        <v>243</v>
      </c>
      <c r="C1270" s="98">
        <v>0</v>
      </c>
      <c r="D1270" s="98">
        <v>202411</v>
      </c>
      <c r="E1270" s="118" t="str">
        <f t="shared" si="19"/>
        <v>01 November 2024</v>
      </c>
      <c r="F1270" s="98" t="s">
        <v>541</v>
      </c>
      <c r="G1270" s="98" t="s">
        <v>550</v>
      </c>
    </row>
    <row r="1271" spans="1:7" x14ac:dyDescent="0.25">
      <c r="A1271" s="31" t="s">
        <v>549</v>
      </c>
      <c r="B1271" s="31" t="s">
        <v>243</v>
      </c>
      <c r="C1271" s="31">
        <v>0</v>
      </c>
      <c r="D1271" s="31">
        <v>202411</v>
      </c>
      <c r="E1271" s="118" t="str">
        <f t="shared" si="19"/>
        <v>01 November 2024</v>
      </c>
      <c r="F1271" s="31" t="s">
        <v>541</v>
      </c>
      <c r="G1271" s="31" t="s">
        <v>551</v>
      </c>
    </row>
    <row r="1272" spans="1:7" x14ac:dyDescent="0.25">
      <c r="A1272" s="98" t="s">
        <v>549</v>
      </c>
      <c r="B1272" s="98" t="s">
        <v>243</v>
      </c>
      <c r="C1272" s="98">
        <v>0</v>
      </c>
      <c r="D1272" s="98">
        <v>202411</v>
      </c>
      <c r="E1272" s="118" t="str">
        <f t="shared" si="19"/>
        <v>01 November 2024</v>
      </c>
      <c r="F1272" s="98" t="s">
        <v>541</v>
      </c>
      <c r="G1272" s="98" t="s">
        <v>552</v>
      </c>
    </row>
    <row r="1273" spans="1:7" x14ac:dyDescent="0.25">
      <c r="A1273" s="31" t="s">
        <v>549</v>
      </c>
      <c r="B1273" s="31" t="s">
        <v>243</v>
      </c>
      <c r="C1273" s="31">
        <v>0</v>
      </c>
      <c r="D1273" s="31">
        <v>202411</v>
      </c>
      <c r="E1273" s="118" t="str">
        <f t="shared" si="19"/>
        <v>01 November 2024</v>
      </c>
      <c r="F1273" s="31" t="s">
        <v>541</v>
      </c>
      <c r="G1273" s="31" t="s">
        <v>553</v>
      </c>
    </row>
    <row r="1274" spans="1:7" x14ac:dyDescent="0.25">
      <c r="A1274" s="98" t="s">
        <v>549</v>
      </c>
      <c r="B1274" s="98" t="s">
        <v>243</v>
      </c>
      <c r="C1274" s="98">
        <v>0</v>
      </c>
      <c r="D1274" s="98">
        <v>202411</v>
      </c>
      <c r="E1274" s="118" t="str">
        <f t="shared" si="19"/>
        <v>01 November 2024</v>
      </c>
      <c r="F1274" s="98" t="s">
        <v>541</v>
      </c>
      <c r="G1274" s="98" t="s">
        <v>554</v>
      </c>
    </row>
    <row r="1275" spans="1:7" x14ac:dyDescent="0.25">
      <c r="A1275" s="31" t="s">
        <v>549</v>
      </c>
      <c r="B1275" s="31" t="s">
        <v>249</v>
      </c>
      <c r="C1275" s="31">
        <v>2259.2264620000001</v>
      </c>
      <c r="D1275" s="31">
        <v>202411</v>
      </c>
      <c r="E1275" s="118" t="str">
        <f t="shared" si="19"/>
        <v>01 November 2024</v>
      </c>
      <c r="F1275" s="31" t="s">
        <v>541</v>
      </c>
      <c r="G1275" s="31" t="s">
        <v>550</v>
      </c>
    </row>
    <row r="1276" spans="1:7" x14ac:dyDescent="0.25">
      <c r="A1276" s="98" t="s">
        <v>549</v>
      </c>
      <c r="B1276" s="98" t="s">
        <v>249</v>
      </c>
      <c r="C1276" s="98">
        <v>7523.2241180000001</v>
      </c>
      <c r="D1276" s="98">
        <v>202411</v>
      </c>
      <c r="E1276" s="118" t="str">
        <f t="shared" si="19"/>
        <v>01 November 2024</v>
      </c>
      <c r="F1276" s="98" t="s">
        <v>541</v>
      </c>
      <c r="G1276" s="98" t="s">
        <v>551</v>
      </c>
    </row>
    <row r="1277" spans="1:7" x14ac:dyDescent="0.25">
      <c r="A1277" s="31" t="s">
        <v>549</v>
      </c>
      <c r="B1277" s="31" t="s">
        <v>249</v>
      </c>
      <c r="C1277" s="31">
        <v>12787.22177</v>
      </c>
      <c r="D1277" s="31">
        <v>202411</v>
      </c>
      <c r="E1277" s="118" t="str">
        <f t="shared" si="19"/>
        <v>01 November 2024</v>
      </c>
      <c r="F1277" s="31" t="s">
        <v>541</v>
      </c>
      <c r="G1277" s="31" t="s">
        <v>552</v>
      </c>
    </row>
    <row r="1278" spans="1:7" x14ac:dyDescent="0.25">
      <c r="A1278" s="98" t="s">
        <v>549</v>
      </c>
      <c r="B1278" s="98" t="s">
        <v>249</v>
      </c>
      <c r="C1278" s="98">
        <v>18073.811699999998</v>
      </c>
      <c r="D1278" s="98">
        <v>202411</v>
      </c>
      <c r="E1278" s="118" t="str">
        <f t="shared" si="19"/>
        <v>01 November 2024</v>
      </c>
      <c r="F1278" s="98" t="s">
        <v>541</v>
      </c>
      <c r="G1278" s="98" t="s">
        <v>553</v>
      </c>
    </row>
    <row r="1279" spans="1:7" x14ac:dyDescent="0.25">
      <c r="A1279" s="31" t="s">
        <v>549</v>
      </c>
      <c r="B1279" s="31" t="s">
        <v>249</v>
      </c>
      <c r="C1279" s="31">
        <v>22592.264620000002</v>
      </c>
      <c r="D1279" s="31">
        <v>202411</v>
      </c>
      <c r="E1279" s="118" t="str">
        <f t="shared" si="19"/>
        <v>01 November 2024</v>
      </c>
      <c r="F1279" s="31" t="s">
        <v>541</v>
      </c>
      <c r="G1279" s="31" t="s">
        <v>554</v>
      </c>
    </row>
    <row r="1280" spans="1:7" x14ac:dyDescent="0.25">
      <c r="A1280" s="98" t="s">
        <v>549</v>
      </c>
      <c r="B1280" s="98" t="s">
        <v>251</v>
      </c>
      <c r="C1280" s="98">
        <v>0</v>
      </c>
      <c r="D1280" s="98">
        <v>202411</v>
      </c>
      <c r="E1280" s="118" t="str">
        <f t="shared" si="19"/>
        <v>01 November 2024</v>
      </c>
      <c r="F1280" s="98" t="s">
        <v>541</v>
      </c>
      <c r="G1280" s="98" t="s">
        <v>550</v>
      </c>
    </row>
    <row r="1281" spans="1:7" x14ac:dyDescent="0.25">
      <c r="A1281" s="31" t="s">
        <v>549</v>
      </c>
      <c r="B1281" s="31" t="s">
        <v>251</v>
      </c>
      <c r="C1281" s="31">
        <v>0</v>
      </c>
      <c r="D1281" s="31">
        <v>202411</v>
      </c>
      <c r="E1281" s="118" t="str">
        <f t="shared" si="19"/>
        <v>01 November 2024</v>
      </c>
      <c r="F1281" s="31" t="s">
        <v>541</v>
      </c>
      <c r="G1281" s="31" t="s">
        <v>551</v>
      </c>
    </row>
    <row r="1282" spans="1:7" x14ac:dyDescent="0.25">
      <c r="A1282" s="98" t="s">
        <v>549</v>
      </c>
      <c r="B1282" s="98" t="s">
        <v>251</v>
      </c>
      <c r="C1282" s="98">
        <v>0</v>
      </c>
      <c r="D1282" s="98">
        <v>202411</v>
      </c>
      <c r="E1282" s="118" t="str">
        <f t="shared" ref="E1282:E1345" si="20">TEXT(DATE(LEFT(D1282,4), RIGHT(D1282,2), 1), "DD MMMM YYYY")</f>
        <v>01 November 2024</v>
      </c>
      <c r="F1282" s="98" t="s">
        <v>541</v>
      </c>
      <c r="G1282" s="98" t="s">
        <v>552</v>
      </c>
    </row>
    <row r="1283" spans="1:7" x14ac:dyDescent="0.25">
      <c r="A1283" s="31" t="s">
        <v>549</v>
      </c>
      <c r="B1283" s="31" t="s">
        <v>251</v>
      </c>
      <c r="C1283" s="31">
        <v>0</v>
      </c>
      <c r="D1283" s="31">
        <v>202411</v>
      </c>
      <c r="E1283" s="118" t="str">
        <f t="shared" si="20"/>
        <v>01 November 2024</v>
      </c>
      <c r="F1283" s="31" t="s">
        <v>541</v>
      </c>
      <c r="G1283" s="31" t="s">
        <v>553</v>
      </c>
    </row>
    <row r="1284" spans="1:7" x14ac:dyDescent="0.25">
      <c r="A1284" s="98" t="s">
        <v>549</v>
      </c>
      <c r="B1284" s="98" t="s">
        <v>251</v>
      </c>
      <c r="C1284" s="98">
        <v>0</v>
      </c>
      <c r="D1284" s="98">
        <v>202411</v>
      </c>
      <c r="E1284" s="118" t="str">
        <f t="shared" si="20"/>
        <v>01 November 2024</v>
      </c>
      <c r="F1284" s="98" t="s">
        <v>541</v>
      </c>
      <c r="G1284" s="98" t="s">
        <v>554</v>
      </c>
    </row>
    <row r="1285" spans="1:7" x14ac:dyDescent="0.25">
      <c r="A1285" s="31" t="s">
        <v>549</v>
      </c>
      <c r="B1285" s="31" t="s">
        <v>255</v>
      </c>
      <c r="C1285" s="31">
        <v>2259.2264620000001</v>
      </c>
      <c r="D1285" s="31">
        <v>202411</v>
      </c>
      <c r="E1285" s="118" t="str">
        <f t="shared" si="20"/>
        <v>01 November 2024</v>
      </c>
      <c r="F1285" s="31" t="s">
        <v>541</v>
      </c>
      <c r="G1285" s="31" t="s">
        <v>550</v>
      </c>
    </row>
    <row r="1286" spans="1:7" x14ac:dyDescent="0.25">
      <c r="A1286" s="98" t="s">
        <v>549</v>
      </c>
      <c r="B1286" s="98" t="s">
        <v>255</v>
      </c>
      <c r="C1286" s="98">
        <v>7523.2241180000001</v>
      </c>
      <c r="D1286" s="98">
        <v>202411</v>
      </c>
      <c r="E1286" s="118" t="str">
        <f t="shared" si="20"/>
        <v>01 November 2024</v>
      </c>
      <c r="F1286" s="98" t="s">
        <v>541</v>
      </c>
      <c r="G1286" s="98" t="s">
        <v>551</v>
      </c>
    </row>
    <row r="1287" spans="1:7" x14ac:dyDescent="0.25">
      <c r="A1287" s="31" t="s">
        <v>549</v>
      </c>
      <c r="B1287" s="31" t="s">
        <v>255</v>
      </c>
      <c r="C1287" s="31">
        <v>12787.22177</v>
      </c>
      <c r="D1287" s="31">
        <v>202411</v>
      </c>
      <c r="E1287" s="118" t="str">
        <f t="shared" si="20"/>
        <v>01 November 2024</v>
      </c>
      <c r="F1287" s="31" t="s">
        <v>541</v>
      </c>
      <c r="G1287" s="31" t="s">
        <v>552</v>
      </c>
    </row>
    <row r="1288" spans="1:7" x14ac:dyDescent="0.25">
      <c r="A1288" s="98" t="s">
        <v>549</v>
      </c>
      <c r="B1288" s="98" t="s">
        <v>255</v>
      </c>
      <c r="C1288" s="98">
        <v>18073.811699999998</v>
      </c>
      <c r="D1288" s="98">
        <v>202411</v>
      </c>
      <c r="E1288" s="118" t="str">
        <f t="shared" si="20"/>
        <v>01 November 2024</v>
      </c>
      <c r="F1288" s="98" t="s">
        <v>541</v>
      </c>
      <c r="G1288" s="98" t="s">
        <v>553</v>
      </c>
    </row>
    <row r="1289" spans="1:7" x14ac:dyDescent="0.25">
      <c r="A1289" s="31" t="s">
        <v>549</v>
      </c>
      <c r="B1289" s="31" t="s">
        <v>255</v>
      </c>
      <c r="C1289" s="31">
        <v>22592.264620000002</v>
      </c>
      <c r="D1289" s="31">
        <v>202411</v>
      </c>
      <c r="E1289" s="118" t="str">
        <f t="shared" si="20"/>
        <v>01 November 2024</v>
      </c>
      <c r="F1289" s="31" t="s">
        <v>541</v>
      </c>
      <c r="G1289" s="31" t="s">
        <v>554</v>
      </c>
    </row>
    <row r="1290" spans="1:7" x14ac:dyDescent="0.25">
      <c r="A1290" s="98" t="s">
        <v>549</v>
      </c>
      <c r="B1290" s="98"/>
      <c r="C1290" s="98"/>
      <c r="D1290" s="98"/>
      <c r="E1290" s="118"/>
      <c r="F1290" s="98"/>
      <c r="G1290" s="98"/>
    </row>
    <row r="1291" spans="1:7" x14ac:dyDescent="0.25">
      <c r="A1291" s="31" t="s">
        <v>549</v>
      </c>
      <c r="B1291" s="31"/>
      <c r="C1291" s="31"/>
      <c r="D1291" s="31"/>
      <c r="E1291" s="118"/>
      <c r="F1291" s="31"/>
      <c r="G1291" s="31"/>
    </row>
    <row r="1292" spans="1:7" x14ac:dyDescent="0.25">
      <c r="A1292" s="98" t="s">
        <v>549</v>
      </c>
      <c r="B1292" s="98"/>
      <c r="C1292" s="98"/>
      <c r="D1292" s="98"/>
      <c r="E1292" s="118"/>
      <c r="F1292" s="98"/>
      <c r="G1292" s="98"/>
    </row>
    <row r="1293" spans="1:7" x14ac:dyDescent="0.25">
      <c r="A1293" s="31" t="s">
        <v>549</v>
      </c>
      <c r="B1293" s="31"/>
      <c r="C1293" s="31"/>
      <c r="D1293" s="31"/>
      <c r="E1293" s="118"/>
      <c r="F1293" s="31"/>
      <c r="G1293" s="31"/>
    </row>
    <row r="1294" spans="1:7" x14ac:dyDescent="0.25">
      <c r="A1294" s="98" t="s">
        <v>549</v>
      </c>
      <c r="B1294" s="98"/>
      <c r="C1294" s="98"/>
      <c r="D1294" s="98"/>
      <c r="E1294" s="118"/>
      <c r="F1294" s="98"/>
      <c r="G1294" s="98"/>
    </row>
    <row r="1295" spans="1:7" x14ac:dyDescent="0.25">
      <c r="A1295" s="31" t="s">
        <v>549</v>
      </c>
      <c r="B1295" s="31"/>
      <c r="C1295" s="31"/>
      <c r="D1295" s="31"/>
      <c r="E1295" s="118"/>
      <c r="F1295" s="31"/>
      <c r="G1295" s="31"/>
    </row>
    <row r="1296" spans="1:7" x14ac:dyDescent="0.25">
      <c r="A1296" s="98" t="s">
        <v>549</v>
      </c>
      <c r="B1296" s="98"/>
      <c r="C1296" s="98"/>
      <c r="D1296" s="98"/>
      <c r="E1296" s="118"/>
      <c r="F1296" s="98"/>
      <c r="G1296" s="98"/>
    </row>
    <row r="1297" spans="1:7" x14ac:dyDescent="0.25">
      <c r="A1297" s="31" t="s">
        <v>549</v>
      </c>
      <c r="B1297" s="31"/>
      <c r="C1297" s="31"/>
      <c r="D1297" s="31"/>
      <c r="E1297" s="118"/>
      <c r="F1297" s="31"/>
      <c r="G1297" s="31"/>
    </row>
    <row r="1298" spans="1:7" x14ac:dyDescent="0.25">
      <c r="A1298" s="98" t="s">
        <v>549</v>
      </c>
      <c r="B1298" s="98"/>
      <c r="C1298" s="98"/>
      <c r="D1298" s="98"/>
      <c r="E1298" s="118"/>
      <c r="F1298" s="98"/>
      <c r="G1298" s="98"/>
    </row>
    <row r="1299" spans="1:7" x14ac:dyDescent="0.25">
      <c r="A1299" s="31" t="s">
        <v>549</v>
      </c>
      <c r="B1299" s="31"/>
      <c r="C1299" s="31"/>
      <c r="D1299" s="31"/>
      <c r="E1299" s="118"/>
      <c r="F1299" s="31"/>
      <c r="G1299" s="31"/>
    </row>
    <row r="1300" spans="1:7" x14ac:dyDescent="0.25">
      <c r="A1300" s="98" t="s">
        <v>549</v>
      </c>
      <c r="B1300" s="98"/>
      <c r="C1300" s="98"/>
      <c r="D1300" s="98"/>
      <c r="E1300" s="118"/>
      <c r="F1300" s="98"/>
      <c r="G1300" s="98"/>
    </row>
    <row r="1301" spans="1:7" x14ac:dyDescent="0.25">
      <c r="A1301" s="31" t="s">
        <v>549</v>
      </c>
      <c r="B1301" s="31"/>
      <c r="C1301" s="31"/>
      <c r="D1301" s="31"/>
      <c r="E1301" s="118"/>
      <c r="F1301" s="31"/>
      <c r="G1301" s="31"/>
    </row>
    <row r="1302" spans="1:7" x14ac:dyDescent="0.25">
      <c r="A1302" s="98" t="s">
        <v>549</v>
      </c>
      <c r="B1302" s="98"/>
      <c r="C1302" s="98"/>
      <c r="D1302" s="98"/>
      <c r="E1302" s="118"/>
      <c r="F1302" s="98"/>
      <c r="G1302" s="98"/>
    </row>
    <row r="1303" spans="1:7" x14ac:dyDescent="0.25">
      <c r="A1303" s="31" t="s">
        <v>549</v>
      </c>
      <c r="B1303" s="31"/>
      <c r="C1303" s="31"/>
      <c r="D1303" s="31"/>
      <c r="E1303" s="118"/>
      <c r="F1303" s="31"/>
      <c r="G1303" s="31"/>
    </row>
    <row r="1304" spans="1:7" x14ac:dyDescent="0.25">
      <c r="A1304" s="98" t="s">
        <v>549</v>
      </c>
      <c r="B1304" s="98"/>
      <c r="C1304" s="98"/>
      <c r="D1304" s="98"/>
      <c r="E1304" s="118"/>
      <c r="F1304" s="98"/>
      <c r="G1304" s="98"/>
    </row>
    <row r="1305" spans="1:7" x14ac:dyDescent="0.25">
      <c r="A1305" s="31" t="s">
        <v>549</v>
      </c>
      <c r="B1305" s="31"/>
      <c r="C1305" s="31"/>
      <c r="D1305" s="31"/>
      <c r="E1305" s="118"/>
      <c r="F1305" s="31"/>
      <c r="G1305" s="31"/>
    </row>
    <row r="1306" spans="1:7" x14ac:dyDescent="0.25">
      <c r="A1306" s="98" t="s">
        <v>549</v>
      </c>
      <c r="B1306" s="98"/>
      <c r="C1306" s="98"/>
      <c r="D1306" s="98"/>
      <c r="E1306" s="118"/>
      <c r="F1306" s="98"/>
      <c r="G1306" s="98"/>
    </row>
    <row r="1307" spans="1:7" x14ac:dyDescent="0.25">
      <c r="A1307" s="31" t="s">
        <v>549</v>
      </c>
      <c r="B1307" s="31"/>
      <c r="C1307" s="31"/>
      <c r="D1307" s="31"/>
      <c r="E1307" s="118"/>
      <c r="F1307" s="31"/>
      <c r="G1307" s="31"/>
    </row>
    <row r="1308" spans="1:7" x14ac:dyDescent="0.25">
      <c r="A1308" s="98" t="s">
        <v>549</v>
      </c>
      <c r="B1308" s="98"/>
      <c r="C1308" s="98"/>
      <c r="D1308" s="98"/>
      <c r="E1308" s="118"/>
      <c r="F1308" s="98"/>
      <c r="G1308" s="98"/>
    </row>
    <row r="1309" spans="1:7" x14ac:dyDescent="0.25">
      <c r="A1309" s="31" t="s">
        <v>549</v>
      </c>
      <c r="B1309" s="31"/>
      <c r="C1309" s="31"/>
      <c r="D1309" s="31"/>
      <c r="E1309" s="118"/>
      <c r="F1309" s="31"/>
      <c r="G1309" s="31"/>
    </row>
    <row r="1310" spans="1:7" x14ac:dyDescent="0.25">
      <c r="A1310" s="98" t="s">
        <v>549</v>
      </c>
      <c r="B1310" s="98"/>
      <c r="C1310" s="98"/>
      <c r="D1310" s="98"/>
      <c r="E1310" s="118"/>
      <c r="F1310" s="98"/>
      <c r="G1310" s="98"/>
    </row>
    <row r="1311" spans="1:7" x14ac:dyDescent="0.25">
      <c r="A1311" s="31" t="s">
        <v>549</v>
      </c>
      <c r="B1311" s="31"/>
      <c r="C1311" s="31"/>
      <c r="D1311" s="31"/>
      <c r="E1311" s="118"/>
      <c r="F1311" s="31"/>
      <c r="G1311" s="31"/>
    </row>
    <row r="1312" spans="1:7" x14ac:dyDescent="0.25">
      <c r="A1312" s="98" t="s">
        <v>549</v>
      </c>
      <c r="B1312" s="98"/>
      <c r="C1312" s="98"/>
      <c r="D1312" s="98"/>
      <c r="E1312" s="118"/>
      <c r="F1312" s="98"/>
      <c r="G1312" s="98"/>
    </row>
    <row r="1313" spans="1:7" x14ac:dyDescent="0.25">
      <c r="A1313" s="31" t="s">
        <v>549</v>
      </c>
      <c r="B1313" s="31"/>
      <c r="C1313" s="31"/>
      <c r="D1313" s="31"/>
      <c r="E1313" s="118"/>
      <c r="F1313" s="31"/>
      <c r="G1313" s="31"/>
    </row>
    <row r="1314" spans="1:7" x14ac:dyDescent="0.25">
      <c r="A1314" s="98" t="s">
        <v>549</v>
      </c>
      <c r="B1314" s="98"/>
      <c r="C1314" s="98"/>
      <c r="D1314" s="98"/>
      <c r="E1314" s="118"/>
      <c r="F1314" s="98"/>
      <c r="G1314" s="98"/>
    </row>
    <row r="1315" spans="1:7" x14ac:dyDescent="0.25">
      <c r="A1315" s="31" t="s">
        <v>549</v>
      </c>
      <c r="B1315" s="31"/>
      <c r="C1315" s="31"/>
      <c r="D1315" s="31"/>
      <c r="E1315" s="118"/>
      <c r="F1315" s="31"/>
      <c r="G1315" s="31"/>
    </row>
    <row r="1316" spans="1:7" x14ac:dyDescent="0.25">
      <c r="A1316" s="98" t="s">
        <v>549</v>
      </c>
      <c r="B1316" s="98"/>
      <c r="C1316" s="98"/>
      <c r="D1316" s="98"/>
      <c r="E1316" s="118"/>
      <c r="F1316" s="98"/>
      <c r="G1316" s="98"/>
    </row>
    <row r="1317" spans="1:7" x14ac:dyDescent="0.25">
      <c r="A1317" s="31" t="s">
        <v>549</v>
      </c>
      <c r="B1317" s="31"/>
      <c r="C1317" s="31"/>
      <c r="D1317" s="31"/>
      <c r="E1317" s="118"/>
      <c r="F1317" s="31"/>
      <c r="G1317" s="31"/>
    </row>
    <row r="1318" spans="1:7" x14ac:dyDescent="0.25">
      <c r="A1318" s="98" t="s">
        <v>549</v>
      </c>
      <c r="B1318" s="98"/>
      <c r="C1318" s="98"/>
      <c r="D1318" s="98"/>
      <c r="E1318" s="118"/>
      <c r="F1318" s="98"/>
      <c r="G1318" s="98"/>
    </row>
    <row r="1319" spans="1:7" x14ac:dyDescent="0.25">
      <c r="A1319" s="31" t="s">
        <v>549</v>
      </c>
      <c r="B1319" s="31"/>
      <c r="C1319" s="31"/>
      <c r="D1319" s="31"/>
      <c r="E1319" s="118"/>
      <c r="F1319" s="31"/>
      <c r="G1319" s="31"/>
    </row>
    <row r="1320" spans="1:7" x14ac:dyDescent="0.25">
      <c r="A1320" s="98" t="s">
        <v>549</v>
      </c>
      <c r="B1320" s="98"/>
      <c r="C1320" s="98"/>
      <c r="D1320" s="98"/>
      <c r="E1320" s="118"/>
      <c r="F1320" s="98"/>
      <c r="G1320" s="98"/>
    </row>
    <row r="1321" spans="1:7" x14ac:dyDescent="0.25">
      <c r="A1321" s="31" t="s">
        <v>549</v>
      </c>
      <c r="B1321" s="31"/>
      <c r="C1321" s="31"/>
      <c r="D1321" s="31"/>
      <c r="E1321" s="118"/>
      <c r="F1321" s="31"/>
      <c r="G1321" s="31"/>
    </row>
    <row r="1322" spans="1:7" x14ac:dyDescent="0.25">
      <c r="A1322" s="98" t="s">
        <v>549</v>
      </c>
      <c r="B1322" s="98"/>
      <c r="C1322" s="98"/>
      <c r="D1322" s="98"/>
      <c r="E1322" s="118"/>
      <c r="F1322" s="98"/>
      <c r="G1322" s="98"/>
    </row>
    <row r="1323" spans="1:7" x14ac:dyDescent="0.25">
      <c r="A1323" s="31" t="s">
        <v>549</v>
      </c>
      <c r="B1323" s="31"/>
      <c r="C1323" s="31"/>
      <c r="D1323" s="31"/>
      <c r="E1323" s="118"/>
      <c r="F1323" s="31"/>
      <c r="G1323" s="31"/>
    </row>
    <row r="1324" spans="1:7" x14ac:dyDescent="0.25">
      <c r="A1324" s="98" t="s">
        <v>549</v>
      </c>
      <c r="B1324" s="98"/>
      <c r="C1324" s="98"/>
      <c r="D1324" s="98"/>
      <c r="E1324" s="118"/>
      <c r="F1324" s="98"/>
      <c r="G1324" s="98"/>
    </row>
    <row r="1325" spans="1:7" x14ac:dyDescent="0.25">
      <c r="A1325" s="31" t="s">
        <v>549</v>
      </c>
      <c r="B1325" s="31"/>
      <c r="C1325" s="31"/>
      <c r="D1325" s="31"/>
      <c r="E1325" s="118"/>
      <c r="F1325" s="31"/>
      <c r="G1325" s="31"/>
    </row>
    <row r="1326" spans="1:7" x14ac:dyDescent="0.25">
      <c r="A1326" s="98" t="s">
        <v>549</v>
      </c>
      <c r="B1326" s="98"/>
      <c r="C1326" s="98"/>
      <c r="D1326" s="98"/>
      <c r="E1326" s="118"/>
      <c r="F1326" s="98"/>
      <c r="G1326" s="98"/>
    </row>
    <row r="1327" spans="1:7" x14ac:dyDescent="0.25">
      <c r="A1327" s="31" t="s">
        <v>549</v>
      </c>
      <c r="B1327" s="31"/>
      <c r="C1327" s="31"/>
      <c r="D1327" s="31"/>
      <c r="E1327" s="118"/>
      <c r="F1327" s="31"/>
      <c r="G1327" s="31"/>
    </row>
    <row r="1328" spans="1:7" x14ac:dyDescent="0.25">
      <c r="A1328" s="98" t="s">
        <v>549</v>
      </c>
      <c r="B1328" s="98"/>
      <c r="C1328" s="98"/>
      <c r="D1328" s="98"/>
      <c r="E1328" s="118"/>
      <c r="F1328" s="98"/>
      <c r="G1328" s="98"/>
    </row>
    <row r="1329" spans="1:7" x14ac:dyDescent="0.25">
      <c r="A1329" s="31" t="s">
        <v>549</v>
      </c>
      <c r="B1329" s="31"/>
      <c r="C1329" s="31"/>
      <c r="D1329" s="31"/>
      <c r="E1329" s="118"/>
      <c r="F1329" s="31"/>
      <c r="G1329" s="31"/>
    </row>
    <row r="1330" spans="1:7" x14ac:dyDescent="0.25">
      <c r="A1330" s="98" t="s">
        <v>549</v>
      </c>
      <c r="B1330" s="98"/>
      <c r="C1330" s="98"/>
      <c r="D1330" s="98"/>
      <c r="E1330" s="118"/>
      <c r="F1330" s="98"/>
      <c r="G1330" s="98"/>
    </row>
    <row r="1331" spans="1:7" x14ac:dyDescent="0.25">
      <c r="A1331" s="31" t="s">
        <v>549</v>
      </c>
      <c r="B1331" s="31"/>
      <c r="C1331" s="31"/>
      <c r="D1331" s="31"/>
      <c r="E1331" s="118"/>
      <c r="F1331" s="31"/>
      <c r="G1331" s="31"/>
    </row>
    <row r="1332" spans="1:7" x14ac:dyDescent="0.25">
      <c r="A1332" s="98" t="s">
        <v>549</v>
      </c>
      <c r="B1332" s="98"/>
      <c r="C1332" s="98"/>
      <c r="D1332" s="98"/>
      <c r="E1332" s="118"/>
      <c r="F1332" s="98"/>
      <c r="G1332" s="98"/>
    </row>
    <row r="1333" spans="1:7" x14ac:dyDescent="0.25">
      <c r="A1333" s="31" t="s">
        <v>549</v>
      </c>
      <c r="B1333" s="31"/>
      <c r="C1333" s="31"/>
      <c r="D1333" s="31"/>
      <c r="E1333" s="118"/>
      <c r="F1333" s="31"/>
      <c r="G1333" s="31"/>
    </row>
    <row r="1334" spans="1:7" x14ac:dyDescent="0.25">
      <c r="A1334" s="98" t="s">
        <v>549</v>
      </c>
      <c r="B1334" s="98"/>
      <c r="C1334" s="98"/>
      <c r="D1334" s="98"/>
      <c r="E1334" s="118"/>
      <c r="F1334" s="98"/>
      <c r="G1334" s="98"/>
    </row>
    <row r="1335" spans="1:7" x14ac:dyDescent="0.25">
      <c r="A1335" s="31" t="s">
        <v>549</v>
      </c>
      <c r="B1335" s="31"/>
      <c r="C1335" s="31"/>
      <c r="D1335" s="31"/>
      <c r="E1335" s="118"/>
      <c r="F1335" s="31"/>
      <c r="G1335" s="31"/>
    </row>
    <row r="1336" spans="1:7" x14ac:dyDescent="0.25">
      <c r="A1336" s="98" t="s">
        <v>549</v>
      </c>
      <c r="B1336" s="98"/>
      <c r="C1336" s="98"/>
      <c r="D1336" s="98"/>
      <c r="E1336" s="118"/>
      <c r="F1336" s="98"/>
      <c r="G1336" s="98"/>
    </row>
    <row r="1337" spans="1:7" x14ac:dyDescent="0.25">
      <c r="A1337" s="31" t="s">
        <v>549</v>
      </c>
      <c r="B1337" s="31"/>
      <c r="C1337" s="31"/>
      <c r="D1337" s="31"/>
      <c r="E1337" s="118"/>
      <c r="F1337" s="31"/>
      <c r="G1337" s="31"/>
    </row>
    <row r="1338" spans="1:7" x14ac:dyDescent="0.25">
      <c r="A1338" s="98" t="s">
        <v>549</v>
      </c>
      <c r="B1338" s="98"/>
      <c r="C1338" s="98"/>
      <c r="D1338" s="98"/>
      <c r="E1338" s="118"/>
      <c r="F1338" s="98"/>
      <c r="G1338" s="98"/>
    </row>
    <row r="1339" spans="1:7" x14ac:dyDescent="0.25">
      <c r="A1339" s="31" t="s">
        <v>549</v>
      </c>
      <c r="B1339" s="31"/>
      <c r="C1339" s="31"/>
      <c r="D1339" s="31"/>
      <c r="E1339" s="118"/>
      <c r="F1339" s="31"/>
      <c r="G1339" s="31"/>
    </row>
    <row r="1340" spans="1:7" x14ac:dyDescent="0.25">
      <c r="A1340" s="98" t="s">
        <v>549</v>
      </c>
      <c r="B1340" s="98"/>
      <c r="C1340" s="98"/>
      <c r="D1340" s="98"/>
      <c r="E1340" s="118"/>
      <c r="F1340" s="98"/>
      <c r="G1340" s="98"/>
    </row>
    <row r="1341" spans="1:7" x14ac:dyDescent="0.25">
      <c r="A1341" s="31" t="s">
        <v>549</v>
      </c>
      <c r="B1341" s="31" t="s">
        <v>22</v>
      </c>
      <c r="C1341" s="31">
        <v>31501.3</v>
      </c>
      <c r="D1341" s="31">
        <v>202411</v>
      </c>
      <c r="E1341" s="119" t="str">
        <f t="shared" si="20"/>
        <v>01 November 2024</v>
      </c>
      <c r="F1341" s="31" t="s">
        <v>542</v>
      </c>
      <c r="G1341" s="31" t="s">
        <v>550</v>
      </c>
    </row>
    <row r="1342" spans="1:7" x14ac:dyDescent="0.25">
      <c r="A1342" s="98" t="s">
        <v>549</v>
      </c>
      <c r="B1342" s="98" t="s">
        <v>22</v>
      </c>
      <c r="C1342" s="98">
        <v>116237.08</v>
      </c>
      <c r="D1342" s="98">
        <v>202411</v>
      </c>
      <c r="E1342" s="118" t="str">
        <f t="shared" si="20"/>
        <v>01 November 2024</v>
      </c>
      <c r="F1342" s="98" t="s">
        <v>542</v>
      </c>
      <c r="G1342" s="98" t="s">
        <v>551</v>
      </c>
    </row>
    <row r="1343" spans="1:7" x14ac:dyDescent="0.25">
      <c r="A1343" s="31" t="s">
        <v>549</v>
      </c>
      <c r="B1343" s="31" t="s">
        <v>25</v>
      </c>
      <c r="C1343" s="31">
        <v>23469.85</v>
      </c>
      <c r="D1343" s="31">
        <v>202411</v>
      </c>
      <c r="E1343" s="119" t="str">
        <f t="shared" si="20"/>
        <v>01 November 2024</v>
      </c>
      <c r="F1343" s="31" t="s">
        <v>542</v>
      </c>
      <c r="G1343" s="31" t="s">
        <v>550</v>
      </c>
    </row>
    <row r="1344" spans="1:7" x14ac:dyDescent="0.25">
      <c r="A1344" s="98" t="s">
        <v>549</v>
      </c>
      <c r="B1344" s="98" t="s">
        <v>25</v>
      </c>
      <c r="C1344" s="98">
        <v>-21371.25</v>
      </c>
      <c r="D1344" s="98">
        <v>202411</v>
      </c>
      <c r="E1344" s="118" t="str">
        <f t="shared" si="20"/>
        <v>01 November 2024</v>
      </c>
      <c r="F1344" s="98" t="s">
        <v>542</v>
      </c>
      <c r="G1344" s="98" t="s">
        <v>551</v>
      </c>
    </row>
    <row r="1345" spans="1:7" x14ac:dyDescent="0.25">
      <c r="A1345" s="31" t="s">
        <v>549</v>
      </c>
      <c r="B1345" s="31" t="s">
        <v>27</v>
      </c>
      <c r="C1345" s="31">
        <v>401.33</v>
      </c>
      <c r="D1345" s="31">
        <v>202411</v>
      </c>
      <c r="E1345" s="119" t="str">
        <f t="shared" si="20"/>
        <v>01 November 2024</v>
      </c>
      <c r="F1345" s="31" t="s">
        <v>542</v>
      </c>
      <c r="G1345" s="31" t="s">
        <v>551</v>
      </c>
    </row>
    <row r="1346" spans="1:7" x14ac:dyDescent="0.25">
      <c r="A1346" s="98" t="s">
        <v>549</v>
      </c>
      <c r="B1346" s="98" t="s">
        <v>29</v>
      </c>
      <c r="C1346" s="98">
        <v>-401.33</v>
      </c>
      <c r="D1346" s="98">
        <v>202411</v>
      </c>
      <c r="E1346" s="118" t="str">
        <f t="shared" ref="E1346:E1409" si="21">TEXT(DATE(LEFT(D1346,4), RIGHT(D1346,2), 1), "DD MMMM YYYY")</f>
        <v>01 November 2024</v>
      </c>
      <c r="F1346" s="98" t="s">
        <v>542</v>
      </c>
      <c r="G1346" s="98" t="s">
        <v>551</v>
      </c>
    </row>
    <row r="1347" spans="1:7" x14ac:dyDescent="0.25">
      <c r="A1347" s="31" t="s">
        <v>549</v>
      </c>
      <c r="B1347" s="31" t="s">
        <v>31</v>
      </c>
      <c r="C1347" s="31">
        <v>89.85</v>
      </c>
      <c r="D1347" s="31">
        <v>202411</v>
      </c>
      <c r="E1347" s="119" t="str">
        <f t="shared" si="21"/>
        <v>01 November 2024</v>
      </c>
      <c r="F1347" s="31" t="s">
        <v>542</v>
      </c>
      <c r="G1347" s="31" t="s">
        <v>551</v>
      </c>
    </row>
    <row r="1348" spans="1:7" x14ac:dyDescent="0.25">
      <c r="A1348" s="98" t="s">
        <v>549</v>
      </c>
      <c r="B1348" s="98" t="s">
        <v>33</v>
      </c>
      <c r="C1348" s="98">
        <v>-89.85</v>
      </c>
      <c r="D1348" s="98">
        <v>202411</v>
      </c>
      <c r="E1348" s="118" t="str">
        <f t="shared" si="21"/>
        <v>01 November 2024</v>
      </c>
      <c r="F1348" s="98" t="s">
        <v>542</v>
      </c>
      <c r="G1348" s="98" t="s">
        <v>551</v>
      </c>
    </row>
    <row r="1349" spans="1:7" x14ac:dyDescent="0.25">
      <c r="A1349" s="31" t="s">
        <v>549</v>
      </c>
      <c r="B1349" s="31" t="s">
        <v>43</v>
      </c>
      <c r="C1349" s="31">
        <v>1156.82</v>
      </c>
      <c r="D1349" s="31">
        <v>202411</v>
      </c>
      <c r="E1349" s="119" t="str">
        <f t="shared" si="21"/>
        <v>01 November 2024</v>
      </c>
      <c r="F1349" s="31" t="s">
        <v>542</v>
      </c>
      <c r="G1349" s="31" t="s">
        <v>551</v>
      </c>
    </row>
    <row r="1350" spans="1:7" x14ac:dyDescent="0.25">
      <c r="A1350" s="98" t="s">
        <v>549</v>
      </c>
      <c r="B1350" s="98" t="s">
        <v>45</v>
      </c>
      <c r="C1350" s="98">
        <v>-60.5</v>
      </c>
      <c r="D1350" s="98">
        <v>202411</v>
      </c>
      <c r="E1350" s="118" t="str">
        <f t="shared" si="21"/>
        <v>01 November 2024</v>
      </c>
      <c r="F1350" s="98" t="s">
        <v>542</v>
      </c>
      <c r="G1350" s="98" t="s">
        <v>551</v>
      </c>
    </row>
    <row r="1351" spans="1:7" x14ac:dyDescent="0.25">
      <c r="A1351" s="31" t="s">
        <v>549</v>
      </c>
      <c r="B1351" s="31" t="s">
        <v>47</v>
      </c>
      <c r="C1351" s="31">
        <v>900</v>
      </c>
      <c r="D1351" s="31">
        <v>202411</v>
      </c>
      <c r="E1351" s="119" t="str">
        <f t="shared" si="21"/>
        <v>01 November 2024</v>
      </c>
      <c r="F1351" s="31" t="s">
        <v>542</v>
      </c>
      <c r="G1351" s="31" t="s">
        <v>550</v>
      </c>
    </row>
    <row r="1352" spans="1:7" x14ac:dyDescent="0.25">
      <c r="A1352" s="98" t="s">
        <v>549</v>
      </c>
      <c r="B1352" s="98" t="s">
        <v>47</v>
      </c>
      <c r="C1352" s="98">
        <v>2190</v>
      </c>
      <c r="D1352" s="98">
        <v>202411</v>
      </c>
      <c r="E1352" s="118" t="str">
        <f t="shared" si="21"/>
        <v>01 November 2024</v>
      </c>
      <c r="F1352" s="98" t="s">
        <v>542</v>
      </c>
      <c r="G1352" s="98" t="s">
        <v>551</v>
      </c>
    </row>
    <row r="1353" spans="1:7" x14ac:dyDescent="0.25">
      <c r="A1353" s="31" t="s">
        <v>549</v>
      </c>
      <c r="B1353" s="31" t="s">
        <v>258</v>
      </c>
      <c r="C1353" s="31">
        <v>-630</v>
      </c>
      <c r="D1353" s="31">
        <v>202411</v>
      </c>
      <c r="E1353" s="119" t="str">
        <f t="shared" si="21"/>
        <v>01 November 2024</v>
      </c>
      <c r="F1353" s="31" t="s">
        <v>542</v>
      </c>
      <c r="G1353" s="31" t="s">
        <v>550</v>
      </c>
    </row>
    <row r="1354" spans="1:7" x14ac:dyDescent="0.25">
      <c r="A1354" s="98" t="s">
        <v>549</v>
      </c>
      <c r="B1354" s="98" t="s">
        <v>258</v>
      </c>
      <c r="C1354" s="98">
        <v>-540</v>
      </c>
      <c r="D1354" s="98">
        <v>202411</v>
      </c>
      <c r="E1354" s="118" t="str">
        <f t="shared" si="21"/>
        <v>01 November 2024</v>
      </c>
      <c r="F1354" s="98" t="s">
        <v>542</v>
      </c>
      <c r="G1354" s="98" t="s">
        <v>551</v>
      </c>
    </row>
    <row r="1355" spans="1:7" x14ac:dyDescent="0.25">
      <c r="A1355" s="31" t="s">
        <v>549</v>
      </c>
      <c r="B1355" s="31" t="s">
        <v>49</v>
      </c>
      <c r="C1355" s="31">
        <v>3027.25</v>
      </c>
      <c r="D1355" s="31">
        <v>202411</v>
      </c>
      <c r="E1355" s="119" t="str">
        <f t="shared" si="21"/>
        <v>01 November 2024</v>
      </c>
      <c r="F1355" s="31" t="s">
        <v>542</v>
      </c>
      <c r="G1355" s="31" t="s">
        <v>550</v>
      </c>
    </row>
    <row r="1356" spans="1:7" x14ac:dyDescent="0.25">
      <c r="A1356" s="98" t="s">
        <v>549</v>
      </c>
      <c r="B1356" s="98" t="s">
        <v>49</v>
      </c>
      <c r="C1356" s="98">
        <v>7534.17</v>
      </c>
      <c r="D1356" s="98">
        <v>202411</v>
      </c>
      <c r="E1356" s="118" t="str">
        <f t="shared" si="21"/>
        <v>01 November 2024</v>
      </c>
      <c r="F1356" s="98" t="s">
        <v>542</v>
      </c>
      <c r="G1356" s="98" t="s">
        <v>551</v>
      </c>
    </row>
    <row r="1357" spans="1:7" x14ac:dyDescent="0.25">
      <c r="A1357" s="31" t="s">
        <v>549</v>
      </c>
      <c r="B1357" s="31" t="s">
        <v>51</v>
      </c>
      <c r="C1357" s="31">
        <v>2146.5500000000002</v>
      </c>
      <c r="D1357" s="31">
        <v>202411</v>
      </c>
      <c r="E1357" s="119" t="str">
        <f t="shared" si="21"/>
        <v>01 November 2024</v>
      </c>
      <c r="F1357" s="31" t="s">
        <v>542</v>
      </c>
      <c r="G1357" s="31" t="s">
        <v>550</v>
      </c>
    </row>
    <row r="1358" spans="1:7" x14ac:dyDescent="0.25">
      <c r="A1358" s="98" t="s">
        <v>549</v>
      </c>
      <c r="B1358" s="98" t="s">
        <v>51</v>
      </c>
      <c r="C1358" s="98">
        <v>-537.63</v>
      </c>
      <c r="D1358" s="98">
        <v>202411</v>
      </c>
      <c r="E1358" s="118" t="str">
        <f t="shared" si="21"/>
        <v>01 November 2024</v>
      </c>
      <c r="F1358" s="98" t="s">
        <v>542</v>
      </c>
      <c r="G1358" s="98" t="s">
        <v>551</v>
      </c>
    </row>
    <row r="1359" spans="1:7" x14ac:dyDescent="0.25">
      <c r="A1359" s="31" t="s">
        <v>549</v>
      </c>
      <c r="B1359" s="31" t="s">
        <v>547</v>
      </c>
      <c r="C1359" s="31">
        <v>457.6</v>
      </c>
      <c r="D1359" s="31">
        <v>202411</v>
      </c>
      <c r="E1359" s="119" t="str">
        <f t="shared" si="21"/>
        <v>01 November 2024</v>
      </c>
      <c r="F1359" s="31" t="s">
        <v>542</v>
      </c>
      <c r="G1359" s="31" t="s">
        <v>550</v>
      </c>
    </row>
    <row r="1360" spans="1:7" x14ac:dyDescent="0.25">
      <c r="A1360" s="98" t="s">
        <v>549</v>
      </c>
      <c r="B1360" s="98" t="s">
        <v>547</v>
      </c>
      <c r="C1360" s="98">
        <v>701.52</v>
      </c>
      <c r="D1360" s="98">
        <v>202411</v>
      </c>
      <c r="E1360" s="118" t="str">
        <f t="shared" si="21"/>
        <v>01 November 2024</v>
      </c>
      <c r="F1360" s="98" t="s">
        <v>542</v>
      </c>
      <c r="G1360" s="98" t="s">
        <v>551</v>
      </c>
    </row>
    <row r="1361" spans="1:7" x14ac:dyDescent="0.25">
      <c r="A1361" s="31" t="s">
        <v>549</v>
      </c>
      <c r="B1361" s="31" t="s">
        <v>548</v>
      </c>
      <c r="C1361" s="31">
        <v>-406.52</v>
      </c>
      <c r="D1361" s="31">
        <v>202411</v>
      </c>
      <c r="E1361" s="119" t="str">
        <f t="shared" si="21"/>
        <v>01 November 2024</v>
      </c>
      <c r="F1361" s="31" t="s">
        <v>542</v>
      </c>
      <c r="G1361" s="31" t="s">
        <v>550</v>
      </c>
    </row>
    <row r="1362" spans="1:7" x14ac:dyDescent="0.25">
      <c r="A1362" s="98" t="s">
        <v>549</v>
      </c>
      <c r="B1362" s="98" t="s">
        <v>548</v>
      </c>
      <c r="C1362" s="98">
        <v>-282.33999999999997</v>
      </c>
      <c r="D1362" s="98">
        <v>202411</v>
      </c>
      <c r="E1362" s="118" t="str">
        <f t="shared" si="21"/>
        <v>01 November 2024</v>
      </c>
      <c r="F1362" s="98" t="s">
        <v>542</v>
      </c>
      <c r="G1362" s="98" t="s">
        <v>551</v>
      </c>
    </row>
    <row r="1363" spans="1:7" x14ac:dyDescent="0.25">
      <c r="A1363" s="31" t="s">
        <v>549</v>
      </c>
      <c r="B1363" s="31" t="s">
        <v>59</v>
      </c>
      <c r="C1363" s="31">
        <v>65</v>
      </c>
      <c r="D1363" s="31">
        <v>202411</v>
      </c>
      <c r="E1363" s="119" t="str">
        <f t="shared" si="21"/>
        <v>01 November 2024</v>
      </c>
      <c r="F1363" s="31" t="s">
        <v>542</v>
      </c>
      <c r="G1363" s="31" t="s">
        <v>550</v>
      </c>
    </row>
    <row r="1364" spans="1:7" x14ac:dyDescent="0.25">
      <c r="A1364" s="98" t="s">
        <v>549</v>
      </c>
      <c r="B1364" s="98" t="s">
        <v>59</v>
      </c>
      <c r="C1364" s="98">
        <v>2040.09</v>
      </c>
      <c r="D1364" s="98">
        <v>202411</v>
      </c>
      <c r="E1364" s="118" t="str">
        <f t="shared" si="21"/>
        <v>01 November 2024</v>
      </c>
      <c r="F1364" s="98" t="s">
        <v>542</v>
      </c>
      <c r="G1364" s="98" t="s">
        <v>551</v>
      </c>
    </row>
    <row r="1365" spans="1:7" x14ac:dyDescent="0.25">
      <c r="A1365" s="31" t="s">
        <v>549</v>
      </c>
      <c r="B1365" s="31" t="s">
        <v>61</v>
      </c>
      <c r="C1365" s="31">
        <v>-220.09</v>
      </c>
      <c r="D1365" s="31">
        <v>202411</v>
      </c>
      <c r="E1365" s="119" t="str">
        <f t="shared" si="21"/>
        <v>01 November 2024</v>
      </c>
      <c r="F1365" s="31" t="s">
        <v>542</v>
      </c>
      <c r="G1365" s="31" t="s">
        <v>551</v>
      </c>
    </row>
    <row r="1366" spans="1:7" x14ac:dyDescent="0.25">
      <c r="A1366" s="98" t="s">
        <v>549</v>
      </c>
      <c r="B1366" s="98" t="s">
        <v>63</v>
      </c>
      <c r="C1366" s="98">
        <v>60531.03</v>
      </c>
      <c r="D1366" s="98">
        <v>202411</v>
      </c>
      <c r="E1366" s="118" t="str">
        <f t="shared" si="21"/>
        <v>01 November 2024</v>
      </c>
      <c r="F1366" s="98" t="s">
        <v>542</v>
      </c>
      <c r="G1366" s="98" t="s">
        <v>550</v>
      </c>
    </row>
    <row r="1367" spans="1:7" x14ac:dyDescent="0.25">
      <c r="A1367" s="31" t="s">
        <v>549</v>
      </c>
      <c r="B1367" s="31" t="s">
        <v>63</v>
      </c>
      <c r="C1367" s="31">
        <v>106847.87</v>
      </c>
      <c r="D1367" s="31">
        <v>202411</v>
      </c>
      <c r="E1367" s="119" t="str">
        <f t="shared" si="21"/>
        <v>01 November 2024</v>
      </c>
      <c r="F1367" s="31" t="s">
        <v>542</v>
      </c>
      <c r="G1367" s="31" t="s">
        <v>551</v>
      </c>
    </row>
    <row r="1368" spans="1:7" x14ac:dyDescent="0.25">
      <c r="A1368" s="98" t="s">
        <v>549</v>
      </c>
      <c r="B1368" s="98" t="s">
        <v>68</v>
      </c>
      <c r="C1368" s="98">
        <v>-3848.19</v>
      </c>
      <c r="D1368" s="98">
        <v>202411</v>
      </c>
      <c r="E1368" s="118" t="str">
        <f t="shared" si="21"/>
        <v>01 November 2024</v>
      </c>
      <c r="F1368" s="98" t="s">
        <v>542</v>
      </c>
      <c r="G1368" s="98" t="s">
        <v>550</v>
      </c>
    </row>
    <row r="1369" spans="1:7" x14ac:dyDescent="0.25">
      <c r="A1369" s="31" t="s">
        <v>549</v>
      </c>
      <c r="B1369" s="31" t="s">
        <v>68</v>
      </c>
      <c r="C1369" s="31">
        <v>-19810.78</v>
      </c>
      <c r="D1369" s="31">
        <v>202411</v>
      </c>
      <c r="E1369" s="119" t="str">
        <f t="shared" si="21"/>
        <v>01 November 2024</v>
      </c>
      <c r="F1369" s="31" t="s">
        <v>542</v>
      </c>
      <c r="G1369" s="31" t="s">
        <v>551</v>
      </c>
    </row>
    <row r="1370" spans="1:7" x14ac:dyDescent="0.25">
      <c r="A1370" s="98" t="s">
        <v>549</v>
      </c>
      <c r="B1370" s="98" t="s">
        <v>70</v>
      </c>
      <c r="C1370" s="98">
        <v>16261.98</v>
      </c>
      <c r="D1370" s="98">
        <v>202411</v>
      </c>
      <c r="E1370" s="118" t="str">
        <f t="shared" si="21"/>
        <v>01 November 2024</v>
      </c>
      <c r="F1370" s="98" t="s">
        <v>542</v>
      </c>
      <c r="G1370" s="98" t="s">
        <v>550</v>
      </c>
    </row>
    <row r="1371" spans="1:7" x14ac:dyDescent="0.25">
      <c r="A1371" s="31" t="s">
        <v>549</v>
      </c>
      <c r="B1371" s="31" t="s">
        <v>70</v>
      </c>
      <c r="C1371" s="31">
        <v>-22921.46</v>
      </c>
      <c r="D1371" s="31">
        <v>202411</v>
      </c>
      <c r="E1371" s="119" t="str">
        <f t="shared" si="21"/>
        <v>01 November 2024</v>
      </c>
      <c r="F1371" s="31" t="s">
        <v>542</v>
      </c>
      <c r="G1371" s="31" t="s">
        <v>551</v>
      </c>
    </row>
    <row r="1372" spans="1:7" x14ac:dyDescent="0.25">
      <c r="A1372" s="98" t="s">
        <v>549</v>
      </c>
      <c r="B1372" s="98" t="s">
        <v>72</v>
      </c>
      <c r="C1372" s="98">
        <v>-50.97</v>
      </c>
      <c r="D1372" s="98">
        <v>202411</v>
      </c>
      <c r="E1372" s="118" t="str">
        <f t="shared" si="21"/>
        <v>01 November 2024</v>
      </c>
      <c r="F1372" s="98" t="s">
        <v>542</v>
      </c>
      <c r="G1372" s="98" t="s">
        <v>550</v>
      </c>
    </row>
    <row r="1373" spans="1:7" x14ac:dyDescent="0.25">
      <c r="A1373" s="31" t="s">
        <v>549</v>
      </c>
      <c r="B1373" s="31" t="s">
        <v>72</v>
      </c>
      <c r="C1373" s="31">
        <v>-1152.3900000000001</v>
      </c>
      <c r="D1373" s="31">
        <v>202411</v>
      </c>
      <c r="E1373" s="119" t="str">
        <f t="shared" si="21"/>
        <v>01 November 2024</v>
      </c>
      <c r="F1373" s="31" t="s">
        <v>542</v>
      </c>
      <c r="G1373" s="31" t="s">
        <v>551</v>
      </c>
    </row>
    <row r="1374" spans="1:7" x14ac:dyDescent="0.25">
      <c r="A1374" s="98" t="s">
        <v>549</v>
      </c>
      <c r="B1374" s="98" t="s">
        <v>74</v>
      </c>
      <c r="C1374" s="98">
        <v>-316.87</v>
      </c>
      <c r="D1374" s="98">
        <v>202411</v>
      </c>
      <c r="E1374" s="118" t="str">
        <f t="shared" si="21"/>
        <v>01 November 2024</v>
      </c>
      <c r="F1374" s="98" t="s">
        <v>542</v>
      </c>
      <c r="G1374" s="98" t="s">
        <v>550</v>
      </c>
    </row>
    <row r="1375" spans="1:7" x14ac:dyDescent="0.25">
      <c r="A1375" s="31" t="s">
        <v>549</v>
      </c>
      <c r="B1375" s="31" t="s">
        <v>74</v>
      </c>
      <c r="C1375" s="31">
        <v>-485.03</v>
      </c>
      <c r="D1375" s="31">
        <v>202411</v>
      </c>
      <c r="E1375" s="119" t="str">
        <f t="shared" si="21"/>
        <v>01 November 2024</v>
      </c>
      <c r="F1375" s="31" t="s">
        <v>542</v>
      </c>
      <c r="G1375" s="31" t="s">
        <v>551</v>
      </c>
    </row>
    <row r="1376" spans="1:7" x14ac:dyDescent="0.25">
      <c r="A1376" s="98" t="s">
        <v>549</v>
      </c>
      <c r="B1376" s="98" t="s">
        <v>90</v>
      </c>
      <c r="C1376" s="98">
        <v>-5098.53</v>
      </c>
      <c r="D1376" s="98">
        <v>202411</v>
      </c>
      <c r="E1376" s="118" t="str">
        <f t="shared" si="21"/>
        <v>01 November 2024</v>
      </c>
      <c r="F1376" s="98" t="s">
        <v>542</v>
      </c>
      <c r="G1376" s="98" t="s">
        <v>551</v>
      </c>
    </row>
    <row r="1377" spans="1:7" x14ac:dyDescent="0.25">
      <c r="A1377" s="31" t="s">
        <v>549</v>
      </c>
      <c r="B1377" s="31" t="s">
        <v>92</v>
      </c>
      <c r="C1377" s="31">
        <v>-2121.4</v>
      </c>
      <c r="D1377" s="31">
        <v>202411</v>
      </c>
      <c r="E1377" s="119" t="str">
        <f t="shared" si="21"/>
        <v>01 November 2024</v>
      </c>
      <c r="F1377" s="31" t="s">
        <v>542</v>
      </c>
      <c r="G1377" s="31" t="s">
        <v>550</v>
      </c>
    </row>
    <row r="1378" spans="1:7" x14ac:dyDescent="0.25">
      <c r="A1378" s="98" t="s">
        <v>549</v>
      </c>
      <c r="B1378" s="98" t="s">
        <v>92</v>
      </c>
      <c r="C1378" s="98">
        <v>850.7</v>
      </c>
      <c r="D1378" s="98">
        <v>202411</v>
      </c>
      <c r="E1378" s="118" t="str">
        <f t="shared" si="21"/>
        <v>01 November 2024</v>
      </c>
      <c r="F1378" s="98" t="s">
        <v>542</v>
      </c>
      <c r="G1378" s="98" t="s">
        <v>551</v>
      </c>
    </row>
    <row r="1379" spans="1:7" x14ac:dyDescent="0.25">
      <c r="A1379" s="31" t="s">
        <v>549</v>
      </c>
      <c r="B1379" s="31" t="s">
        <v>545</v>
      </c>
      <c r="C1379" s="31">
        <v>176.04</v>
      </c>
      <c r="D1379" s="31">
        <v>202411</v>
      </c>
      <c r="E1379" s="119" t="str">
        <f t="shared" si="21"/>
        <v>01 November 2024</v>
      </c>
      <c r="F1379" s="31" t="s">
        <v>542</v>
      </c>
      <c r="G1379" s="31" t="s">
        <v>551</v>
      </c>
    </row>
    <row r="1380" spans="1:7" x14ac:dyDescent="0.25">
      <c r="A1380" s="98" t="s">
        <v>549</v>
      </c>
      <c r="B1380" s="98" t="s">
        <v>96</v>
      </c>
      <c r="C1380" s="98">
        <v>-986.06</v>
      </c>
      <c r="D1380" s="98">
        <v>202411</v>
      </c>
      <c r="E1380" s="118" t="str">
        <f t="shared" si="21"/>
        <v>01 November 2024</v>
      </c>
      <c r="F1380" s="98" t="s">
        <v>542</v>
      </c>
      <c r="G1380" s="98" t="s">
        <v>550</v>
      </c>
    </row>
    <row r="1381" spans="1:7" x14ac:dyDescent="0.25">
      <c r="A1381" s="31" t="s">
        <v>549</v>
      </c>
      <c r="B1381" s="31" t="s">
        <v>96</v>
      </c>
      <c r="C1381" s="31">
        <v>-11284.17</v>
      </c>
      <c r="D1381" s="31">
        <v>202411</v>
      </c>
      <c r="E1381" s="119" t="str">
        <f t="shared" si="21"/>
        <v>01 November 2024</v>
      </c>
      <c r="F1381" s="31" t="s">
        <v>542</v>
      </c>
      <c r="G1381" s="31" t="s">
        <v>551</v>
      </c>
    </row>
    <row r="1382" spans="1:7" x14ac:dyDescent="0.25">
      <c r="A1382" s="98" t="s">
        <v>549</v>
      </c>
      <c r="B1382" s="98" t="s">
        <v>98</v>
      </c>
      <c r="C1382" s="98">
        <v>-3674.28</v>
      </c>
      <c r="D1382" s="98">
        <v>202411</v>
      </c>
      <c r="E1382" s="118" t="str">
        <f t="shared" si="21"/>
        <v>01 November 2024</v>
      </c>
      <c r="F1382" s="98" t="s">
        <v>542</v>
      </c>
      <c r="G1382" s="98" t="s">
        <v>550</v>
      </c>
    </row>
    <row r="1383" spans="1:7" x14ac:dyDescent="0.25">
      <c r="A1383" s="31" t="s">
        <v>549</v>
      </c>
      <c r="B1383" s="31" t="s">
        <v>98</v>
      </c>
      <c r="C1383" s="31">
        <v>1373.07</v>
      </c>
      <c r="D1383" s="31">
        <v>202411</v>
      </c>
      <c r="E1383" s="119" t="str">
        <f t="shared" si="21"/>
        <v>01 November 2024</v>
      </c>
      <c r="F1383" s="31" t="s">
        <v>542</v>
      </c>
      <c r="G1383" s="31" t="s">
        <v>551</v>
      </c>
    </row>
    <row r="1384" spans="1:7" x14ac:dyDescent="0.25">
      <c r="A1384" s="98" t="s">
        <v>549</v>
      </c>
      <c r="B1384" s="98" t="s">
        <v>106</v>
      </c>
      <c r="C1384" s="98">
        <v>-5.86</v>
      </c>
      <c r="D1384" s="98">
        <v>202411</v>
      </c>
      <c r="E1384" s="118" t="str">
        <f t="shared" si="21"/>
        <v>01 November 2024</v>
      </c>
      <c r="F1384" s="98" t="s">
        <v>542</v>
      </c>
      <c r="G1384" s="98" t="s">
        <v>551</v>
      </c>
    </row>
    <row r="1385" spans="1:7" x14ac:dyDescent="0.25">
      <c r="A1385" s="31" t="s">
        <v>549</v>
      </c>
      <c r="B1385" s="31" t="s">
        <v>108</v>
      </c>
      <c r="C1385" s="31">
        <v>-7</v>
      </c>
      <c r="D1385" s="31">
        <v>202411</v>
      </c>
      <c r="E1385" s="119" t="str">
        <f t="shared" si="21"/>
        <v>01 November 2024</v>
      </c>
      <c r="F1385" s="31" t="s">
        <v>542</v>
      </c>
      <c r="G1385" s="31" t="s">
        <v>550</v>
      </c>
    </row>
    <row r="1386" spans="1:7" x14ac:dyDescent="0.25">
      <c r="A1386" s="98" t="s">
        <v>549</v>
      </c>
      <c r="B1386" s="98" t="s">
        <v>108</v>
      </c>
      <c r="C1386" s="98">
        <v>-1874.17</v>
      </c>
      <c r="D1386" s="98">
        <v>202411</v>
      </c>
      <c r="E1386" s="118" t="str">
        <f t="shared" si="21"/>
        <v>01 November 2024</v>
      </c>
      <c r="F1386" s="98" t="s">
        <v>542</v>
      </c>
      <c r="G1386" s="98" t="s">
        <v>551</v>
      </c>
    </row>
    <row r="1387" spans="1:7" x14ac:dyDescent="0.25">
      <c r="A1387" s="31" t="s">
        <v>549</v>
      </c>
      <c r="B1387" s="31" t="s">
        <v>110</v>
      </c>
      <c r="C1387" s="31">
        <v>5257.21</v>
      </c>
      <c r="D1387" s="31">
        <v>202411</v>
      </c>
      <c r="E1387" s="119" t="str">
        <f t="shared" si="21"/>
        <v>01 November 2024</v>
      </c>
      <c r="F1387" s="31" t="s">
        <v>542</v>
      </c>
      <c r="G1387" s="31" t="s">
        <v>550</v>
      </c>
    </row>
    <row r="1388" spans="1:7" x14ac:dyDescent="0.25">
      <c r="A1388" s="98" t="s">
        <v>549</v>
      </c>
      <c r="B1388" s="98" t="s">
        <v>110</v>
      </c>
      <c r="C1388" s="98">
        <v>-60232.58</v>
      </c>
      <c r="D1388" s="98">
        <v>202411</v>
      </c>
      <c r="E1388" s="118" t="str">
        <f t="shared" si="21"/>
        <v>01 November 2024</v>
      </c>
      <c r="F1388" s="98" t="s">
        <v>542</v>
      </c>
      <c r="G1388" s="98" t="s">
        <v>551</v>
      </c>
    </row>
    <row r="1389" spans="1:7" x14ac:dyDescent="0.25">
      <c r="A1389" s="31" t="s">
        <v>549</v>
      </c>
      <c r="B1389" s="31" t="s">
        <v>112</v>
      </c>
      <c r="C1389" s="31">
        <v>65788.240000000005</v>
      </c>
      <c r="D1389" s="31">
        <v>202411</v>
      </c>
      <c r="E1389" s="119" t="str">
        <f t="shared" si="21"/>
        <v>01 November 2024</v>
      </c>
      <c r="F1389" s="31" t="s">
        <v>542</v>
      </c>
      <c r="G1389" s="31" t="s">
        <v>550</v>
      </c>
    </row>
    <row r="1390" spans="1:7" x14ac:dyDescent="0.25">
      <c r="A1390" s="98" t="s">
        <v>549</v>
      </c>
      <c r="B1390" s="98" t="s">
        <v>112</v>
      </c>
      <c r="C1390" s="98">
        <v>46615.29</v>
      </c>
      <c r="D1390" s="98">
        <v>202411</v>
      </c>
      <c r="E1390" s="118" t="str">
        <f t="shared" si="21"/>
        <v>01 November 2024</v>
      </c>
      <c r="F1390" s="98" t="s">
        <v>542</v>
      </c>
      <c r="G1390" s="98" t="s">
        <v>551</v>
      </c>
    </row>
    <row r="1391" spans="1:7" x14ac:dyDescent="0.25">
      <c r="A1391" s="31" t="s">
        <v>549</v>
      </c>
      <c r="B1391" s="31" t="s">
        <v>114</v>
      </c>
      <c r="C1391" s="31">
        <v>65788.240000000005</v>
      </c>
      <c r="D1391" s="31">
        <v>202411</v>
      </c>
      <c r="E1391" s="119" t="str">
        <f t="shared" si="21"/>
        <v>01 November 2024</v>
      </c>
      <c r="F1391" s="31" t="s">
        <v>542</v>
      </c>
      <c r="G1391" s="31" t="s">
        <v>550</v>
      </c>
    </row>
    <row r="1392" spans="1:7" x14ac:dyDescent="0.25">
      <c r="A1392" s="98" t="s">
        <v>549</v>
      </c>
      <c r="B1392" s="98" t="s">
        <v>114</v>
      </c>
      <c r="C1392" s="98">
        <v>46615.29</v>
      </c>
      <c r="D1392" s="98">
        <v>202411</v>
      </c>
      <c r="E1392" s="118" t="str">
        <f t="shared" si="21"/>
        <v>01 November 2024</v>
      </c>
      <c r="F1392" s="98" t="s">
        <v>542</v>
      </c>
      <c r="G1392" s="98" t="s">
        <v>551</v>
      </c>
    </row>
    <row r="1393" spans="1:7" x14ac:dyDescent="0.25">
      <c r="A1393" s="31" t="s">
        <v>549</v>
      </c>
      <c r="B1393" s="31" t="s">
        <v>126</v>
      </c>
      <c r="C1393" s="31">
        <v>-3156.82</v>
      </c>
      <c r="D1393" s="31">
        <v>202411</v>
      </c>
      <c r="E1393" s="119" t="str">
        <f t="shared" si="21"/>
        <v>01 November 2024</v>
      </c>
      <c r="F1393" s="31" t="s">
        <v>542</v>
      </c>
      <c r="G1393" s="31" t="s">
        <v>551</v>
      </c>
    </row>
    <row r="1394" spans="1:7" x14ac:dyDescent="0.25">
      <c r="A1394" s="98" t="s">
        <v>549</v>
      </c>
      <c r="B1394" s="98" t="s">
        <v>140</v>
      </c>
      <c r="C1394" s="98">
        <v>0</v>
      </c>
      <c r="D1394" s="98">
        <v>202411</v>
      </c>
      <c r="E1394" s="118" t="str">
        <f t="shared" si="21"/>
        <v>01 November 2024</v>
      </c>
      <c r="F1394" s="98" t="s">
        <v>542</v>
      </c>
      <c r="G1394" s="98" t="s">
        <v>550</v>
      </c>
    </row>
    <row r="1395" spans="1:7" x14ac:dyDescent="0.25">
      <c r="A1395" s="31" t="s">
        <v>549</v>
      </c>
      <c r="B1395" s="31" t="s">
        <v>140</v>
      </c>
      <c r="C1395" s="31">
        <v>-3156.82</v>
      </c>
      <c r="D1395" s="31">
        <v>202411</v>
      </c>
      <c r="E1395" s="119" t="str">
        <f t="shared" si="21"/>
        <v>01 November 2024</v>
      </c>
      <c r="F1395" s="31" t="s">
        <v>542</v>
      </c>
      <c r="G1395" s="31" t="s">
        <v>551</v>
      </c>
    </row>
    <row r="1396" spans="1:7" x14ac:dyDescent="0.25">
      <c r="A1396" s="98" t="s">
        <v>549</v>
      </c>
      <c r="B1396" s="98" t="s">
        <v>148</v>
      </c>
      <c r="C1396" s="98">
        <v>0</v>
      </c>
      <c r="D1396" s="98">
        <v>202411</v>
      </c>
      <c r="E1396" s="118" t="str">
        <f t="shared" si="21"/>
        <v>01 November 2024</v>
      </c>
      <c r="F1396" s="98" t="s">
        <v>542</v>
      </c>
      <c r="G1396" s="98" t="s">
        <v>550</v>
      </c>
    </row>
    <row r="1397" spans="1:7" x14ac:dyDescent="0.25">
      <c r="A1397" s="31" t="s">
        <v>549</v>
      </c>
      <c r="B1397" s="31" t="s">
        <v>148</v>
      </c>
      <c r="C1397" s="31">
        <v>0</v>
      </c>
      <c r="D1397" s="31">
        <v>202411</v>
      </c>
      <c r="E1397" s="119" t="str">
        <f t="shared" si="21"/>
        <v>01 November 2024</v>
      </c>
      <c r="F1397" s="31" t="s">
        <v>542</v>
      </c>
      <c r="G1397" s="31" t="s">
        <v>551</v>
      </c>
    </row>
    <row r="1398" spans="1:7" x14ac:dyDescent="0.25">
      <c r="A1398" s="98" t="s">
        <v>549</v>
      </c>
      <c r="B1398" s="98" t="s">
        <v>154</v>
      </c>
      <c r="C1398" s="98">
        <v>0</v>
      </c>
      <c r="D1398" s="98">
        <v>202411</v>
      </c>
      <c r="E1398" s="118" t="str">
        <f t="shared" si="21"/>
        <v>01 November 2024</v>
      </c>
      <c r="F1398" s="98" t="s">
        <v>542</v>
      </c>
      <c r="G1398" s="98" t="s">
        <v>550</v>
      </c>
    </row>
    <row r="1399" spans="1:7" x14ac:dyDescent="0.25">
      <c r="A1399" s="31" t="s">
        <v>549</v>
      </c>
      <c r="B1399" s="31" t="s">
        <v>154</v>
      </c>
      <c r="C1399" s="31">
        <v>0</v>
      </c>
      <c r="D1399" s="31">
        <v>202411</v>
      </c>
      <c r="E1399" s="119" t="str">
        <f t="shared" si="21"/>
        <v>01 November 2024</v>
      </c>
      <c r="F1399" s="31" t="s">
        <v>542</v>
      </c>
      <c r="G1399" s="31" t="s">
        <v>551</v>
      </c>
    </row>
    <row r="1400" spans="1:7" x14ac:dyDescent="0.25">
      <c r="A1400" s="98" t="s">
        <v>549</v>
      </c>
      <c r="B1400" s="98" t="s">
        <v>162</v>
      </c>
      <c r="C1400" s="98">
        <v>0</v>
      </c>
      <c r="D1400" s="98">
        <v>202411</v>
      </c>
      <c r="E1400" s="118" t="str">
        <f t="shared" si="21"/>
        <v>01 November 2024</v>
      </c>
      <c r="F1400" s="98" t="s">
        <v>542</v>
      </c>
      <c r="G1400" s="98" t="s">
        <v>550</v>
      </c>
    </row>
    <row r="1401" spans="1:7" x14ac:dyDescent="0.25">
      <c r="A1401" s="31" t="s">
        <v>549</v>
      </c>
      <c r="B1401" s="31" t="s">
        <v>162</v>
      </c>
      <c r="C1401" s="31">
        <v>0</v>
      </c>
      <c r="D1401" s="31">
        <v>202411</v>
      </c>
      <c r="E1401" s="119" t="str">
        <f t="shared" si="21"/>
        <v>01 November 2024</v>
      </c>
      <c r="F1401" s="31" t="s">
        <v>542</v>
      </c>
      <c r="G1401" s="31" t="s">
        <v>551</v>
      </c>
    </row>
    <row r="1402" spans="1:7" x14ac:dyDescent="0.25">
      <c r="A1402" s="98" t="s">
        <v>549</v>
      </c>
      <c r="B1402" s="98" t="s">
        <v>172</v>
      </c>
      <c r="C1402" s="98">
        <v>0</v>
      </c>
      <c r="D1402" s="98">
        <v>202411</v>
      </c>
      <c r="E1402" s="118" t="str">
        <f t="shared" si="21"/>
        <v>01 November 2024</v>
      </c>
      <c r="F1402" s="98" t="s">
        <v>542</v>
      </c>
      <c r="G1402" s="98" t="s">
        <v>550</v>
      </c>
    </row>
    <row r="1403" spans="1:7" x14ac:dyDescent="0.25">
      <c r="A1403" s="31" t="s">
        <v>549</v>
      </c>
      <c r="B1403" s="31" t="s">
        <v>172</v>
      </c>
      <c r="C1403" s="31">
        <v>0</v>
      </c>
      <c r="D1403" s="31">
        <v>202411</v>
      </c>
      <c r="E1403" s="119" t="str">
        <f t="shared" si="21"/>
        <v>01 November 2024</v>
      </c>
      <c r="F1403" s="31" t="s">
        <v>542</v>
      </c>
      <c r="G1403" s="31" t="s">
        <v>551</v>
      </c>
    </row>
    <row r="1404" spans="1:7" x14ac:dyDescent="0.25">
      <c r="A1404" s="98" t="s">
        <v>549</v>
      </c>
      <c r="B1404" s="98" t="s">
        <v>176</v>
      </c>
      <c r="C1404" s="98">
        <v>-4299</v>
      </c>
      <c r="D1404" s="98">
        <v>202411</v>
      </c>
      <c r="E1404" s="118" t="str">
        <f t="shared" si="21"/>
        <v>01 November 2024</v>
      </c>
      <c r="F1404" s="98" t="s">
        <v>542</v>
      </c>
      <c r="G1404" s="98" t="s">
        <v>550</v>
      </c>
    </row>
    <row r="1405" spans="1:7" x14ac:dyDescent="0.25">
      <c r="A1405" s="31" t="s">
        <v>549</v>
      </c>
      <c r="B1405" s="31" t="s">
        <v>176</v>
      </c>
      <c r="C1405" s="31">
        <v>-4299</v>
      </c>
      <c r="D1405" s="31">
        <v>202411</v>
      </c>
      <c r="E1405" s="119" t="str">
        <f t="shared" si="21"/>
        <v>01 November 2024</v>
      </c>
      <c r="F1405" s="31" t="s">
        <v>542</v>
      </c>
      <c r="G1405" s="31" t="s">
        <v>551</v>
      </c>
    </row>
    <row r="1406" spans="1:7" x14ac:dyDescent="0.25">
      <c r="A1406" s="98" t="s">
        <v>549</v>
      </c>
      <c r="B1406" s="98" t="s">
        <v>198</v>
      </c>
      <c r="C1406" s="98">
        <v>-4299</v>
      </c>
      <c r="D1406" s="98">
        <v>202411</v>
      </c>
      <c r="E1406" s="118" t="str">
        <f t="shared" si="21"/>
        <v>01 November 2024</v>
      </c>
      <c r="F1406" s="98" t="s">
        <v>542</v>
      </c>
      <c r="G1406" s="98" t="s">
        <v>550</v>
      </c>
    </row>
    <row r="1407" spans="1:7" x14ac:dyDescent="0.25">
      <c r="A1407" s="31" t="s">
        <v>549</v>
      </c>
      <c r="B1407" s="31" t="s">
        <v>198</v>
      </c>
      <c r="C1407" s="31">
        <v>-4299</v>
      </c>
      <c r="D1407" s="31">
        <v>202411</v>
      </c>
      <c r="E1407" s="119" t="str">
        <f t="shared" si="21"/>
        <v>01 November 2024</v>
      </c>
      <c r="F1407" s="31" t="s">
        <v>542</v>
      </c>
      <c r="G1407" s="31" t="s">
        <v>551</v>
      </c>
    </row>
    <row r="1408" spans="1:7" x14ac:dyDescent="0.25">
      <c r="A1408" s="98" t="s">
        <v>549</v>
      </c>
      <c r="B1408" s="98" t="s">
        <v>206</v>
      </c>
      <c r="C1408" s="98">
        <v>0</v>
      </c>
      <c r="D1408" s="98">
        <v>202411</v>
      </c>
      <c r="E1408" s="118" t="str">
        <f t="shared" si="21"/>
        <v>01 November 2024</v>
      </c>
      <c r="F1408" s="98" t="s">
        <v>542</v>
      </c>
      <c r="G1408" s="98" t="s">
        <v>550</v>
      </c>
    </row>
    <row r="1409" spans="1:7" x14ac:dyDescent="0.25">
      <c r="A1409" s="31" t="s">
        <v>549</v>
      </c>
      <c r="B1409" s="31" t="s">
        <v>206</v>
      </c>
      <c r="C1409" s="31">
        <v>0</v>
      </c>
      <c r="D1409" s="31">
        <v>202411</v>
      </c>
      <c r="E1409" s="119" t="str">
        <f t="shared" si="21"/>
        <v>01 November 2024</v>
      </c>
      <c r="F1409" s="31" t="s">
        <v>542</v>
      </c>
      <c r="G1409" s="31" t="s">
        <v>551</v>
      </c>
    </row>
    <row r="1410" spans="1:7" x14ac:dyDescent="0.25">
      <c r="A1410" s="98" t="s">
        <v>549</v>
      </c>
      <c r="B1410" s="98" t="s">
        <v>281</v>
      </c>
      <c r="C1410" s="98">
        <v>0</v>
      </c>
      <c r="D1410" s="98">
        <v>202411</v>
      </c>
      <c r="E1410" s="118" t="str">
        <f t="shared" ref="E1410:E1473" si="22">TEXT(DATE(LEFT(D1410,4), RIGHT(D1410,2), 1), "DD MMMM YYYY")</f>
        <v>01 November 2024</v>
      </c>
      <c r="F1410" s="98" t="s">
        <v>542</v>
      </c>
      <c r="G1410" s="98" t="s">
        <v>550</v>
      </c>
    </row>
    <row r="1411" spans="1:7" x14ac:dyDescent="0.25">
      <c r="A1411" s="31" t="s">
        <v>549</v>
      </c>
      <c r="B1411" s="31" t="s">
        <v>281</v>
      </c>
      <c r="C1411" s="31">
        <v>0</v>
      </c>
      <c r="D1411" s="31">
        <v>202411</v>
      </c>
      <c r="E1411" s="119" t="str">
        <f t="shared" si="22"/>
        <v>01 November 2024</v>
      </c>
      <c r="F1411" s="31" t="s">
        <v>542</v>
      </c>
      <c r="G1411" s="31" t="s">
        <v>551</v>
      </c>
    </row>
    <row r="1412" spans="1:7" x14ac:dyDescent="0.25">
      <c r="A1412" s="98" t="s">
        <v>549</v>
      </c>
      <c r="B1412" s="98" t="s">
        <v>220</v>
      </c>
      <c r="C1412" s="98">
        <v>0</v>
      </c>
      <c r="D1412" s="98">
        <v>202411</v>
      </c>
      <c r="E1412" s="118" t="str">
        <f t="shared" si="22"/>
        <v>01 November 2024</v>
      </c>
      <c r="F1412" s="98" t="s">
        <v>542</v>
      </c>
      <c r="G1412" s="98" t="s">
        <v>550</v>
      </c>
    </row>
    <row r="1413" spans="1:7" x14ac:dyDescent="0.25">
      <c r="A1413" s="31" t="s">
        <v>549</v>
      </c>
      <c r="B1413" s="31" t="s">
        <v>220</v>
      </c>
      <c r="C1413" s="31">
        <v>0</v>
      </c>
      <c r="D1413" s="31">
        <v>202411</v>
      </c>
      <c r="E1413" s="119" t="str">
        <f t="shared" si="22"/>
        <v>01 November 2024</v>
      </c>
      <c r="F1413" s="31" t="s">
        <v>542</v>
      </c>
      <c r="G1413" s="31" t="s">
        <v>551</v>
      </c>
    </row>
    <row r="1414" spans="1:7" x14ac:dyDescent="0.25">
      <c r="A1414" s="98" t="s">
        <v>549</v>
      </c>
      <c r="B1414" s="98" t="s">
        <v>224</v>
      </c>
      <c r="C1414" s="98">
        <v>0</v>
      </c>
      <c r="D1414" s="98">
        <v>202411</v>
      </c>
      <c r="E1414" s="118" t="str">
        <f t="shared" si="22"/>
        <v>01 November 2024</v>
      </c>
      <c r="F1414" s="98" t="s">
        <v>542</v>
      </c>
      <c r="G1414" s="98" t="s">
        <v>550</v>
      </c>
    </row>
    <row r="1415" spans="1:7" x14ac:dyDescent="0.25">
      <c r="A1415" s="31" t="s">
        <v>549</v>
      </c>
      <c r="B1415" s="31" t="s">
        <v>224</v>
      </c>
      <c r="C1415" s="31">
        <v>0</v>
      </c>
      <c r="D1415" s="31">
        <v>202411</v>
      </c>
      <c r="E1415" s="119" t="str">
        <f t="shared" si="22"/>
        <v>01 November 2024</v>
      </c>
      <c r="F1415" s="31" t="s">
        <v>542</v>
      </c>
      <c r="G1415" s="31" t="s">
        <v>551</v>
      </c>
    </row>
    <row r="1416" spans="1:7" x14ac:dyDescent="0.25">
      <c r="A1416" s="98" t="s">
        <v>549</v>
      </c>
      <c r="B1416" s="98" t="s">
        <v>228</v>
      </c>
      <c r="C1416" s="98">
        <v>0</v>
      </c>
      <c r="D1416" s="98">
        <v>202411</v>
      </c>
      <c r="E1416" s="118" t="str">
        <f t="shared" si="22"/>
        <v>01 November 2024</v>
      </c>
      <c r="F1416" s="98" t="s">
        <v>542</v>
      </c>
      <c r="G1416" s="98" t="s">
        <v>550</v>
      </c>
    </row>
    <row r="1417" spans="1:7" x14ac:dyDescent="0.25">
      <c r="A1417" s="31" t="s">
        <v>549</v>
      </c>
      <c r="B1417" s="31" t="s">
        <v>228</v>
      </c>
      <c r="C1417" s="31">
        <v>0</v>
      </c>
      <c r="D1417" s="31">
        <v>202411</v>
      </c>
      <c r="E1417" s="119" t="str">
        <f t="shared" si="22"/>
        <v>01 November 2024</v>
      </c>
      <c r="F1417" s="31" t="s">
        <v>542</v>
      </c>
      <c r="G1417" s="31" t="s">
        <v>551</v>
      </c>
    </row>
    <row r="1418" spans="1:7" x14ac:dyDescent="0.25">
      <c r="A1418" s="98" t="s">
        <v>549</v>
      </c>
      <c r="B1418" s="98" t="s">
        <v>232</v>
      </c>
      <c r="C1418" s="98">
        <v>0</v>
      </c>
      <c r="D1418" s="98">
        <v>202411</v>
      </c>
      <c r="E1418" s="118" t="str">
        <f t="shared" si="22"/>
        <v>01 November 2024</v>
      </c>
      <c r="F1418" s="98" t="s">
        <v>542</v>
      </c>
      <c r="G1418" s="98" t="s">
        <v>550</v>
      </c>
    </row>
    <row r="1419" spans="1:7" x14ac:dyDescent="0.25">
      <c r="A1419" s="31" t="s">
        <v>549</v>
      </c>
      <c r="B1419" s="31" t="s">
        <v>232</v>
      </c>
      <c r="C1419" s="31">
        <v>0</v>
      </c>
      <c r="D1419" s="31">
        <v>202411</v>
      </c>
      <c r="E1419" s="119" t="str">
        <f t="shared" si="22"/>
        <v>01 November 2024</v>
      </c>
      <c r="F1419" s="31" t="s">
        <v>542</v>
      </c>
      <c r="G1419" s="31" t="s">
        <v>551</v>
      </c>
    </row>
    <row r="1420" spans="1:7" x14ac:dyDescent="0.25">
      <c r="A1420" s="98" t="s">
        <v>549</v>
      </c>
      <c r="B1420" s="98" t="s">
        <v>234</v>
      </c>
      <c r="C1420" s="98">
        <v>-4299</v>
      </c>
      <c r="D1420" s="98">
        <v>202411</v>
      </c>
      <c r="E1420" s="118" t="str">
        <f t="shared" si="22"/>
        <v>01 November 2024</v>
      </c>
      <c r="F1420" s="98" t="s">
        <v>542</v>
      </c>
      <c r="G1420" s="98" t="s">
        <v>550</v>
      </c>
    </row>
    <row r="1421" spans="1:7" x14ac:dyDescent="0.25">
      <c r="A1421" s="31" t="s">
        <v>549</v>
      </c>
      <c r="B1421" s="31" t="s">
        <v>234</v>
      </c>
      <c r="C1421" s="31">
        <v>-7455.82</v>
      </c>
      <c r="D1421" s="31">
        <v>202411</v>
      </c>
      <c r="E1421" s="119" t="str">
        <f t="shared" si="22"/>
        <v>01 November 2024</v>
      </c>
      <c r="F1421" s="31" t="s">
        <v>542</v>
      </c>
      <c r="G1421" s="31" t="s">
        <v>551</v>
      </c>
    </row>
    <row r="1422" spans="1:7" x14ac:dyDescent="0.25">
      <c r="A1422" s="98" t="s">
        <v>549</v>
      </c>
      <c r="B1422" s="98" t="s">
        <v>236</v>
      </c>
      <c r="C1422" s="98">
        <v>61489.24</v>
      </c>
      <c r="D1422" s="98">
        <v>202411</v>
      </c>
      <c r="E1422" s="118" t="str">
        <f t="shared" si="22"/>
        <v>01 November 2024</v>
      </c>
      <c r="F1422" s="98" t="s">
        <v>542</v>
      </c>
      <c r="G1422" s="98" t="s">
        <v>550</v>
      </c>
    </row>
    <row r="1423" spans="1:7" x14ac:dyDescent="0.25">
      <c r="A1423" s="31" t="s">
        <v>549</v>
      </c>
      <c r="B1423" s="31" t="s">
        <v>236</v>
      </c>
      <c r="C1423" s="31">
        <v>39159.47</v>
      </c>
      <c r="D1423" s="31">
        <v>202411</v>
      </c>
      <c r="E1423" s="119" t="str">
        <f t="shared" si="22"/>
        <v>01 November 2024</v>
      </c>
      <c r="F1423" s="31" t="s">
        <v>542</v>
      </c>
      <c r="G1423" s="31" t="s">
        <v>551</v>
      </c>
    </row>
    <row r="1424" spans="1:7" x14ac:dyDescent="0.25">
      <c r="A1424" s="98" t="s">
        <v>549</v>
      </c>
      <c r="B1424" s="98" t="s">
        <v>238</v>
      </c>
      <c r="C1424" s="98">
        <v>61489.24</v>
      </c>
      <c r="D1424" s="98">
        <v>202411</v>
      </c>
      <c r="E1424" s="118" t="str">
        <f t="shared" si="22"/>
        <v>01 November 2024</v>
      </c>
      <c r="F1424" s="98" t="s">
        <v>542</v>
      </c>
      <c r="G1424" s="98" t="s">
        <v>550</v>
      </c>
    </row>
    <row r="1425" spans="1:7" x14ac:dyDescent="0.25">
      <c r="A1425" s="31" t="s">
        <v>549</v>
      </c>
      <c r="B1425" s="31" t="s">
        <v>238</v>
      </c>
      <c r="C1425" s="31">
        <v>39159.47</v>
      </c>
      <c r="D1425" s="31">
        <v>202411</v>
      </c>
      <c r="E1425" s="119" t="str">
        <f t="shared" si="22"/>
        <v>01 November 2024</v>
      </c>
      <c r="F1425" s="31" t="s">
        <v>542</v>
      </c>
      <c r="G1425" s="31" t="s">
        <v>551</v>
      </c>
    </row>
    <row r="1426" spans="1:7" x14ac:dyDescent="0.25">
      <c r="A1426" s="98" t="s">
        <v>549</v>
      </c>
      <c r="B1426" s="98" t="s">
        <v>241</v>
      </c>
      <c r="C1426" s="98">
        <v>61489.24</v>
      </c>
      <c r="D1426" s="98">
        <v>202411</v>
      </c>
      <c r="E1426" s="118" t="str">
        <f t="shared" si="22"/>
        <v>01 November 2024</v>
      </c>
      <c r="F1426" s="98" t="s">
        <v>542</v>
      </c>
      <c r="G1426" s="98" t="s">
        <v>550</v>
      </c>
    </row>
    <row r="1427" spans="1:7" x14ac:dyDescent="0.25">
      <c r="A1427" s="31" t="s">
        <v>549</v>
      </c>
      <c r="B1427" s="31" t="s">
        <v>241</v>
      </c>
      <c r="C1427" s="31">
        <v>39159.47</v>
      </c>
      <c r="D1427" s="31">
        <v>202411</v>
      </c>
      <c r="E1427" s="119" t="str">
        <f t="shared" si="22"/>
        <v>01 November 2024</v>
      </c>
      <c r="F1427" s="31" t="s">
        <v>542</v>
      </c>
      <c r="G1427" s="31" t="s">
        <v>551</v>
      </c>
    </row>
    <row r="1428" spans="1:7" x14ac:dyDescent="0.25">
      <c r="A1428" s="98" t="s">
        <v>549</v>
      </c>
      <c r="B1428" s="98" t="s">
        <v>249</v>
      </c>
      <c r="C1428" s="98">
        <v>61489.24</v>
      </c>
      <c r="D1428" s="98">
        <v>202411</v>
      </c>
      <c r="E1428" s="118" t="str">
        <f t="shared" si="22"/>
        <v>01 November 2024</v>
      </c>
      <c r="F1428" s="98" t="s">
        <v>542</v>
      </c>
      <c r="G1428" s="98" t="s">
        <v>550</v>
      </c>
    </row>
    <row r="1429" spans="1:7" x14ac:dyDescent="0.25">
      <c r="A1429" s="31" t="s">
        <v>549</v>
      </c>
      <c r="B1429" s="31" t="s">
        <v>249</v>
      </c>
      <c r="C1429" s="31">
        <v>39159.47</v>
      </c>
      <c r="D1429" s="31">
        <v>202411</v>
      </c>
      <c r="E1429" s="119" t="str">
        <f t="shared" si="22"/>
        <v>01 November 2024</v>
      </c>
      <c r="F1429" s="31" t="s">
        <v>542</v>
      </c>
      <c r="G1429" s="31" t="s">
        <v>551</v>
      </c>
    </row>
    <row r="1430" spans="1:7" x14ac:dyDescent="0.25">
      <c r="A1430" s="98" t="s">
        <v>549</v>
      </c>
      <c r="B1430" s="98" t="s">
        <v>255</v>
      </c>
      <c r="C1430" s="98">
        <v>61489.24</v>
      </c>
      <c r="D1430" s="98">
        <v>202411</v>
      </c>
      <c r="E1430" s="118" t="str">
        <f t="shared" si="22"/>
        <v>01 November 2024</v>
      </c>
      <c r="F1430" s="98" t="s">
        <v>542</v>
      </c>
      <c r="G1430" s="98" t="s">
        <v>550</v>
      </c>
    </row>
    <row r="1431" spans="1:7" x14ac:dyDescent="0.25">
      <c r="A1431" s="31" t="s">
        <v>549</v>
      </c>
      <c r="B1431" s="31" t="s">
        <v>255</v>
      </c>
      <c r="C1431" s="31">
        <v>39159.47</v>
      </c>
      <c r="D1431" s="31">
        <v>202411</v>
      </c>
      <c r="E1431" s="119" t="str">
        <f t="shared" si="22"/>
        <v>01 November 2024</v>
      </c>
      <c r="F1431" s="31" t="s">
        <v>542</v>
      </c>
      <c r="G1431" s="31" t="s">
        <v>551</v>
      </c>
    </row>
    <row r="1432" spans="1:7" x14ac:dyDescent="0.25">
      <c r="A1432" s="98" t="s">
        <v>549</v>
      </c>
      <c r="B1432" s="99" t="s">
        <v>15</v>
      </c>
      <c r="C1432" s="100"/>
      <c r="D1432" s="98">
        <v>202411</v>
      </c>
      <c r="E1432" s="118" t="str">
        <f t="shared" si="22"/>
        <v>01 November 2024</v>
      </c>
      <c r="F1432" s="98" t="s">
        <v>542</v>
      </c>
      <c r="G1432" s="98" t="s">
        <v>552</v>
      </c>
    </row>
    <row r="1433" spans="1:7" x14ac:dyDescent="0.25">
      <c r="A1433" s="31" t="s">
        <v>549</v>
      </c>
      <c r="B1433" s="101" t="s">
        <v>18</v>
      </c>
      <c r="C1433" s="92"/>
      <c r="D1433" s="31">
        <v>202411</v>
      </c>
      <c r="E1433" s="119" t="str">
        <f t="shared" si="22"/>
        <v>01 November 2024</v>
      </c>
      <c r="F1433" s="31" t="s">
        <v>542</v>
      </c>
      <c r="G1433" s="31" t="s">
        <v>552</v>
      </c>
    </row>
    <row r="1434" spans="1:7" x14ac:dyDescent="0.25">
      <c r="A1434" s="98" t="s">
        <v>549</v>
      </c>
      <c r="B1434" s="99" t="s">
        <v>20</v>
      </c>
      <c r="C1434" s="100"/>
      <c r="D1434" s="98">
        <v>202411</v>
      </c>
      <c r="E1434" s="118" t="str">
        <f t="shared" si="22"/>
        <v>01 November 2024</v>
      </c>
      <c r="F1434" s="98" t="s">
        <v>542</v>
      </c>
      <c r="G1434" s="98" t="s">
        <v>552</v>
      </c>
    </row>
    <row r="1435" spans="1:7" x14ac:dyDescent="0.25">
      <c r="A1435" s="31" t="s">
        <v>549</v>
      </c>
      <c r="B1435" s="101" t="s">
        <v>22</v>
      </c>
      <c r="C1435" s="34">
        <v>148904.43</v>
      </c>
      <c r="D1435" s="31">
        <v>202411</v>
      </c>
      <c r="E1435" s="119" t="str">
        <f t="shared" si="22"/>
        <v>01 November 2024</v>
      </c>
      <c r="F1435" s="31" t="s">
        <v>542</v>
      </c>
      <c r="G1435" s="31" t="s">
        <v>552</v>
      </c>
    </row>
    <row r="1436" spans="1:7" x14ac:dyDescent="0.25">
      <c r="A1436" s="98" t="s">
        <v>549</v>
      </c>
      <c r="B1436" s="99" t="s">
        <v>25</v>
      </c>
      <c r="C1436" s="102">
        <v>-24770.55</v>
      </c>
      <c r="D1436" s="98">
        <v>202411</v>
      </c>
      <c r="E1436" s="118" t="str">
        <f t="shared" si="22"/>
        <v>01 November 2024</v>
      </c>
      <c r="F1436" s="98" t="s">
        <v>542</v>
      </c>
      <c r="G1436" s="98" t="s">
        <v>552</v>
      </c>
    </row>
    <row r="1437" spans="1:7" x14ac:dyDescent="0.25">
      <c r="A1437" s="31" t="s">
        <v>549</v>
      </c>
      <c r="B1437" s="101" t="s">
        <v>27</v>
      </c>
      <c r="C1437" s="92">
        <v>401.33</v>
      </c>
      <c r="D1437" s="31">
        <v>202411</v>
      </c>
      <c r="E1437" s="119" t="str">
        <f t="shared" si="22"/>
        <v>01 November 2024</v>
      </c>
      <c r="F1437" s="31" t="s">
        <v>542</v>
      </c>
      <c r="G1437" s="31" t="s">
        <v>552</v>
      </c>
    </row>
    <row r="1438" spans="1:7" x14ac:dyDescent="0.25">
      <c r="A1438" s="98" t="s">
        <v>549</v>
      </c>
      <c r="B1438" s="99" t="s">
        <v>29</v>
      </c>
      <c r="C1438" s="100">
        <v>-545.09</v>
      </c>
      <c r="D1438" s="98">
        <v>202411</v>
      </c>
      <c r="E1438" s="118" t="str">
        <f t="shared" si="22"/>
        <v>01 November 2024</v>
      </c>
      <c r="F1438" s="98" t="s">
        <v>542</v>
      </c>
      <c r="G1438" s="98" t="s">
        <v>552</v>
      </c>
    </row>
    <row r="1439" spans="1:7" x14ac:dyDescent="0.25">
      <c r="A1439" s="31" t="s">
        <v>549</v>
      </c>
      <c r="B1439" s="101" t="s">
        <v>31</v>
      </c>
      <c r="C1439" s="92">
        <v>89.85</v>
      </c>
      <c r="D1439" s="31">
        <v>202411</v>
      </c>
      <c r="E1439" s="119" t="str">
        <f t="shared" si="22"/>
        <v>01 November 2024</v>
      </c>
      <c r="F1439" s="31" t="s">
        <v>542</v>
      </c>
      <c r="G1439" s="31" t="s">
        <v>552</v>
      </c>
    </row>
    <row r="1440" spans="1:7" x14ac:dyDescent="0.25">
      <c r="A1440" s="98" t="s">
        <v>549</v>
      </c>
      <c r="B1440" s="99" t="s">
        <v>33</v>
      </c>
      <c r="C1440" s="100">
        <v>-167.72</v>
      </c>
      <c r="D1440" s="98">
        <v>202411</v>
      </c>
      <c r="E1440" s="118" t="str">
        <f t="shared" si="22"/>
        <v>01 November 2024</v>
      </c>
      <c r="F1440" s="98" t="s">
        <v>542</v>
      </c>
      <c r="G1440" s="98" t="s">
        <v>552</v>
      </c>
    </row>
    <row r="1441" spans="1:7" x14ac:dyDescent="0.25">
      <c r="A1441" s="31" t="s">
        <v>549</v>
      </c>
      <c r="B1441" s="101" t="s">
        <v>39</v>
      </c>
      <c r="C1441" s="92"/>
      <c r="D1441" s="31">
        <v>202411</v>
      </c>
      <c r="E1441" s="119" t="str">
        <f t="shared" si="22"/>
        <v>01 November 2024</v>
      </c>
      <c r="F1441" s="31" t="s">
        <v>542</v>
      </c>
      <c r="G1441" s="31" t="s">
        <v>552</v>
      </c>
    </row>
    <row r="1442" spans="1:7" x14ac:dyDescent="0.25">
      <c r="A1442" s="98" t="s">
        <v>549</v>
      </c>
      <c r="B1442" s="99" t="s">
        <v>43</v>
      </c>
      <c r="C1442" s="102">
        <v>1451.22</v>
      </c>
      <c r="D1442" s="98">
        <v>202411</v>
      </c>
      <c r="E1442" s="118" t="str">
        <f t="shared" si="22"/>
        <v>01 November 2024</v>
      </c>
      <c r="F1442" s="98" t="s">
        <v>542</v>
      </c>
      <c r="G1442" s="98" t="s">
        <v>552</v>
      </c>
    </row>
    <row r="1443" spans="1:7" x14ac:dyDescent="0.25">
      <c r="A1443" s="31" t="s">
        <v>549</v>
      </c>
      <c r="B1443" s="101" t="s">
        <v>45</v>
      </c>
      <c r="C1443" s="92">
        <v>-204.39</v>
      </c>
      <c r="D1443" s="31">
        <v>202411</v>
      </c>
      <c r="E1443" s="119" t="str">
        <f t="shared" si="22"/>
        <v>01 November 2024</v>
      </c>
      <c r="F1443" s="31" t="s">
        <v>542</v>
      </c>
      <c r="G1443" s="31" t="s">
        <v>552</v>
      </c>
    </row>
    <row r="1444" spans="1:7" x14ac:dyDescent="0.25">
      <c r="A1444" s="98" t="s">
        <v>549</v>
      </c>
      <c r="B1444" s="99" t="s">
        <v>47</v>
      </c>
      <c r="C1444" s="102">
        <v>3895</v>
      </c>
      <c r="D1444" s="98">
        <v>202411</v>
      </c>
      <c r="E1444" s="118" t="str">
        <f t="shared" si="22"/>
        <v>01 November 2024</v>
      </c>
      <c r="F1444" s="98" t="s">
        <v>542</v>
      </c>
      <c r="G1444" s="98" t="s">
        <v>552</v>
      </c>
    </row>
    <row r="1445" spans="1:7" x14ac:dyDescent="0.25">
      <c r="A1445" s="31" t="s">
        <v>549</v>
      </c>
      <c r="B1445" s="101" t="s">
        <v>258</v>
      </c>
      <c r="C1445" s="92">
        <v>-923.81</v>
      </c>
      <c r="D1445" s="31">
        <v>202411</v>
      </c>
      <c r="E1445" s="119" t="str">
        <f t="shared" si="22"/>
        <v>01 November 2024</v>
      </c>
      <c r="F1445" s="31" t="s">
        <v>542</v>
      </c>
      <c r="G1445" s="31" t="s">
        <v>552</v>
      </c>
    </row>
    <row r="1446" spans="1:7" x14ac:dyDescent="0.25">
      <c r="A1446" s="98" t="s">
        <v>549</v>
      </c>
      <c r="B1446" s="99" t="s">
        <v>49</v>
      </c>
      <c r="C1446" s="102">
        <v>12099.33</v>
      </c>
      <c r="D1446" s="98">
        <v>202411</v>
      </c>
      <c r="E1446" s="118" t="str">
        <f t="shared" si="22"/>
        <v>01 November 2024</v>
      </c>
      <c r="F1446" s="98" t="s">
        <v>542</v>
      </c>
      <c r="G1446" s="98" t="s">
        <v>552</v>
      </c>
    </row>
    <row r="1447" spans="1:7" x14ac:dyDescent="0.25">
      <c r="A1447" s="31" t="s">
        <v>549</v>
      </c>
      <c r="B1447" s="101" t="s">
        <v>51</v>
      </c>
      <c r="C1447" s="34">
        <v>-2275.85</v>
      </c>
      <c r="D1447" s="31">
        <v>202411</v>
      </c>
      <c r="E1447" s="119" t="str">
        <f t="shared" si="22"/>
        <v>01 November 2024</v>
      </c>
      <c r="F1447" s="31" t="s">
        <v>542</v>
      </c>
      <c r="G1447" s="31" t="s">
        <v>552</v>
      </c>
    </row>
    <row r="1448" spans="1:7" x14ac:dyDescent="0.25">
      <c r="A1448" s="98" t="s">
        <v>549</v>
      </c>
      <c r="B1448" s="99" t="s">
        <v>547</v>
      </c>
      <c r="C1448" s="102">
        <v>1245.54</v>
      </c>
      <c r="D1448" s="98">
        <v>202411</v>
      </c>
      <c r="E1448" s="118" t="str">
        <f t="shared" si="22"/>
        <v>01 November 2024</v>
      </c>
      <c r="F1448" s="98" t="s">
        <v>542</v>
      </c>
      <c r="G1448" s="98" t="s">
        <v>552</v>
      </c>
    </row>
    <row r="1449" spans="1:7" x14ac:dyDescent="0.25">
      <c r="A1449" s="31" t="s">
        <v>549</v>
      </c>
      <c r="B1449" s="101" t="s">
        <v>548</v>
      </c>
      <c r="C1449" s="92">
        <v>-384.92</v>
      </c>
      <c r="D1449" s="31">
        <v>202411</v>
      </c>
      <c r="E1449" s="119" t="str">
        <f t="shared" si="22"/>
        <v>01 November 2024</v>
      </c>
      <c r="F1449" s="31" t="s">
        <v>542</v>
      </c>
      <c r="G1449" s="31" t="s">
        <v>552</v>
      </c>
    </row>
    <row r="1450" spans="1:7" x14ac:dyDescent="0.25">
      <c r="A1450" s="98" t="s">
        <v>549</v>
      </c>
      <c r="B1450" s="99" t="s">
        <v>59</v>
      </c>
      <c r="C1450" s="102">
        <v>2040.09</v>
      </c>
      <c r="D1450" s="98">
        <v>202411</v>
      </c>
      <c r="E1450" s="118" t="str">
        <f t="shared" si="22"/>
        <v>01 November 2024</v>
      </c>
      <c r="F1450" s="98" t="s">
        <v>542</v>
      </c>
      <c r="G1450" s="98" t="s">
        <v>552</v>
      </c>
    </row>
    <row r="1451" spans="1:7" x14ac:dyDescent="0.25">
      <c r="A1451" s="31" t="s">
        <v>549</v>
      </c>
      <c r="B1451" s="101" t="s">
        <v>61</v>
      </c>
      <c r="C1451" s="92">
        <v>-300.02999999999997</v>
      </c>
      <c r="D1451" s="31">
        <v>202411</v>
      </c>
      <c r="E1451" s="119" t="str">
        <f t="shared" si="22"/>
        <v>01 November 2024</v>
      </c>
      <c r="F1451" s="31" t="s">
        <v>542</v>
      </c>
      <c r="G1451" s="31" t="s">
        <v>552</v>
      </c>
    </row>
    <row r="1452" spans="1:7" x14ac:dyDescent="0.25">
      <c r="A1452" s="98" t="s">
        <v>549</v>
      </c>
      <c r="B1452" s="99" t="s">
        <v>63</v>
      </c>
      <c r="C1452" s="102">
        <v>140554.43</v>
      </c>
      <c r="D1452" s="98">
        <v>202411</v>
      </c>
      <c r="E1452" s="118" t="str">
        <f t="shared" si="22"/>
        <v>01 November 2024</v>
      </c>
      <c r="F1452" s="98" t="s">
        <v>542</v>
      </c>
      <c r="G1452" s="98" t="s">
        <v>552</v>
      </c>
    </row>
    <row r="1453" spans="1:7" x14ac:dyDescent="0.25">
      <c r="A1453" s="31" t="s">
        <v>549</v>
      </c>
      <c r="B1453" s="101" t="s">
        <v>66</v>
      </c>
      <c r="C1453" s="92"/>
      <c r="D1453" s="31">
        <v>202411</v>
      </c>
      <c r="E1453" s="119" t="str">
        <f t="shared" si="22"/>
        <v>01 November 2024</v>
      </c>
      <c r="F1453" s="31" t="s">
        <v>542</v>
      </c>
      <c r="G1453" s="31" t="s">
        <v>552</v>
      </c>
    </row>
    <row r="1454" spans="1:7" x14ac:dyDescent="0.25">
      <c r="A1454" s="98" t="s">
        <v>549</v>
      </c>
      <c r="B1454" s="99" t="s">
        <v>68</v>
      </c>
      <c r="C1454" s="102">
        <v>-112871.55</v>
      </c>
      <c r="D1454" s="98">
        <v>202411</v>
      </c>
      <c r="E1454" s="118" t="str">
        <f t="shared" si="22"/>
        <v>01 November 2024</v>
      </c>
      <c r="F1454" s="98" t="s">
        <v>542</v>
      </c>
      <c r="G1454" s="98" t="s">
        <v>552</v>
      </c>
    </row>
    <row r="1455" spans="1:7" x14ac:dyDescent="0.25">
      <c r="A1455" s="31" t="s">
        <v>549</v>
      </c>
      <c r="B1455" s="101" t="s">
        <v>70</v>
      </c>
      <c r="C1455" s="34">
        <v>49273.2</v>
      </c>
      <c r="D1455" s="31">
        <v>202411</v>
      </c>
      <c r="E1455" s="119" t="str">
        <f t="shared" si="22"/>
        <v>01 November 2024</v>
      </c>
      <c r="F1455" s="31" t="s">
        <v>542</v>
      </c>
      <c r="G1455" s="31" t="s">
        <v>552</v>
      </c>
    </row>
    <row r="1456" spans="1:7" x14ac:dyDescent="0.25">
      <c r="A1456" s="98" t="s">
        <v>549</v>
      </c>
      <c r="B1456" s="99" t="s">
        <v>72</v>
      </c>
      <c r="C1456" s="102">
        <v>-2955.32</v>
      </c>
      <c r="D1456" s="98">
        <v>202411</v>
      </c>
      <c r="E1456" s="118" t="str">
        <f t="shared" si="22"/>
        <v>01 November 2024</v>
      </c>
      <c r="F1456" s="98" t="s">
        <v>542</v>
      </c>
      <c r="G1456" s="98" t="s">
        <v>552</v>
      </c>
    </row>
    <row r="1457" spans="1:7" x14ac:dyDescent="0.25">
      <c r="A1457" s="31" t="s">
        <v>549</v>
      </c>
      <c r="B1457" s="101" t="s">
        <v>74</v>
      </c>
      <c r="C1457" s="34">
        <v>1685.55</v>
      </c>
      <c r="D1457" s="31">
        <v>202411</v>
      </c>
      <c r="E1457" s="119" t="str">
        <f t="shared" si="22"/>
        <v>01 November 2024</v>
      </c>
      <c r="F1457" s="31" t="s">
        <v>542</v>
      </c>
      <c r="G1457" s="31" t="s">
        <v>552</v>
      </c>
    </row>
    <row r="1458" spans="1:7" x14ac:dyDescent="0.25">
      <c r="A1458" s="98" t="s">
        <v>549</v>
      </c>
      <c r="B1458" s="99" t="s">
        <v>76</v>
      </c>
      <c r="C1458" s="100"/>
      <c r="D1458" s="98">
        <v>202411</v>
      </c>
      <c r="E1458" s="118" t="str">
        <f t="shared" si="22"/>
        <v>01 November 2024</v>
      </c>
      <c r="F1458" s="98" t="s">
        <v>542</v>
      </c>
      <c r="G1458" s="98" t="s">
        <v>552</v>
      </c>
    </row>
    <row r="1459" spans="1:7" x14ac:dyDescent="0.25">
      <c r="A1459" s="31" t="s">
        <v>549</v>
      </c>
      <c r="B1459" s="101" t="s">
        <v>321</v>
      </c>
      <c r="C1459" s="92"/>
      <c r="D1459" s="31">
        <v>202411</v>
      </c>
      <c r="E1459" s="119" t="str">
        <f t="shared" si="22"/>
        <v>01 November 2024</v>
      </c>
      <c r="F1459" s="31" t="s">
        <v>542</v>
      </c>
      <c r="G1459" s="31" t="s">
        <v>552</v>
      </c>
    </row>
    <row r="1460" spans="1:7" x14ac:dyDescent="0.25">
      <c r="A1460" s="98" t="s">
        <v>549</v>
      </c>
      <c r="B1460" s="99" t="s">
        <v>84</v>
      </c>
      <c r="C1460" s="100"/>
      <c r="D1460" s="98">
        <v>202411</v>
      </c>
      <c r="E1460" s="118" t="str">
        <f t="shared" si="22"/>
        <v>01 November 2024</v>
      </c>
      <c r="F1460" s="98" t="s">
        <v>542</v>
      </c>
      <c r="G1460" s="98" t="s">
        <v>552</v>
      </c>
    </row>
    <row r="1461" spans="1:7" x14ac:dyDescent="0.25">
      <c r="A1461" s="31" t="s">
        <v>549</v>
      </c>
      <c r="B1461" s="101" t="s">
        <v>88</v>
      </c>
      <c r="C1461" s="92"/>
      <c r="D1461" s="31">
        <v>202411</v>
      </c>
      <c r="E1461" s="119" t="str">
        <f t="shared" si="22"/>
        <v>01 November 2024</v>
      </c>
      <c r="F1461" s="31" t="s">
        <v>542</v>
      </c>
      <c r="G1461" s="31" t="s">
        <v>552</v>
      </c>
    </row>
    <row r="1462" spans="1:7" x14ac:dyDescent="0.25">
      <c r="A1462" s="98" t="s">
        <v>549</v>
      </c>
      <c r="B1462" s="99" t="s">
        <v>90</v>
      </c>
      <c r="C1462" s="102">
        <v>-7184.45</v>
      </c>
      <c r="D1462" s="98">
        <v>202411</v>
      </c>
      <c r="E1462" s="118" t="str">
        <f t="shared" si="22"/>
        <v>01 November 2024</v>
      </c>
      <c r="F1462" s="98" t="s">
        <v>542</v>
      </c>
      <c r="G1462" s="98" t="s">
        <v>552</v>
      </c>
    </row>
    <row r="1463" spans="1:7" x14ac:dyDescent="0.25">
      <c r="A1463" s="31" t="s">
        <v>549</v>
      </c>
      <c r="B1463" s="101" t="s">
        <v>92</v>
      </c>
      <c r="C1463" s="92">
        <v>574.08000000000004</v>
      </c>
      <c r="D1463" s="31">
        <v>202411</v>
      </c>
      <c r="E1463" s="119" t="str">
        <f t="shared" si="22"/>
        <v>01 November 2024</v>
      </c>
      <c r="F1463" s="31" t="s">
        <v>542</v>
      </c>
      <c r="G1463" s="31" t="s">
        <v>552</v>
      </c>
    </row>
    <row r="1464" spans="1:7" x14ac:dyDescent="0.25">
      <c r="A1464" s="98" t="s">
        <v>549</v>
      </c>
      <c r="B1464" s="99" t="s">
        <v>94</v>
      </c>
      <c r="C1464" s="100"/>
      <c r="D1464" s="98">
        <v>202411</v>
      </c>
      <c r="E1464" s="118" t="str">
        <f t="shared" si="22"/>
        <v>01 November 2024</v>
      </c>
      <c r="F1464" s="98" t="s">
        <v>542</v>
      </c>
      <c r="G1464" s="98" t="s">
        <v>552</v>
      </c>
    </row>
    <row r="1465" spans="1:7" x14ac:dyDescent="0.25">
      <c r="A1465" s="31" t="s">
        <v>549</v>
      </c>
      <c r="B1465" s="101" t="s">
        <v>545</v>
      </c>
      <c r="C1465" s="92">
        <v>96.04</v>
      </c>
      <c r="D1465" s="31">
        <v>202411</v>
      </c>
      <c r="E1465" s="119" t="str">
        <f t="shared" si="22"/>
        <v>01 November 2024</v>
      </c>
      <c r="F1465" s="31" t="s">
        <v>542</v>
      </c>
      <c r="G1465" s="31" t="s">
        <v>552</v>
      </c>
    </row>
    <row r="1466" spans="1:7" x14ac:dyDescent="0.25">
      <c r="A1466" s="98" t="s">
        <v>549</v>
      </c>
      <c r="B1466" s="99" t="s">
        <v>96</v>
      </c>
      <c r="C1466" s="102">
        <v>-16150.84</v>
      </c>
      <c r="D1466" s="98">
        <v>202411</v>
      </c>
      <c r="E1466" s="118" t="str">
        <f t="shared" si="22"/>
        <v>01 November 2024</v>
      </c>
      <c r="F1466" s="98" t="s">
        <v>542</v>
      </c>
      <c r="G1466" s="98" t="s">
        <v>552</v>
      </c>
    </row>
    <row r="1467" spans="1:7" x14ac:dyDescent="0.25">
      <c r="A1467" s="31" t="s">
        <v>549</v>
      </c>
      <c r="B1467" s="101" t="s">
        <v>98</v>
      </c>
      <c r="C1467" s="34">
        <v>3261.04</v>
      </c>
      <c r="D1467" s="31">
        <v>202411</v>
      </c>
      <c r="E1467" s="119" t="str">
        <f t="shared" si="22"/>
        <v>01 November 2024</v>
      </c>
      <c r="F1467" s="31" t="s">
        <v>542</v>
      </c>
      <c r="G1467" s="31" t="s">
        <v>552</v>
      </c>
    </row>
    <row r="1468" spans="1:7" x14ac:dyDescent="0.25">
      <c r="A1468" s="98" t="s">
        <v>549</v>
      </c>
      <c r="B1468" s="99" t="s">
        <v>106</v>
      </c>
      <c r="C1468" s="102">
        <v>-3597.72</v>
      </c>
      <c r="D1468" s="98">
        <v>202411</v>
      </c>
      <c r="E1468" s="118" t="str">
        <f t="shared" si="22"/>
        <v>01 November 2024</v>
      </c>
      <c r="F1468" s="98" t="s">
        <v>542</v>
      </c>
      <c r="G1468" s="98" t="s">
        <v>552</v>
      </c>
    </row>
    <row r="1469" spans="1:7" x14ac:dyDescent="0.25">
      <c r="A1469" s="31" t="s">
        <v>549</v>
      </c>
      <c r="B1469" s="101" t="s">
        <v>108</v>
      </c>
      <c r="C1469" s="34">
        <v>1253.97</v>
      </c>
      <c r="D1469" s="31">
        <v>202411</v>
      </c>
      <c r="E1469" s="119" t="str">
        <f t="shared" si="22"/>
        <v>01 November 2024</v>
      </c>
      <c r="F1469" s="31" t="s">
        <v>542</v>
      </c>
      <c r="G1469" s="31" t="s">
        <v>552</v>
      </c>
    </row>
    <row r="1470" spans="1:7" x14ac:dyDescent="0.25">
      <c r="A1470" s="98" t="s">
        <v>549</v>
      </c>
      <c r="B1470" s="99" t="s">
        <v>110</v>
      </c>
      <c r="C1470" s="102">
        <v>-86616</v>
      </c>
      <c r="D1470" s="98">
        <v>202411</v>
      </c>
      <c r="E1470" s="118" t="str">
        <f t="shared" si="22"/>
        <v>01 November 2024</v>
      </c>
      <c r="F1470" s="98" t="s">
        <v>542</v>
      </c>
      <c r="G1470" s="98" t="s">
        <v>552</v>
      </c>
    </row>
    <row r="1471" spans="1:7" x14ac:dyDescent="0.25">
      <c r="A1471" s="31" t="s">
        <v>549</v>
      </c>
      <c r="B1471" s="101" t="s">
        <v>112</v>
      </c>
      <c r="C1471" s="34">
        <v>53938.43</v>
      </c>
      <c r="D1471" s="31">
        <v>202411</v>
      </c>
      <c r="E1471" s="119" t="str">
        <f t="shared" si="22"/>
        <v>01 November 2024</v>
      </c>
      <c r="F1471" s="31" t="s">
        <v>542</v>
      </c>
      <c r="G1471" s="31" t="s">
        <v>552</v>
      </c>
    </row>
    <row r="1472" spans="1:7" x14ac:dyDescent="0.25">
      <c r="A1472" s="98" t="s">
        <v>549</v>
      </c>
      <c r="B1472" s="99" t="s">
        <v>323</v>
      </c>
      <c r="C1472" s="100"/>
      <c r="D1472" s="98">
        <v>202411</v>
      </c>
      <c r="E1472" s="118" t="str">
        <f t="shared" si="22"/>
        <v>01 November 2024</v>
      </c>
      <c r="F1472" s="98" t="s">
        <v>542</v>
      </c>
      <c r="G1472" s="98" t="s">
        <v>552</v>
      </c>
    </row>
    <row r="1473" spans="1:7" x14ac:dyDescent="0.25">
      <c r="A1473" s="31" t="s">
        <v>549</v>
      </c>
      <c r="B1473" s="101" t="s">
        <v>325</v>
      </c>
      <c r="C1473" s="92"/>
      <c r="D1473" s="31">
        <v>202411</v>
      </c>
      <c r="E1473" s="119" t="str">
        <f t="shared" si="22"/>
        <v>01 November 2024</v>
      </c>
      <c r="F1473" s="31" t="s">
        <v>542</v>
      </c>
      <c r="G1473" s="31" t="s">
        <v>552</v>
      </c>
    </row>
    <row r="1474" spans="1:7" x14ac:dyDescent="0.25">
      <c r="A1474" s="98" t="s">
        <v>549</v>
      </c>
      <c r="B1474" s="99" t="s">
        <v>114</v>
      </c>
      <c r="C1474" s="102">
        <v>53938.43</v>
      </c>
      <c r="D1474" s="98">
        <v>202411</v>
      </c>
      <c r="E1474" s="118" t="str">
        <f t="shared" ref="E1474:E1537" si="23">TEXT(DATE(LEFT(D1474,4), RIGHT(D1474,2), 1), "DD MMMM YYYY")</f>
        <v>01 November 2024</v>
      </c>
      <c r="F1474" s="98" t="s">
        <v>542</v>
      </c>
      <c r="G1474" s="98" t="s">
        <v>552</v>
      </c>
    </row>
    <row r="1475" spans="1:7" x14ac:dyDescent="0.25">
      <c r="A1475" s="31" t="s">
        <v>549</v>
      </c>
      <c r="B1475" s="101" t="s">
        <v>116</v>
      </c>
      <c r="C1475" s="92"/>
      <c r="D1475" s="31">
        <v>202411</v>
      </c>
      <c r="E1475" s="119" t="str">
        <f t="shared" si="23"/>
        <v>01 November 2024</v>
      </c>
      <c r="F1475" s="31" t="s">
        <v>542</v>
      </c>
      <c r="G1475" s="31" t="s">
        <v>552</v>
      </c>
    </row>
    <row r="1476" spans="1:7" x14ac:dyDescent="0.25">
      <c r="A1476" s="98" t="s">
        <v>549</v>
      </c>
      <c r="B1476" s="99" t="s">
        <v>118</v>
      </c>
      <c r="C1476" s="100"/>
      <c r="D1476" s="98">
        <v>202411</v>
      </c>
      <c r="E1476" s="118" t="str">
        <f t="shared" si="23"/>
        <v>01 November 2024</v>
      </c>
      <c r="F1476" s="98" t="s">
        <v>542</v>
      </c>
      <c r="G1476" s="98" t="s">
        <v>552</v>
      </c>
    </row>
    <row r="1477" spans="1:7" x14ac:dyDescent="0.25">
      <c r="A1477" s="31" t="s">
        <v>549</v>
      </c>
      <c r="B1477" s="101" t="s">
        <v>120</v>
      </c>
      <c r="C1477" s="34">
        <v>-17158.34</v>
      </c>
      <c r="D1477" s="31">
        <v>202411</v>
      </c>
      <c r="E1477" s="119" t="str">
        <f t="shared" si="23"/>
        <v>01 November 2024</v>
      </c>
      <c r="F1477" s="31" t="s">
        <v>542</v>
      </c>
      <c r="G1477" s="31" t="s">
        <v>552</v>
      </c>
    </row>
    <row r="1478" spans="1:7" x14ac:dyDescent="0.25">
      <c r="A1478" s="98" t="s">
        <v>549</v>
      </c>
      <c r="B1478" s="99" t="s">
        <v>122</v>
      </c>
      <c r="C1478" s="100"/>
      <c r="D1478" s="98">
        <v>202411</v>
      </c>
      <c r="E1478" s="118" t="str">
        <f t="shared" si="23"/>
        <v>01 November 2024</v>
      </c>
      <c r="F1478" s="98" t="s">
        <v>542</v>
      </c>
      <c r="G1478" s="98" t="s">
        <v>552</v>
      </c>
    </row>
    <row r="1479" spans="1:7" x14ac:dyDescent="0.25">
      <c r="A1479" s="31" t="s">
        <v>549</v>
      </c>
      <c r="B1479" s="101" t="s">
        <v>124</v>
      </c>
      <c r="C1479" s="92">
        <v>-578</v>
      </c>
      <c r="D1479" s="31">
        <v>202411</v>
      </c>
      <c r="E1479" s="119" t="str">
        <f t="shared" si="23"/>
        <v>01 November 2024</v>
      </c>
      <c r="F1479" s="31" t="s">
        <v>542</v>
      </c>
      <c r="G1479" s="31" t="s">
        <v>552</v>
      </c>
    </row>
    <row r="1480" spans="1:7" x14ac:dyDescent="0.25">
      <c r="A1480" s="98" t="s">
        <v>549</v>
      </c>
      <c r="B1480" s="99" t="s">
        <v>558</v>
      </c>
      <c r="C1480" s="100"/>
      <c r="D1480" s="98">
        <v>202411</v>
      </c>
      <c r="E1480" s="118" t="str">
        <f t="shared" si="23"/>
        <v>01 November 2024</v>
      </c>
      <c r="F1480" s="98" t="s">
        <v>542</v>
      </c>
      <c r="G1480" s="98" t="s">
        <v>552</v>
      </c>
    </row>
    <row r="1481" spans="1:7" x14ac:dyDescent="0.25">
      <c r="A1481" s="31" t="s">
        <v>549</v>
      </c>
      <c r="B1481" s="101" t="s">
        <v>126</v>
      </c>
      <c r="C1481" s="34">
        <v>-2652.07</v>
      </c>
      <c r="D1481" s="31">
        <v>202411</v>
      </c>
      <c r="E1481" s="119" t="str">
        <f t="shared" si="23"/>
        <v>01 November 2024</v>
      </c>
      <c r="F1481" s="31" t="s">
        <v>542</v>
      </c>
      <c r="G1481" s="31" t="s">
        <v>552</v>
      </c>
    </row>
    <row r="1482" spans="1:7" x14ac:dyDescent="0.25">
      <c r="A1482" s="98" t="s">
        <v>549</v>
      </c>
      <c r="B1482" s="99" t="s">
        <v>543</v>
      </c>
      <c r="C1482" s="100"/>
      <c r="D1482" s="98">
        <v>202411</v>
      </c>
      <c r="E1482" s="118" t="str">
        <f t="shared" si="23"/>
        <v>01 November 2024</v>
      </c>
      <c r="F1482" s="98" t="s">
        <v>542</v>
      </c>
      <c r="G1482" s="98" t="s">
        <v>552</v>
      </c>
    </row>
    <row r="1483" spans="1:7" x14ac:dyDescent="0.25">
      <c r="A1483" s="31" t="s">
        <v>549</v>
      </c>
      <c r="B1483" s="101" t="s">
        <v>130</v>
      </c>
      <c r="C1483" s="92"/>
      <c r="D1483" s="31">
        <v>202411</v>
      </c>
      <c r="E1483" s="119" t="str">
        <f t="shared" si="23"/>
        <v>01 November 2024</v>
      </c>
      <c r="F1483" s="31" t="s">
        <v>542</v>
      </c>
      <c r="G1483" s="31" t="s">
        <v>552</v>
      </c>
    </row>
    <row r="1484" spans="1:7" x14ac:dyDescent="0.25">
      <c r="A1484" s="98" t="s">
        <v>549</v>
      </c>
      <c r="B1484" s="99" t="s">
        <v>134</v>
      </c>
      <c r="C1484" s="100">
        <v>-982.93</v>
      </c>
      <c r="D1484" s="98">
        <v>202411</v>
      </c>
      <c r="E1484" s="118" t="str">
        <f t="shared" si="23"/>
        <v>01 November 2024</v>
      </c>
      <c r="F1484" s="98" t="s">
        <v>542</v>
      </c>
      <c r="G1484" s="98" t="s">
        <v>552</v>
      </c>
    </row>
    <row r="1485" spans="1:7" x14ac:dyDescent="0.25">
      <c r="A1485" s="31" t="s">
        <v>549</v>
      </c>
      <c r="B1485" s="101" t="s">
        <v>140</v>
      </c>
      <c r="C1485" s="34">
        <v>-21371.34</v>
      </c>
      <c r="D1485" s="31">
        <v>202411</v>
      </c>
      <c r="E1485" s="119" t="str">
        <f t="shared" si="23"/>
        <v>01 November 2024</v>
      </c>
      <c r="F1485" s="31" t="s">
        <v>542</v>
      </c>
      <c r="G1485" s="31" t="s">
        <v>552</v>
      </c>
    </row>
    <row r="1486" spans="1:7" x14ac:dyDescent="0.25">
      <c r="A1486" s="98" t="s">
        <v>549</v>
      </c>
      <c r="B1486" s="99" t="s">
        <v>142</v>
      </c>
      <c r="C1486" s="100"/>
      <c r="D1486" s="98">
        <v>202411</v>
      </c>
      <c r="E1486" s="118" t="str">
        <f t="shared" si="23"/>
        <v>01 November 2024</v>
      </c>
      <c r="F1486" s="98" t="s">
        <v>542</v>
      </c>
      <c r="G1486" s="98" t="s">
        <v>552</v>
      </c>
    </row>
    <row r="1487" spans="1:7" x14ac:dyDescent="0.25">
      <c r="A1487" s="31" t="s">
        <v>549</v>
      </c>
      <c r="B1487" s="101" t="s">
        <v>329</v>
      </c>
      <c r="C1487" s="92"/>
      <c r="D1487" s="31">
        <v>202411</v>
      </c>
      <c r="E1487" s="119" t="str">
        <f t="shared" si="23"/>
        <v>01 November 2024</v>
      </c>
      <c r="F1487" s="31" t="s">
        <v>542</v>
      </c>
      <c r="G1487" s="31" t="s">
        <v>552</v>
      </c>
    </row>
    <row r="1488" spans="1:7" x14ac:dyDescent="0.25">
      <c r="A1488" s="98" t="s">
        <v>549</v>
      </c>
      <c r="B1488" s="99" t="s">
        <v>144</v>
      </c>
      <c r="C1488" s="100"/>
      <c r="D1488" s="98">
        <v>202411</v>
      </c>
      <c r="E1488" s="118" t="str">
        <f t="shared" si="23"/>
        <v>01 November 2024</v>
      </c>
      <c r="F1488" s="98" t="s">
        <v>542</v>
      </c>
      <c r="G1488" s="98" t="s">
        <v>552</v>
      </c>
    </row>
    <row r="1489" spans="1:7" x14ac:dyDescent="0.25">
      <c r="A1489" s="31" t="s">
        <v>549</v>
      </c>
      <c r="B1489" s="101" t="s">
        <v>146</v>
      </c>
      <c r="C1489" s="92"/>
      <c r="D1489" s="31">
        <v>202411</v>
      </c>
      <c r="E1489" s="119" t="str">
        <f t="shared" si="23"/>
        <v>01 November 2024</v>
      </c>
      <c r="F1489" s="31" t="s">
        <v>542</v>
      </c>
      <c r="G1489" s="31" t="s">
        <v>552</v>
      </c>
    </row>
    <row r="1490" spans="1:7" x14ac:dyDescent="0.25">
      <c r="A1490" s="98" t="s">
        <v>549</v>
      </c>
      <c r="B1490" s="99" t="s">
        <v>148</v>
      </c>
      <c r="C1490" s="100">
        <v>0</v>
      </c>
      <c r="D1490" s="98">
        <v>202411</v>
      </c>
      <c r="E1490" s="118" t="str">
        <f t="shared" si="23"/>
        <v>01 November 2024</v>
      </c>
      <c r="F1490" s="98" t="s">
        <v>542</v>
      </c>
      <c r="G1490" s="98" t="s">
        <v>552</v>
      </c>
    </row>
    <row r="1491" spans="1:7" x14ac:dyDescent="0.25">
      <c r="A1491" s="31" t="s">
        <v>549</v>
      </c>
      <c r="B1491" s="101" t="s">
        <v>150</v>
      </c>
      <c r="C1491" s="92"/>
      <c r="D1491" s="31">
        <v>202411</v>
      </c>
      <c r="E1491" s="119" t="str">
        <f t="shared" si="23"/>
        <v>01 November 2024</v>
      </c>
      <c r="F1491" s="31" t="s">
        <v>542</v>
      </c>
      <c r="G1491" s="31" t="s">
        <v>552</v>
      </c>
    </row>
    <row r="1492" spans="1:7" x14ac:dyDescent="0.25">
      <c r="A1492" s="98" t="s">
        <v>549</v>
      </c>
      <c r="B1492" s="99" t="s">
        <v>152</v>
      </c>
      <c r="C1492" s="100"/>
      <c r="D1492" s="98">
        <v>202411</v>
      </c>
      <c r="E1492" s="118" t="str">
        <f t="shared" si="23"/>
        <v>01 November 2024</v>
      </c>
      <c r="F1492" s="98" t="s">
        <v>542</v>
      </c>
      <c r="G1492" s="98" t="s">
        <v>552</v>
      </c>
    </row>
    <row r="1493" spans="1:7" x14ac:dyDescent="0.25">
      <c r="A1493" s="31" t="s">
        <v>549</v>
      </c>
      <c r="B1493" s="101" t="s">
        <v>154</v>
      </c>
      <c r="C1493" s="92">
        <v>0</v>
      </c>
      <c r="D1493" s="31">
        <v>202411</v>
      </c>
      <c r="E1493" s="119" t="str">
        <f t="shared" si="23"/>
        <v>01 November 2024</v>
      </c>
      <c r="F1493" s="31" t="s">
        <v>542</v>
      </c>
      <c r="G1493" s="31" t="s">
        <v>552</v>
      </c>
    </row>
    <row r="1494" spans="1:7" x14ac:dyDescent="0.25">
      <c r="A1494" s="98" t="s">
        <v>549</v>
      </c>
      <c r="B1494" s="99" t="s">
        <v>156</v>
      </c>
      <c r="C1494" s="100"/>
      <c r="D1494" s="98">
        <v>202411</v>
      </c>
      <c r="E1494" s="118" t="str">
        <f t="shared" si="23"/>
        <v>01 November 2024</v>
      </c>
      <c r="F1494" s="98" t="s">
        <v>542</v>
      </c>
      <c r="G1494" s="98" t="s">
        <v>552</v>
      </c>
    </row>
    <row r="1495" spans="1:7" x14ac:dyDescent="0.25">
      <c r="A1495" s="31" t="s">
        <v>549</v>
      </c>
      <c r="B1495" s="101" t="s">
        <v>274</v>
      </c>
      <c r="C1495" s="92"/>
      <c r="D1495" s="31">
        <v>202411</v>
      </c>
      <c r="E1495" s="119" t="str">
        <f t="shared" si="23"/>
        <v>01 November 2024</v>
      </c>
      <c r="F1495" s="31" t="s">
        <v>542</v>
      </c>
      <c r="G1495" s="31" t="s">
        <v>552</v>
      </c>
    </row>
    <row r="1496" spans="1:7" x14ac:dyDescent="0.25">
      <c r="A1496" s="98" t="s">
        <v>549</v>
      </c>
      <c r="B1496" s="99" t="s">
        <v>160</v>
      </c>
      <c r="C1496" s="100"/>
      <c r="D1496" s="98">
        <v>202411</v>
      </c>
      <c r="E1496" s="118" t="str">
        <f t="shared" si="23"/>
        <v>01 November 2024</v>
      </c>
      <c r="F1496" s="98" t="s">
        <v>542</v>
      </c>
      <c r="G1496" s="98" t="s">
        <v>552</v>
      </c>
    </row>
    <row r="1497" spans="1:7" x14ac:dyDescent="0.25">
      <c r="A1497" s="31" t="s">
        <v>549</v>
      </c>
      <c r="B1497" s="101" t="s">
        <v>331</v>
      </c>
      <c r="C1497" s="92"/>
      <c r="D1497" s="31">
        <v>202411</v>
      </c>
      <c r="E1497" s="119" t="str">
        <f t="shared" si="23"/>
        <v>01 November 2024</v>
      </c>
      <c r="F1497" s="31" t="s">
        <v>542</v>
      </c>
      <c r="G1497" s="31" t="s">
        <v>552</v>
      </c>
    </row>
    <row r="1498" spans="1:7" x14ac:dyDescent="0.25">
      <c r="A1498" s="98" t="s">
        <v>549</v>
      </c>
      <c r="B1498" s="99" t="s">
        <v>162</v>
      </c>
      <c r="C1498" s="100">
        <v>0</v>
      </c>
      <c r="D1498" s="98">
        <v>202411</v>
      </c>
      <c r="E1498" s="118" t="str">
        <f t="shared" si="23"/>
        <v>01 November 2024</v>
      </c>
      <c r="F1498" s="98" t="s">
        <v>542</v>
      </c>
      <c r="G1498" s="98" t="s">
        <v>552</v>
      </c>
    </row>
    <row r="1499" spans="1:7" x14ac:dyDescent="0.25">
      <c r="A1499" s="31" t="s">
        <v>549</v>
      </c>
      <c r="B1499" s="101" t="s">
        <v>164</v>
      </c>
      <c r="C1499" s="92"/>
      <c r="D1499" s="31">
        <v>202411</v>
      </c>
      <c r="E1499" s="119" t="str">
        <f t="shared" si="23"/>
        <v>01 November 2024</v>
      </c>
      <c r="F1499" s="31" t="s">
        <v>542</v>
      </c>
      <c r="G1499" s="31" t="s">
        <v>552</v>
      </c>
    </row>
    <row r="1500" spans="1:7" x14ac:dyDescent="0.25">
      <c r="A1500" s="98" t="s">
        <v>549</v>
      </c>
      <c r="B1500" s="99" t="s">
        <v>276</v>
      </c>
      <c r="C1500" s="100"/>
      <c r="D1500" s="98">
        <v>202411</v>
      </c>
      <c r="E1500" s="118" t="str">
        <f t="shared" si="23"/>
        <v>01 November 2024</v>
      </c>
      <c r="F1500" s="98" t="s">
        <v>542</v>
      </c>
      <c r="G1500" s="98" t="s">
        <v>552</v>
      </c>
    </row>
    <row r="1501" spans="1:7" x14ac:dyDescent="0.25">
      <c r="A1501" s="31" t="s">
        <v>549</v>
      </c>
      <c r="B1501" s="101" t="s">
        <v>247</v>
      </c>
      <c r="C1501" s="92"/>
      <c r="D1501" s="31">
        <v>202411</v>
      </c>
      <c r="E1501" s="119" t="str">
        <f t="shared" si="23"/>
        <v>01 November 2024</v>
      </c>
      <c r="F1501" s="31" t="s">
        <v>542</v>
      </c>
      <c r="G1501" s="31" t="s">
        <v>552</v>
      </c>
    </row>
    <row r="1502" spans="1:7" x14ac:dyDescent="0.25">
      <c r="A1502" s="98" t="s">
        <v>549</v>
      </c>
      <c r="B1502" s="99" t="s">
        <v>559</v>
      </c>
      <c r="C1502" s="100"/>
      <c r="D1502" s="98">
        <v>202411</v>
      </c>
      <c r="E1502" s="118" t="str">
        <f t="shared" si="23"/>
        <v>01 November 2024</v>
      </c>
      <c r="F1502" s="98" t="s">
        <v>542</v>
      </c>
      <c r="G1502" s="98" t="s">
        <v>552</v>
      </c>
    </row>
    <row r="1503" spans="1:7" x14ac:dyDescent="0.25">
      <c r="A1503" s="31" t="s">
        <v>549</v>
      </c>
      <c r="B1503" s="101" t="s">
        <v>172</v>
      </c>
      <c r="C1503" s="92">
        <v>0</v>
      </c>
      <c r="D1503" s="31">
        <v>202411</v>
      </c>
      <c r="E1503" s="119" t="str">
        <f t="shared" si="23"/>
        <v>01 November 2024</v>
      </c>
      <c r="F1503" s="31" t="s">
        <v>542</v>
      </c>
      <c r="G1503" s="31" t="s">
        <v>552</v>
      </c>
    </row>
    <row r="1504" spans="1:7" x14ac:dyDescent="0.25">
      <c r="A1504" s="98" t="s">
        <v>549</v>
      </c>
      <c r="B1504" s="99" t="s">
        <v>174</v>
      </c>
      <c r="C1504" s="100"/>
      <c r="D1504" s="98">
        <v>202411</v>
      </c>
      <c r="E1504" s="118" t="str">
        <f t="shared" si="23"/>
        <v>01 November 2024</v>
      </c>
      <c r="F1504" s="98" t="s">
        <v>542</v>
      </c>
      <c r="G1504" s="98" t="s">
        <v>552</v>
      </c>
    </row>
    <row r="1505" spans="1:7" x14ac:dyDescent="0.25">
      <c r="A1505" s="31" t="s">
        <v>549</v>
      </c>
      <c r="B1505" s="101" t="s">
        <v>176</v>
      </c>
      <c r="C1505" s="34">
        <v>-4299</v>
      </c>
      <c r="D1505" s="31">
        <v>202411</v>
      </c>
      <c r="E1505" s="119" t="str">
        <f t="shared" si="23"/>
        <v>01 November 2024</v>
      </c>
      <c r="F1505" s="31" t="s">
        <v>542</v>
      </c>
      <c r="G1505" s="31" t="s">
        <v>552</v>
      </c>
    </row>
    <row r="1506" spans="1:7" x14ac:dyDescent="0.25">
      <c r="A1506" s="98" t="s">
        <v>549</v>
      </c>
      <c r="B1506" s="99" t="s">
        <v>184</v>
      </c>
      <c r="C1506" s="100"/>
      <c r="D1506" s="98">
        <v>202411</v>
      </c>
      <c r="E1506" s="118" t="str">
        <f t="shared" si="23"/>
        <v>01 November 2024</v>
      </c>
      <c r="F1506" s="98" t="s">
        <v>542</v>
      </c>
      <c r="G1506" s="98" t="s">
        <v>552</v>
      </c>
    </row>
    <row r="1507" spans="1:7" x14ac:dyDescent="0.25">
      <c r="A1507" s="31" t="s">
        <v>549</v>
      </c>
      <c r="B1507" s="101" t="s">
        <v>188</v>
      </c>
      <c r="C1507" s="92"/>
      <c r="D1507" s="31">
        <v>202411</v>
      </c>
      <c r="E1507" s="119" t="str">
        <f t="shared" si="23"/>
        <v>01 November 2024</v>
      </c>
      <c r="F1507" s="31" t="s">
        <v>542</v>
      </c>
      <c r="G1507" s="31" t="s">
        <v>552</v>
      </c>
    </row>
    <row r="1508" spans="1:7" x14ac:dyDescent="0.25">
      <c r="A1508" s="98" t="s">
        <v>549</v>
      </c>
      <c r="B1508" s="99" t="s">
        <v>280</v>
      </c>
      <c r="C1508" s="100"/>
      <c r="D1508" s="98">
        <v>202411</v>
      </c>
      <c r="E1508" s="118" t="str">
        <f t="shared" si="23"/>
        <v>01 November 2024</v>
      </c>
      <c r="F1508" s="98" t="s">
        <v>542</v>
      </c>
      <c r="G1508" s="98" t="s">
        <v>552</v>
      </c>
    </row>
    <row r="1509" spans="1:7" x14ac:dyDescent="0.25">
      <c r="A1509" s="31" t="s">
        <v>549</v>
      </c>
      <c r="B1509" s="101" t="s">
        <v>190</v>
      </c>
      <c r="C1509" s="92"/>
      <c r="D1509" s="31">
        <v>202411</v>
      </c>
      <c r="E1509" s="119" t="str">
        <f t="shared" si="23"/>
        <v>01 November 2024</v>
      </c>
      <c r="F1509" s="31" t="s">
        <v>542</v>
      </c>
      <c r="G1509" s="31" t="s">
        <v>552</v>
      </c>
    </row>
    <row r="1510" spans="1:7" x14ac:dyDescent="0.25">
      <c r="A1510" s="98" t="s">
        <v>549</v>
      </c>
      <c r="B1510" s="99" t="s">
        <v>544</v>
      </c>
      <c r="C1510" s="100"/>
      <c r="D1510" s="98">
        <v>202411</v>
      </c>
      <c r="E1510" s="118" t="str">
        <f t="shared" si="23"/>
        <v>01 November 2024</v>
      </c>
      <c r="F1510" s="98" t="s">
        <v>542</v>
      </c>
      <c r="G1510" s="98" t="s">
        <v>552</v>
      </c>
    </row>
    <row r="1511" spans="1:7" x14ac:dyDescent="0.25">
      <c r="A1511" s="31" t="s">
        <v>549</v>
      </c>
      <c r="B1511" s="101" t="s">
        <v>198</v>
      </c>
      <c r="C1511" s="34">
        <v>-4299</v>
      </c>
      <c r="D1511" s="31">
        <v>202411</v>
      </c>
      <c r="E1511" s="119" t="str">
        <f t="shared" si="23"/>
        <v>01 November 2024</v>
      </c>
      <c r="F1511" s="31" t="s">
        <v>542</v>
      </c>
      <c r="G1511" s="31" t="s">
        <v>552</v>
      </c>
    </row>
    <row r="1512" spans="1:7" x14ac:dyDescent="0.25">
      <c r="A1512" s="98" t="s">
        <v>549</v>
      </c>
      <c r="B1512" s="99" t="s">
        <v>200</v>
      </c>
      <c r="C1512" s="100"/>
      <c r="D1512" s="98">
        <v>202411</v>
      </c>
      <c r="E1512" s="118" t="str">
        <f t="shared" si="23"/>
        <v>01 November 2024</v>
      </c>
      <c r="F1512" s="98" t="s">
        <v>542</v>
      </c>
      <c r="G1512" s="98" t="s">
        <v>552</v>
      </c>
    </row>
    <row r="1513" spans="1:7" x14ac:dyDescent="0.25">
      <c r="A1513" s="31" t="s">
        <v>549</v>
      </c>
      <c r="B1513" s="101" t="s">
        <v>206</v>
      </c>
      <c r="C1513" s="92">
        <v>0</v>
      </c>
      <c r="D1513" s="31">
        <v>202411</v>
      </c>
      <c r="E1513" s="119" t="str">
        <f t="shared" si="23"/>
        <v>01 November 2024</v>
      </c>
      <c r="F1513" s="31" t="s">
        <v>542</v>
      </c>
      <c r="G1513" s="31" t="s">
        <v>552</v>
      </c>
    </row>
    <row r="1514" spans="1:7" x14ac:dyDescent="0.25">
      <c r="A1514" s="98" t="s">
        <v>549</v>
      </c>
      <c r="B1514" s="99" t="s">
        <v>208</v>
      </c>
      <c r="C1514" s="100"/>
      <c r="D1514" s="98">
        <v>202411</v>
      </c>
      <c r="E1514" s="118" t="str">
        <f t="shared" si="23"/>
        <v>01 November 2024</v>
      </c>
      <c r="F1514" s="98" t="s">
        <v>542</v>
      </c>
      <c r="G1514" s="98" t="s">
        <v>552</v>
      </c>
    </row>
    <row r="1515" spans="1:7" x14ac:dyDescent="0.25">
      <c r="A1515" s="31" t="s">
        <v>549</v>
      </c>
      <c r="B1515" s="101" t="s">
        <v>281</v>
      </c>
      <c r="C1515" s="92">
        <v>0</v>
      </c>
      <c r="D1515" s="31">
        <v>202411</v>
      </c>
      <c r="E1515" s="119" t="str">
        <f t="shared" si="23"/>
        <v>01 November 2024</v>
      </c>
      <c r="F1515" s="31" t="s">
        <v>542</v>
      </c>
      <c r="G1515" s="31" t="s">
        <v>552</v>
      </c>
    </row>
    <row r="1516" spans="1:7" x14ac:dyDescent="0.25">
      <c r="A1516" s="98" t="s">
        <v>549</v>
      </c>
      <c r="B1516" s="99" t="s">
        <v>214</v>
      </c>
      <c r="C1516" s="100"/>
      <c r="D1516" s="98">
        <v>202411</v>
      </c>
      <c r="E1516" s="118" t="str">
        <f t="shared" si="23"/>
        <v>01 November 2024</v>
      </c>
      <c r="F1516" s="98" t="s">
        <v>542</v>
      </c>
      <c r="G1516" s="98" t="s">
        <v>552</v>
      </c>
    </row>
    <row r="1517" spans="1:7" x14ac:dyDescent="0.25">
      <c r="A1517" s="31" t="s">
        <v>549</v>
      </c>
      <c r="B1517" s="101" t="s">
        <v>283</v>
      </c>
      <c r="C1517" s="92"/>
      <c r="D1517" s="31">
        <v>202411</v>
      </c>
      <c r="E1517" s="119" t="str">
        <f t="shared" si="23"/>
        <v>01 November 2024</v>
      </c>
      <c r="F1517" s="31" t="s">
        <v>542</v>
      </c>
      <c r="G1517" s="31" t="s">
        <v>552</v>
      </c>
    </row>
    <row r="1518" spans="1:7" x14ac:dyDescent="0.25">
      <c r="A1518" s="98" t="s">
        <v>549</v>
      </c>
      <c r="B1518" s="99" t="s">
        <v>218</v>
      </c>
      <c r="C1518" s="100">
        <v>-95</v>
      </c>
      <c r="D1518" s="98">
        <v>202411</v>
      </c>
      <c r="E1518" s="118" t="str">
        <f t="shared" si="23"/>
        <v>01 November 2024</v>
      </c>
      <c r="F1518" s="98" t="s">
        <v>542</v>
      </c>
      <c r="G1518" s="98" t="s">
        <v>552</v>
      </c>
    </row>
    <row r="1519" spans="1:7" x14ac:dyDescent="0.25">
      <c r="A1519" s="31" t="s">
        <v>549</v>
      </c>
      <c r="B1519" s="101" t="s">
        <v>333</v>
      </c>
      <c r="C1519" s="92"/>
      <c r="D1519" s="31">
        <v>202411</v>
      </c>
      <c r="E1519" s="119" t="str">
        <f t="shared" si="23"/>
        <v>01 November 2024</v>
      </c>
      <c r="F1519" s="31" t="s">
        <v>542</v>
      </c>
      <c r="G1519" s="31" t="s">
        <v>552</v>
      </c>
    </row>
    <row r="1520" spans="1:7" x14ac:dyDescent="0.25">
      <c r="A1520" s="98" t="s">
        <v>549</v>
      </c>
      <c r="B1520" s="99" t="s">
        <v>220</v>
      </c>
      <c r="C1520" s="100">
        <v>-95</v>
      </c>
      <c r="D1520" s="98">
        <v>202411</v>
      </c>
      <c r="E1520" s="118" t="str">
        <f t="shared" si="23"/>
        <v>01 November 2024</v>
      </c>
      <c r="F1520" s="98" t="s">
        <v>542</v>
      </c>
      <c r="G1520" s="98" t="s">
        <v>552</v>
      </c>
    </row>
    <row r="1521" spans="1:7" x14ac:dyDescent="0.25">
      <c r="A1521" s="31" t="s">
        <v>549</v>
      </c>
      <c r="B1521" s="101" t="s">
        <v>222</v>
      </c>
      <c r="C1521" s="92"/>
      <c r="D1521" s="31">
        <v>202411</v>
      </c>
      <c r="E1521" s="119" t="str">
        <f t="shared" si="23"/>
        <v>01 November 2024</v>
      </c>
      <c r="F1521" s="31" t="s">
        <v>542</v>
      </c>
      <c r="G1521" s="31" t="s">
        <v>552</v>
      </c>
    </row>
    <row r="1522" spans="1:7" x14ac:dyDescent="0.25">
      <c r="A1522" s="98" t="s">
        <v>549</v>
      </c>
      <c r="B1522" s="99" t="s">
        <v>224</v>
      </c>
      <c r="C1522" s="100">
        <v>0</v>
      </c>
      <c r="D1522" s="98">
        <v>202411</v>
      </c>
      <c r="E1522" s="118" t="str">
        <f t="shared" si="23"/>
        <v>01 November 2024</v>
      </c>
      <c r="F1522" s="98" t="s">
        <v>542</v>
      </c>
      <c r="G1522" s="98" t="s">
        <v>552</v>
      </c>
    </row>
    <row r="1523" spans="1:7" x14ac:dyDescent="0.25">
      <c r="A1523" s="31" t="s">
        <v>549</v>
      </c>
      <c r="B1523" s="101" t="s">
        <v>226</v>
      </c>
      <c r="C1523" s="92"/>
      <c r="D1523" s="31">
        <v>202411</v>
      </c>
      <c r="E1523" s="119" t="str">
        <f t="shared" si="23"/>
        <v>01 November 2024</v>
      </c>
      <c r="F1523" s="31" t="s">
        <v>542</v>
      </c>
      <c r="G1523" s="31" t="s">
        <v>552</v>
      </c>
    </row>
    <row r="1524" spans="1:7" x14ac:dyDescent="0.25">
      <c r="A1524" s="98" t="s">
        <v>549</v>
      </c>
      <c r="B1524" s="99" t="s">
        <v>228</v>
      </c>
      <c r="C1524" s="100">
        <v>0</v>
      </c>
      <c r="D1524" s="98">
        <v>202411</v>
      </c>
      <c r="E1524" s="118" t="str">
        <f t="shared" si="23"/>
        <v>01 November 2024</v>
      </c>
      <c r="F1524" s="98" t="s">
        <v>542</v>
      </c>
      <c r="G1524" s="98" t="s">
        <v>552</v>
      </c>
    </row>
    <row r="1525" spans="1:7" x14ac:dyDescent="0.25">
      <c r="A1525" s="31" t="s">
        <v>549</v>
      </c>
      <c r="B1525" s="101" t="s">
        <v>230</v>
      </c>
      <c r="C1525" s="92"/>
      <c r="D1525" s="31">
        <v>202411</v>
      </c>
      <c r="E1525" s="119" t="str">
        <f t="shared" si="23"/>
        <v>01 November 2024</v>
      </c>
      <c r="F1525" s="31" t="s">
        <v>542</v>
      </c>
      <c r="G1525" s="31" t="s">
        <v>552</v>
      </c>
    </row>
    <row r="1526" spans="1:7" x14ac:dyDescent="0.25">
      <c r="A1526" s="98" t="s">
        <v>549</v>
      </c>
      <c r="B1526" s="99" t="s">
        <v>232</v>
      </c>
      <c r="C1526" s="100">
        <v>0</v>
      </c>
      <c r="D1526" s="98">
        <v>202411</v>
      </c>
      <c r="E1526" s="118" t="str">
        <f t="shared" si="23"/>
        <v>01 November 2024</v>
      </c>
      <c r="F1526" s="98" t="s">
        <v>542</v>
      </c>
      <c r="G1526" s="98" t="s">
        <v>552</v>
      </c>
    </row>
    <row r="1527" spans="1:7" x14ac:dyDescent="0.25">
      <c r="A1527" s="31" t="s">
        <v>549</v>
      </c>
      <c r="B1527" s="101" t="s">
        <v>234</v>
      </c>
      <c r="C1527" s="34">
        <v>-25765.34</v>
      </c>
      <c r="D1527" s="31">
        <v>202411</v>
      </c>
      <c r="E1527" s="119" t="str">
        <f t="shared" si="23"/>
        <v>01 November 2024</v>
      </c>
      <c r="F1527" s="31" t="s">
        <v>542</v>
      </c>
      <c r="G1527" s="31" t="s">
        <v>552</v>
      </c>
    </row>
    <row r="1528" spans="1:7" x14ac:dyDescent="0.25">
      <c r="A1528" s="98" t="s">
        <v>549</v>
      </c>
      <c r="B1528" s="99" t="s">
        <v>236</v>
      </c>
      <c r="C1528" s="102">
        <v>28173.09</v>
      </c>
      <c r="D1528" s="98">
        <v>202411</v>
      </c>
      <c r="E1528" s="118" t="str">
        <f t="shared" si="23"/>
        <v>01 November 2024</v>
      </c>
      <c r="F1528" s="98" t="s">
        <v>542</v>
      </c>
      <c r="G1528" s="98" t="s">
        <v>552</v>
      </c>
    </row>
    <row r="1529" spans="1:7" x14ac:dyDescent="0.25">
      <c r="A1529" s="31" t="s">
        <v>549</v>
      </c>
      <c r="B1529" s="101" t="s">
        <v>238</v>
      </c>
      <c r="C1529" s="92"/>
      <c r="D1529" s="31">
        <v>202411</v>
      </c>
      <c r="E1529" s="119" t="str">
        <f t="shared" si="23"/>
        <v>01 November 2024</v>
      </c>
      <c r="F1529" s="31" t="s">
        <v>542</v>
      </c>
      <c r="G1529" s="31" t="s">
        <v>552</v>
      </c>
    </row>
    <row r="1530" spans="1:7" x14ac:dyDescent="0.25">
      <c r="A1530" s="98" t="s">
        <v>549</v>
      </c>
      <c r="B1530" s="99" t="s">
        <v>238</v>
      </c>
      <c r="C1530" s="102">
        <v>28173.09</v>
      </c>
      <c r="D1530" s="98">
        <v>202411</v>
      </c>
      <c r="E1530" s="118" t="str">
        <f t="shared" si="23"/>
        <v>01 November 2024</v>
      </c>
      <c r="F1530" s="98" t="s">
        <v>542</v>
      </c>
      <c r="G1530" s="98" t="s">
        <v>552</v>
      </c>
    </row>
    <row r="1531" spans="1:7" x14ac:dyDescent="0.25">
      <c r="A1531" s="31" t="s">
        <v>549</v>
      </c>
      <c r="B1531" s="101" t="s">
        <v>241</v>
      </c>
      <c r="C1531" s="34">
        <v>28173.09</v>
      </c>
      <c r="D1531" s="31">
        <v>202411</v>
      </c>
      <c r="E1531" s="119" t="str">
        <f t="shared" si="23"/>
        <v>01 November 2024</v>
      </c>
      <c r="F1531" s="31" t="s">
        <v>542</v>
      </c>
      <c r="G1531" s="31" t="s">
        <v>552</v>
      </c>
    </row>
    <row r="1532" spans="1:7" x14ac:dyDescent="0.25">
      <c r="A1532" s="98" t="s">
        <v>549</v>
      </c>
      <c r="B1532" s="99" t="s">
        <v>243</v>
      </c>
      <c r="C1532" s="100"/>
      <c r="D1532" s="98">
        <v>202411</v>
      </c>
      <c r="E1532" s="118" t="str">
        <f t="shared" si="23"/>
        <v>01 November 2024</v>
      </c>
      <c r="F1532" s="98" t="s">
        <v>542</v>
      </c>
      <c r="G1532" s="98" t="s">
        <v>552</v>
      </c>
    </row>
    <row r="1533" spans="1:7" x14ac:dyDescent="0.25">
      <c r="A1533" s="31" t="s">
        <v>549</v>
      </c>
      <c r="B1533" s="101" t="s">
        <v>249</v>
      </c>
      <c r="C1533" s="34">
        <v>28173.09</v>
      </c>
      <c r="D1533" s="31">
        <v>202411</v>
      </c>
      <c r="E1533" s="119" t="str">
        <f t="shared" si="23"/>
        <v>01 November 2024</v>
      </c>
      <c r="F1533" s="31" t="s">
        <v>542</v>
      </c>
      <c r="G1533" s="31" t="s">
        <v>552</v>
      </c>
    </row>
    <row r="1534" spans="1:7" x14ac:dyDescent="0.25">
      <c r="A1534" s="98" t="s">
        <v>549</v>
      </c>
      <c r="B1534" s="99" t="s">
        <v>251</v>
      </c>
      <c r="C1534" s="100"/>
      <c r="D1534" s="98">
        <v>202411</v>
      </c>
      <c r="E1534" s="118" t="str">
        <f t="shared" si="23"/>
        <v>01 November 2024</v>
      </c>
      <c r="F1534" s="98" t="s">
        <v>542</v>
      </c>
      <c r="G1534" s="98" t="s">
        <v>552</v>
      </c>
    </row>
    <row r="1535" spans="1:7" x14ac:dyDescent="0.25">
      <c r="A1535" s="31" t="s">
        <v>549</v>
      </c>
      <c r="B1535" s="101" t="s">
        <v>253</v>
      </c>
      <c r="C1535" s="92"/>
      <c r="D1535" s="31">
        <v>202411</v>
      </c>
      <c r="E1535" s="119" t="str">
        <f t="shared" si="23"/>
        <v>01 November 2024</v>
      </c>
      <c r="F1535" s="31" t="s">
        <v>542</v>
      </c>
      <c r="G1535" s="31" t="s">
        <v>552</v>
      </c>
    </row>
    <row r="1536" spans="1:7" x14ac:dyDescent="0.25">
      <c r="A1536" s="98" t="s">
        <v>549</v>
      </c>
      <c r="B1536" s="99" t="s">
        <v>255</v>
      </c>
      <c r="C1536" s="102">
        <v>28173.09</v>
      </c>
      <c r="D1536" s="98">
        <v>202411</v>
      </c>
      <c r="E1536" s="118" t="str">
        <f t="shared" si="23"/>
        <v>01 November 2024</v>
      </c>
      <c r="F1536" s="98" t="s">
        <v>542</v>
      </c>
      <c r="G1536" s="98" t="s">
        <v>552</v>
      </c>
    </row>
    <row r="1537" spans="1:7" x14ac:dyDescent="0.25">
      <c r="A1537" s="31" t="s">
        <v>549</v>
      </c>
      <c r="B1537" s="31" t="s">
        <v>339</v>
      </c>
      <c r="C1537" s="31">
        <v>285671.685</v>
      </c>
      <c r="D1537" s="31">
        <v>202410</v>
      </c>
      <c r="E1537" s="119" t="str">
        <f t="shared" si="23"/>
        <v>01 October 2024</v>
      </c>
      <c r="F1537" s="31" t="s">
        <v>541</v>
      </c>
      <c r="G1537" s="31" t="s">
        <v>556</v>
      </c>
    </row>
    <row r="1538" spans="1:7" x14ac:dyDescent="0.25">
      <c r="A1538" s="98" t="s">
        <v>549</v>
      </c>
      <c r="B1538" s="98" t="s">
        <v>63</v>
      </c>
      <c r="C1538" s="98">
        <v>299955.26929999999</v>
      </c>
      <c r="D1538" s="98">
        <v>202410</v>
      </c>
      <c r="E1538" s="118" t="str">
        <f t="shared" ref="E1538:E1601" si="24">TEXT(DATE(LEFT(D1538,4), RIGHT(D1538,2), 1), "DD MMMM YYYY")</f>
        <v>01 October 2024</v>
      </c>
      <c r="F1538" s="98" t="s">
        <v>541</v>
      </c>
      <c r="G1538" s="98" t="s">
        <v>556</v>
      </c>
    </row>
    <row r="1539" spans="1:7" x14ac:dyDescent="0.25">
      <c r="A1539" s="31" t="s">
        <v>549</v>
      </c>
      <c r="B1539" s="31" t="s">
        <v>340</v>
      </c>
      <c r="C1539" s="31">
        <v>0.05</v>
      </c>
      <c r="D1539" s="31">
        <v>202410</v>
      </c>
      <c r="E1539" s="119" t="str">
        <f t="shared" si="24"/>
        <v>01 October 2024</v>
      </c>
      <c r="F1539" s="31" t="s">
        <v>541</v>
      </c>
      <c r="G1539" s="31" t="s">
        <v>556</v>
      </c>
    </row>
    <row r="1540" spans="1:7" x14ac:dyDescent="0.25">
      <c r="A1540" s="98" t="s">
        <v>549</v>
      </c>
      <c r="B1540" s="98" t="s">
        <v>110</v>
      </c>
      <c r="C1540" s="98">
        <v>-227966.00459999999</v>
      </c>
      <c r="D1540" s="98">
        <v>202410</v>
      </c>
      <c r="E1540" s="118" t="str">
        <f t="shared" si="24"/>
        <v>01 October 2024</v>
      </c>
      <c r="F1540" s="98" t="s">
        <v>541</v>
      </c>
      <c r="G1540" s="98" t="s">
        <v>556</v>
      </c>
    </row>
    <row r="1541" spans="1:7" x14ac:dyDescent="0.25">
      <c r="A1541" s="31" t="s">
        <v>549</v>
      </c>
      <c r="B1541" s="31" t="s">
        <v>114</v>
      </c>
      <c r="C1541" s="31">
        <v>71989.264620000002</v>
      </c>
      <c r="D1541" s="31">
        <v>202410</v>
      </c>
      <c r="E1541" s="119" t="str">
        <f t="shared" si="24"/>
        <v>01 October 2024</v>
      </c>
      <c r="F1541" s="31" t="s">
        <v>541</v>
      </c>
      <c r="G1541" s="31" t="s">
        <v>556</v>
      </c>
    </row>
    <row r="1542" spans="1:7" x14ac:dyDescent="0.25">
      <c r="A1542" s="98" t="s">
        <v>549</v>
      </c>
      <c r="B1542" s="98"/>
      <c r="C1542" s="98">
        <v>0.24</v>
      </c>
      <c r="D1542" s="98">
        <v>202410</v>
      </c>
      <c r="E1542" s="118" t="str">
        <f t="shared" si="24"/>
        <v>01 October 2024</v>
      </c>
      <c r="F1542" s="98" t="s">
        <v>541</v>
      </c>
      <c r="G1542" s="98" t="s">
        <v>556</v>
      </c>
    </row>
    <row r="1543" spans="1:7" x14ac:dyDescent="0.25">
      <c r="A1543" s="31" t="s">
        <v>549</v>
      </c>
      <c r="B1543" s="31" t="s">
        <v>288</v>
      </c>
      <c r="C1543" s="31">
        <v>4</v>
      </c>
      <c r="D1543" s="31">
        <v>202410</v>
      </c>
      <c r="E1543" s="119" t="str">
        <f t="shared" si="24"/>
        <v>01 October 2024</v>
      </c>
      <c r="F1543" s="31" t="s">
        <v>541</v>
      </c>
      <c r="G1543" s="31" t="s">
        <v>556</v>
      </c>
    </row>
    <row r="1544" spans="1:7" x14ac:dyDescent="0.25">
      <c r="A1544" s="98" t="s">
        <v>549</v>
      </c>
      <c r="B1544" s="98" t="s">
        <v>120</v>
      </c>
      <c r="C1544" s="98">
        <v>-33900</v>
      </c>
      <c r="D1544" s="98">
        <v>202410</v>
      </c>
      <c r="E1544" s="118" t="str">
        <f t="shared" si="24"/>
        <v>01 October 2024</v>
      </c>
      <c r="F1544" s="98" t="s">
        <v>541</v>
      </c>
      <c r="G1544" s="98" t="s">
        <v>556</v>
      </c>
    </row>
    <row r="1545" spans="1:7" x14ac:dyDescent="0.25">
      <c r="A1545" s="31" t="s">
        <v>549</v>
      </c>
      <c r="B1545" s="31" t="s">
        <v>124</v>
      </c>
      <c r="C1545" s="31">
        <v>-1187</v>
      </c>
      <c r="D1545" s="31">
        <v>202410</v>
      </c>
      <c r="E1545" s="119" t="str">
        <f t="shared" si="24"/>
        <v>01 October 2024</v>
      </c>
      <c r="F1545" s="31" t="s">
        <v>541</v>
      </c>
      <c r="G1545" s="31" t="s">
        <v>556</v>
      </c>
    </row>
    <row r="1546" spans="1:7" x14ac:dyDescent="0.25">
      <c r="A1546" s="98" t="s">
        <v>549</v>
      </c>
      <c r="B1546" s="98" t="s">
        <v>126</v>
      </c>
      <c r="C1546" s="98">
        <v>-3729</v>
      </c>
      <c r="D1546" s="98">
        <v>202410</v>
      </c>
      <c r="E1546" s="118" t="str">
        <f t="shared" si="24"/>
        <v>01 October 2024</v>
      </c>
      <c r="F1546" s="98" t="s">
        <v>541</v>
      </c>
      <c r="G1546" s="98" t="s">
        <v>556</v>
      </c>
    </row>
    <row r="1547" spans="1:7" x14ac:dyDescent="0.25">
      <c r="A1547" s="31" t="s">
        <v>549</v>
      </c>
      <c r="B1547" s="31" t="s">
        <v>130</v>
      </c>
      <c r="C1547" s="31">
        <v>-200</v>
      </c>
      <c r="D1547" s="31">
        <v>202410</v>
      </c>
      <c r="E1547" s="119" t="str">
        <f t="shared" si="24"/>
        <v>01 October 2024</v>
      </c>
      <c r="F1547" s="31" t="s">
        <v>541</v>
      </c>
      <c r="G1547" s="31" t="s">
        <v>556</v>
      </c>
    </row>
    <row r="1548" spans="1:7" x14ac:dyDescent="0.25">
      <c r="A1548" s="98" t="s">
        <v>549</v>
      </c>
      <c r="B1548" s="98" t="s">
        <v>134</v>
      </c>
      <c r="C1548" s="98">
        <v>-2712</v>
      </c>
      <c r="D1548" s="98">
        <v>202410</v>
      </c>
      <c r="E1548" s="118" t="str">
        <f t="shared" si="24"/>
        <v>01 October 2024</v>
      </c>
      <c r="F1548" s="98" t="s">
        <v>541</v>
      </c>
      <c r="G1548" s="98" t="s">
        <v>556</v>
      </c>
    </row>
    <row r="1549" spans="1:7" x14ac:dyDescent="0.25">
      <c r="A1549" s="31" t="s">
        <v>549</v>
      </c>
      <c r="B1549" s="31" t="s">
        <v>140</v>
      </c>
      <c r="C1549" s="31">
        <v>-41728</v>
      </c>
      <c r="D1549" s="31">
        <v>202410</v>
      </c>
      <c r="E1549" s="119" t="str">
        <f t="shared" si="24"/>
        <v>01 October 2024</v>
      </c>
      <c r="F1549" s="31" t="s">
        <v>541</v>
      </c>
      <c r="G1549" s="31" t="s">
        <v>556</v>
      </c>
    </row>
    <row r="1550" spans="1:7" x14ac:dyDescent="0.25">
      <c r="A1550" s="98" t="s">
        <v>549</v>
      </c>
      <c r="B1550" s="98" t="s">
        <v>329</v>
      </c>
      <c r="C1550" s="98">
        <v>-500</v>
      </c>
      <c r="D1550" s="98">
        <v>202410</v>
      </c>
      <c r="E1550" s="118" t="str">
        <f t="shared" si="24"/>
        <v>01 October 2024</v>
      </c>
      <c r="F1550" s="98" t="s">
        <v>541</v>
      </c>
      <c r="G1550" s="98" t="s">
        <v>556</v>
      </c>
    </row>
    <row r="1551" spans="1:7" x14ac:dyDescent="0.25">
      <c r="A1551" s="31" t="s">
        <v>549</v>
      </c>
      <c r="B1551" s="31" t="s">
        <v>144</v>
      </c>
      <c r="C1551" s="31">
        <v>-500</v>
      </c>
      <c r="D1551" s="31">
        <v>202410</v>
      </c>
      <c r="E1551" s="119" t="str">
        <f t="shared" si="24"/>
        <v>01 October 2024</v>
      </c>
      <c r="F1551" s="31" t="s">
        <v>541</v>
      </c>
      <c r="G1551" s="31" t="s">
        <v>556</v>
      </c>
    </row>
    <row r="1552" spans="1:7" x14ac:dyDescent="0.25">
      <c r="A1552" s="98" t="s">
        <v>549</v>
      </c>
      <c r="B1552" s="98" t="s">
        <v>146</v>
      </c>
      <c r="C1552" s="98">
        <v>-250</v>
      </c>
      <c r="D1552" s="98">
        <v>202410</v>
      </c>
      <c r="E1552" s="118" t="str">
        <f t="shared" si="24"/>
        <v>01 October 2024</v>
      </c>
      <c r="F1552" s="98" t="s">
        <v>541</v>
      </c>
      <c r="G1552" s="98" t="s">
        <v>556</v>
      </c>
    </row>
    <row r="1553" spans="1:7" x14ac:dyDescent="0.25">
      <c r="A1553" s="31" t="s">
        <v>549</v>
      </c>
      <c r="B1553" s="31" t="s">
        <v>148</v>
      </c>
      <c r="C1553" s="31">
        <v>-1250</v>
      </c>
      <c r="D1553" s="31">
        <v>202410</v>
      </c>
      <c r="E1553" s="119" t="str">
        <f t="shared" si="24"/>
        <v>01 October 2024</v>
      </c>
      <c r="F1553" s="31" t="s">
        <v>541</v>
      </c>
      <c r="G1553" s="31" t="s">
        <v>556</v>
      </c>
    </row>
    <row r="1554" spans="1:7" x14ac:dyDescent="0.25">
      <c r="A1554" s="98" t="s">
        <v>549</v>
      </c>
      <c r="B1554" s="98" t="s">
        <v>154</v>
      </c>
      <c r="C1554" s="98">
        <v>0</v>
      </c>
      <c r="D1554" s="98">
        <v>202410</v>
      </c>
      <c r="E1554" s="118" t="str">
        <f t="shared" si="24"/>
        <v>01 October 2024</v>
      </c>
      <c r="F1554" s="98" t="s">
        <v>541</v>
      </c>
      <c r="G1554" s="98" t="s">
        <v>556</v>
      </c>
    </row>
    <row r="1555" spans="1:7" x14ac:dyDescent="0.25">
      <c r="A1555" s="31" t="s">
        <v>549</v>
      </c>
      <c r="B1555" s="31" t="s">
        <v>331</v>
      </c>
      <c r="C1555" s="31">
        <v>-50</v>
      </c>
      <c r="D1555" s="31">
        <v>202410</v>
      </c>
      <c r="E1555" s="119" t="str">
        <f t="shared" si="24"/>
        <v>01 October 2024</v>
      </c>
      <c r="F1555" s="31" t="s">
        <v>541</v>
      </c>
      <c r="G1555" s="31" t="s">
        <v>556</v>
      </c>
    </row>
    <row r="1556" spans="1:7" x14ac:dyDescent="0.25">
      <c r="A1556" s="98" t="s">
        <v>549</v>
      </c>
      <c r="B1556" s="98" t="s">
        <v>162</v>
      </c>
      <c r="C1556" s="98">
        <v>-50</v>
      </c>
      <c r="D1556" s="98">
        <v>202410</v>
      </c>
      <c r="E1556" s="118" t="str">
        <f t="shared" si="24"/>
        <v>01 October 2024</v>
      </c>
      <c r="F1556" s="98" t="s">
        <v>541</v>
      </c>
      <c r="G1556" s="98" t="s">
        <v>556</v>
      </c>
    </row>
    <row r="1557" spans="1:7" x14ac:dyDescent="0.25">
      <c r="A1557" s="31" t="s">
        <v>549</v>
      </c>
      <c r="B1557" s="31" t="s">
        <v>276</v>
      </c>
      <c r="C1557" s="31">
        <v>-2800</v>
      </c>
      <c r="D1557" s="31">
        <v>202410</v>
      </c>
      <c r="E1557" s="119" t="str">
        <f t="shared" si="24"/>
        <v>01 October 2024</v>
      </c>
      <c r="F1557" s="31" t="s">
        <v>541</v>
      </c>
      <c r="G1557" s="31" t="s">
        <v>556</v>
      </c>
    </row>
    <row r="1558" spans="1:7" x14ac:dyDescent="0.25">
      <c r="A1558" s="98" t="s">
        <v>549</v>
      </c>
      <c r="B1558" s="98" t="s">
        <v>172</v>
      </c>
      <c r="C1558" s="98">
        <v>-2800</v>
      </c>
      <c r="D1558" s="98">
        <v>202410</v>
      </c>
      <c r="E1558" s="118" t="str">
        <f t="shared" si="24"/>
        <v>01 October 2024</v>
      </c>
      <c r="F1558" s="98" t="s">
        <v>541</v>
      </c>
      <c r="G1558" s="98" t="s">
        <v>556</v>
      </c>
    </row>
    <row r="1559" spans="1:7" x14ac:dyDescent="0.25">
      <c r="A1559" s="31" t="s">
        <v>549</v>
      </c>
      <c r="B1559" s="31" t="s">
        <v>176</v>
      </c>
      <c r="C1559" s="31">
        <v>-4299</v>
      </c>
      <c r="D1559" s="31">
        <v>202410</v>
      </c>
      <c r="E1559" s="119" t="str">
        <f t="shared" si="24"/>
        <v>01 October 2024</v>
      </c>
      <c r="F1559" s="31" t="s">
        <v>541</v>
      </c>
      <c r="G1559" s="31" t="s">
        <v>556</v>
      </c>
    </row>
    <row r="1560" spans="1:7" x14ac:dyDescent="0.25">
      <c r="A1560" s="98" t="s">
        <v>549</v>
      </c>
      <c r="B1560" s="98" t="s">
        <v>188</v>
      </c>
      <c r="C1560" s="98">
        <v>-250</v>
      </c>
      <c r="D1560" s="98">
        <v>202410</v>
      </c>
      <c r="E1560" s="118" t="str">
        <f t="shared" si="24"/>
        <v>01 October 2024</v>
      </c>
      <c r="F1560" s="98" t="s">
        <v>541</v>
      </c>
      <c r="G1560" s="98" t="s">
        <v>556</v>
      </c>
    </row>
    <row r="1561" spans="1:7" x14ac:dyDescent="0.25">
      <c r="A1561" s="31" t="s">
        <v>549</v>
      </c>
      <c r="B1561" s="31" t="s">
        <v>190</v>
      </c>
      <c r="C1561" s="31">
        <v>-250</v>
      </c>
      <c r="D1561" s="31">
        <v>202410</v>
      </c>
      <c r="E1561" s="119" t="str">
        <f t="shared" si="24"/>
        <v>01 October 2024</v>
      </c>
      <c r="F1561" s="31" t="s">
        <v>541</v>
      </c>
      <c r="G1561" s="31" t="s">
        <v>556</v>
      </c>
    </row>
    <row r="1562" spans="1:7" x14ac:dyDescent="0.25">
      <c r="A1562" s="98" t="s">
        <v>549</v>
      </c>
      <c r="B1562" s="98" t="s">
        <v>198</v>
      </c>
      <c r="C1562" s="98">
        <v>-4799</v>
      </c>
      <c r="D1562" s="98">
        <v>202410</v>
      </c>
      <c r="E1562" s="118" t="str">
        <f t="shared" si="24"/>
        <v>01 October 2024</v>
      </c>
      <c r="F1562" s="98" t="s">
        <v>541</v>
      </c>
      <c r="G1562" s="98" t="s">
        <v>556</v>
      </c>
    </row>
    <row r="1563" spans="1:7" x14ac:dyDescent="0.25">
      <c r="A1563" s="31" t="s">
        <v>549</v>
      </c>
      <c r="B1563" s="31" t="s">
        <v>206</v>
      </c>
      <c r="C1563" s="31">
        <v>0</v>
      </c>
      <c r="D1563" s="31">
        <v>202410</v>
      </c>
      <c r="E1563" s="119" t="str">
        <f t="shared" si="24"/>
        <v>01 October 2024</v>
      </c>
      <c r="F1563" s="31" t="s">
        <v>541</v>
      </c>
      <c r="G1563" s="31" t="s">
        <v>556</v>
      </c>
    </row>
    <row r="1564" spans="1:7" x14ac:dyDescent="0.25">
      <c r="A1564" s="98" t="s">
        <v>549</v>
      </c>
      <c r="B1564" s="98" t="s">
        <v>212</v>
      </c>
      <c r="C1564" s="98">
        <v>0</v>
      </c>
      <c r="D1564" s="98">
        <v>202410</v>
      </c>
      <c r="E1564" s="118" t="str">
        <f t="shared" si="24"/>
        <v>01 October 2024</v>
      </c>
      <c r="F1564" s="98" t="s">
        <v>541</v>
      </c>
      <c r="G1564" s="98" t="s">
        <v>556</v>
      </c>
    </row>
    <row r="1565" spans="1:7" x14ac:dyDescent="0.25">
      <c r="A1565" s="31" t="s">
        <v>549</v>
      </c>
      <c r="B1565" s="31" t="s">
        <v>218</v>
      </c>
      <c r="C1565" s="31">
        <v>-170</v>
      </c>
      <c r="D1565" s="31">
        <v>202410</v>
      </c>
      <c r="E1565" s="119" t="str">
        <f t="shared" si="24"/>
        <v>01 October 2024</v>
      </c>
      <c r="F1565" s="31" t="s">
        <v>541</v>
      </c>
      <c r="G1565" s="31" t="s">
        <v>556</v>
      </c>
    </row>
    <row r="1566" spans="1:7" x14ac:dyDescent="0.25">
      <c r="A1566" s="98" t="s">
        <v>549</v>
      </c>
      <c r="B1566" s="98" t="s">
        <v>333</v>
      </c>
      <c r="C1566" s="98">
        <v>-100</v>
      </c>
      <c r="D1566" s="98">
        <v>202410</v>
      </c>
      <c r="E1566" s="118" t="str">
        <f t="shared" si="24"/>
        <v>01 October 2024</v>
      </c>
      <c r="F1566" s="98" t="s">
        <v>541</v>
      </c>
      <c r="G1566" s="98" t="s">
        <v>556</v>
      </c>
    </row>
    <row r="1567" spans="1:7" x14ac:dyDescent="0.25">
      <c r="A1567" s="31" t="s">
        <v>549</v>
      </c>
      <c r="B1567" s="31" t="s">
        <v>220</v>
      </c>
      <c r="C1567" s="31">
        <v>-270</v>
      </c>
      <c r="D1567" s="31">
        <v>202410</v>
      </c>
      <c r="E1567" s="119" t="str">
        <f t="shared" si="24"/>
        <v>01 October 2024</v>
      </c>
      <c r="F1567" s="31" t="s">
        <v>541</v>
      </c>
      <c r="G1567" s="31" t="s">
        <v>556</v>
      </c>
    </row>
    <row r="1568" spans="1:7" x14ac:dyDescent="0.25">
      <c r="A1568" s="98" t="s">
        <v>549</v>
      </c>
      <c r="B1568" s="98" t="s">
        <v>224</v>
      </c>
      <c r="C1568" s="98">
        <v>0</v>
      </c>
      <c r="D1568" s="98">
        <v>202410</v>
      </c>
      <c r="E1568" s="118" t="str">
        <f t="shared" si="24"/>
        <v>01 October 2024</v>
      </c>
      <c r="F1568" s="98" t="s">
        <v>541</v>
      </c>
      <c r="G1568" s="98" t="s">
        <v>556</v>
      </c>
    </row>
    <row r="1569" spans="1:7" x14ac:dyDescent="0.25">
      <c r="A1569" s="31" t="s">
        <v>549</v>
      </c>
      <c r="B1569" s="31" t="s">
        <v>228</v>
      </c>
      <c r="C1569" s="31">
        <v>0</v>
      </c>
      <c r="D1569" s="31">
        <v>202410</v>
      </c>
      <c r="E1569" s="119" t="str">
        <f t="shared" si="24"/>
        <v>01 October 2024</v>
      </c>
      <c r="F1569" s="31" t="s">
        <v>541</v>
      </c>
      <c r="G1569" s="31" t="s">
        <v>556</v>
      </c>
    </row>
    <row r="1570" spans="1:7" x14ac:dyDescent="0.25">
      <c r="A1570" s="98" t="s">
        <v>549</v>
      </c>
      <c r="B1570" s="98" t="s">
        <v>232</v>
      </c>
      <c r="C1570" s="98">
        <v>0</v>
      </c>
      <c r="D1570" s="98">
        <v>202410</v>
      </c>
      <c r="E1570" s="118" t="str">
        <f t="shared" si="24"/>
        <v>01 October 2024</v>
      </c>
      <c r="F1570" s="98" t="s">
        <v>541</v>
      </c>
      <c r="G1570" s="98" t="s">
        <v>556</v>
      </c>
    </row>
    <row r="1571" spans="1:7" x14ac:dyDescent="0.25">
      <c r="A1571" s="31" t="s">
        <v>549</v>
      </c>
      <c r="B1571" s="31" t="s">
        <v>234</v>
      </c>
      <c r="C1571" s="31">
        <v>-50897</v>
      </c>
      <c r="D1571" s="31">
        <v>202410</v>
      </c>
      <c r="E1571" s="119" t="str">
        <f t="shared" si="24"/>
        <v>01 October 2024</v>
      </c>
      <c r="F1571" s="31" t="s">
        <v>541</v>
      </c>
      <c r="G1571" s="31" t="s">
        <v>556</v>
      </c>
    </row>
    <row r="1572" spans="1:7" x14ac:dyDescent="0.25">
      <c r="A1572" s="98" t="s">
        <v>549</v>
      </c>
      <c r="B1572" s="98" t="s">
        <v>236</v>
      </c>
      <c r="C1572" s="98">
        <v>21092.264620000002</v>
      </c>
      <c r="D1572" s="98">
        <v>202410</v>
      </c>
      <c r="E1572" s="118" t="str">
        <f t="shared" si="24"/>
        <v>01 October 2024</v>
      </c>
      <c r="F1572" s="98" t="s">
        <v>541</v>
      </c>
      <c r="G1572" s="98" t="s">
        <v>556</v>
      </c>
    </row>
    <row r="1573" spans="1:7" x14ac:dyDescent="0.25">
      <c r="A1573" s="31" t="s">
        <v>549</v>
      </c>
      <c r="B1573" s="31" t="s">
        <v>238</v>
      </c>
      <c r="C1573" s="31">
        <v>21092.264620000002</v>
      </c>
      <c r="D1573" s="31">
        <v>202410</v>
      </c>
      <c r="E1573" s="119" t="str">
        <f t="shared" si="24"/>
        <v>01 October 2024</v>
      </c>
      <c r="F1573" s="31" t="s">
        <v>541</v>
      </c>
      <c r="G1573" s="31" t="s">
        <v>556</v>
      </c>
    </row>
    <row r="1574" spans="1:7" x14ac:dyDescent="0.25">
      <c r="A1574" s="98" t="s">
        <v>549</v>
      </c>
      <c r="B1574" s="98" t="s">
        <v>241</v>
      </c>
      <c r="C1574" s="98">
        <v>21092.264620000002</v>
      </c>
      <c r="D1574" s="98">
        <v>202410</v>
      </c>
      <c r="E1574" s="118" t="str">
        <f t="shared" si="24"/>
        <v>01 October 2024</v>
      </c>
      <c r="F1574" s="98" t="s">
        <v>541</v>
      </c>
      <c r="G1574" s="98" t="s">
        <v>556</v>
      </c>
    </row>
    <row r="1575" spans="1:7" x14ac:dyDescent="0.25">
      <c r="A1575" s="31" t="s">
        <v>549</v>
      </c>
      <c r="B1575" s="31" t="s">
        <v>249</v>
      </c>
      <c r="C1575" s="31">
        <v>21092.264620000002</v>
      </c>
      <c r="D1575" s="31">
        <v>202410</v>
      </c>
      <c r="E1575" s="119" t="str">
        <f t="shared" si="24"/>
        <v>01 October 2024</v>
      </c>
      <c r="F1575" s="31" t="s">
        <v>541</v>
      </c>
      <c r="G1575" s="31" t="s">
        <v>556</v>
      </c>
    </row>
    <row r="1576" spans="1:7" x14ac:dyDescent="0.25">
      <c r="A1576" s="98" t="s">
        <v>549</v>
      </c>
      <c r="B1576" s="98" t="s">
        <v>255</v>
      </c>
      <c r="C1576" s="98">
        <v>21092.264620000002</v>
      </c>
      <c r="D1576" s="98">
        <v>202410</v>
      </c>
      <c r="E1576" s="118" t="str">
        <f t="shared" si="24"/>
        <v>01 October 2024</v>
      </c>
      <c r="F1576" s="98" t="s">
        <v>541</v>
      </c>
      <c r="G1576" s="98" t="s">
        <v>556</v>
      </c>
    </row>
    <row r="1577" spans="1:7" x14ac:dyDescent="0.25">
      <c r="A1577" s="31" t="s">
        <v>549</v>
      </c>
      <c r="B1577" s="31" t="s">
        <v>339</v>
      </c>
      <c r="C1577" s="31">
        <v>260034.34</v>
      </c>
      <c r="D1577" s="31">
        <v>202409</v>
      </c>
      <c r="E1577" s="119" t="str">
        <f t="shared" si="24"/>
        <v>01 September 2024</v>
      </c>
      <c r="F1577" s="31" t="s">
        <v>541</v>
      </c>
      <c r="G1577" s="31" t="s">
        <v>556</v>
      </c>
    </row>
    <row r="1578" spans="1:7" x14ac:dyDescent="0.25">
      <c r="A1578" s="98" t="s">
        <v>549</v>
      </c>
      <c r="B1578" s="98" t="s">
        <v>63</v>
      </c>
      <c r="C1578" s="98">
        <v>299955.26929999999</v>
      </c>
      <c r="D1578" s="98">
        <v>202409</v>
      </c>
      <c r="E1578" s="118" t="str">
        <f t="shared" si="24"/>
        <v>01 September 2024</v>
      </c>
      <c r="F1578" s="98" t="s">
        <v>541</v>
      </c>
      <c r="G1578" s="98" t="s">
        <v>556</v>
      </c>
    </row>
    <row r="1579" spans="1:7" x14ac:dyDescent="0.25">
      <c r="A1579" s="31" t="s">
        <v>549</v>
      </c>
      <c r="B1579" s="31" t="s">
        <v>340</v>
      </c>
      <c r="C1579" s="31">
        <v>0.15352175900000001</v>
      </c>
      <c r="D1579" s="31">
        <v>202409</v>
      </c>
      <c r="E1579" s="119" t="str">
        <f t="shared" si="24"/>
        <v>01 September 2024</v>
      </c>
      <c r="F1579" s="31" t="s">
        <v>541</v>
      </c>
      <c r="G1579" s="31" t="s">
        <v>556</v>
      </c>
    </row>
    <row r="1580" spans="1:7" x14ac:dyDescent="0.25">
      <c r="A1580" s="98" t="s">
        <v>549</v>
      </c>
      <c r="B1580" s="98" t="s">
        <v>110</v>
      </c>
      <c r="C1580" s="98">
        <v>-227966.00459999999</v>
      </c>
      <c r="D1580" s="98">
        <v>202409</v>
      </c>
      <c r="E1580" s="118" t="str">
        <f t="shared" si="24"/>
        <v>01 September 2024</v>
      </c>
      <c r="F1580" s="98" t="s">
        <v>541</v>
      </c>
      <c r="G1580" s="98" t="s">
        <v>556</v>
      </c>
    </row>
    <row r="1581" spans="1:7" x14ac:dyDescent="0.25">
      <c r="A1581" s="31" t="s">
        <v>549</v>
      </c>
      <c r="B1581" s="31" t="s">
        <v>114</v>
      </c>
      <c r="C1581" s="31">
        <v>71989.264620000002</v>
      </c>
      <c r="D1581" s="31">
        <v>202409</v>
      </c>
      <c r="E1581" s="119" t="str">
        <f t="shared" si="24"/>
        <v>01 September 2024</v>
      </c>
      <c r="F1581" s="31" t="s">
        <v>541</v>
      </c>
      <c r="G1581" s="31" t="s">
        <v>556</v>
      </c>
    </row>
    <row r="1582" spans="1:7" x14ac:dyDescent="0.25">
      <c r="A1582" s="98" t="s">
        <v>549</v>
      </c>
      <c r="B1582" s="98"/>
      <c r="C1582" s="98">
        <v>0.24</v>
      </c>
      <c r="D1582" s="98">
        <v>202409</v>
      </c>
      <c r="E1582" s="118" t="str">
        <f t="shared" si="24"/>
        <v>01 September 2024</v>
      </c>
      <c r="F1582" s="98" t="s">
        <v>541</v>
      </c>
      <c r="G1582" s="98" t="s">
        <v>556</v>
      </c>
    </row>
    <row r="1583" spans="1:7" x14ac:dyDescent="0.25">
      <c r="A1583" s="31" t="s">
        <v>549</v>
      </c>
      <c r="B1583" s="31" t="s">
        <v>288</v>
      </c>
      <c r="C1583" s="31">
        <v>4</v>
      </c>
      <c r="D1583" s="31">
        <v>202409</v>
      </c>
      <c r="E1583" s="119" t="str">
        <f t="shared" si="24"/>
        <v>01 September 2024</v>
      </c>
      <c r="F1583" s="31" t="s">
        <v>541</v>
      </c>
      <c r="G1583" s="31" t="s">
        <v>556</v>
      </c>
    </row>
    <row r="1584" spans="1:7" x14ac:dyDescent="0.25">
      <c r="A1584" s="98" t="s">
        <v>549</v>
      </c>
      <c r="B1584" s="98" t="s">
        <v>120</v>
      </c>
      <c r="C1584" s="98">
        <v>-33900</v>
      </c>
      <c r="D1584" s="98">
        <v>202409</v>
      </c>
      <c r="E1584" s="118" t="str">
        <f t="shared" si="24"/>
        <v>01 September 2024</v>
      </c>
      <c r="F1584" s="98" t="s">
        <v>541</v>
      </c>
      <c r="G1584" s="98" t="s">
        <v>556</v>
      </c>
    </row>
    <row r="1585" spans="1:7" x14ac:dyDescent="0.25">
      <c r="A1585" s="31" t="s">
        <v>549</v>
      </c>
      <c r="B1585" s="31" t="s">
        <v>122</v>
      </c>
      <c r="C1585" s="31">
        <v>-13160.5</v>
      </c>
      <c r="D1585" s="31">
        <v>202409</v>
      </c>
      <c r="E1585" s="119" t="str">
        <f t="shared" si="24"/>
        <v>01 September 2024</v>
      </c>
      <c r="F1585" s="31" t="s">
        <v>541</v>
      </c>
      <c r="G1585" s="31" t="s">
        <v>556</v>
      </c>
    </row>
    <row r="1586" spans="1:7" x14ac:dyDescent="0.25">
      <c r="A1586" s="98" t="s">
        <v>549</v>
      </c>
      <c r="B1586" s="98" t="s">
        <v>124</v>
      </c>
      <c r="C1586" s="98">
        <v>-1787</v>
      </c>
      <c r="D1586" s="98">
        <v>202409</v>
      </c>
      <c r="E1586" s="118" t="str">
        <f t="shared" si="24"/>
        <v>01 September 2024</v>
      </c>
      <c r="F1586" s="98" t="s">
        <v>541</v>
      </c>
      <c r="G1586" s="98" t="s">
        <v>556</v>
      </c>
    </row>
    <row r="1587" spans="1:7" x14ac:dyDescent="0.25">
      <c r="A1587" s="31" t="s">
        <v>549</v>
      </c>
      <c r="B1587" s="31" t="s">
        <v>558</v>
      </c>
      <c r="C1587" s="31">
        <v>-4000</v>
      </c>
      <c r="D1587" s="31">
        <v>202409</v>
      </c>
      <c r="E1587" s="119" t="str">
        <f t="shared" si="24"/>
        <v>01 September 2024</v>
      </c>
      <c r="F1587" s="31" t="s">
        <v>541</v>
      </c>
      <c r="G1587" s="31" t="s">
        <v>556</v>
      </c>
    </row>
    <row r="1588" spans="1:7" x14ac:dyDescent="0.25">
      <c r="A1588" s="98" t="s">
        <v>549</v>
      </c>
      <c r="B1588" s="98" t="s">
        <v>126</v>
      </c>
      <c r="C1588" s="98">
        <v>-3729</v>
      </c>
      <c r="D1588" s="98">
        <v>202409</v>
      </c>
      <c r="E1588" s="118" t="str">
        <f t="shared" si="24"/>
        <v>01 September 2024</v>
      </c>
      <c r="F1588" s="98" t="s">
        <v>541</v>
      </c>
      <c r="G1588" s="98" t="s">
        <v>556</v>
      </c>
    </row>
    <row r="1589" spans="1:7" x14ac:dyDescent="0.25">
      <c r="A1589" s="31" t="s">
        <v>549</v>
      </c>
      <c r="B1589" s="31" t="s">
        <v>128</v>
      </c>
      <c r="C1589" s="31">
        <v>-250</v>
      </c>
      <c r="D1589" s="31">
        <v>202409</v>
      </c>
      <c r="E1589" s="119" t="str">
        <f t="shared" si="24"/>
        <v>01 September 2024</v>
      </c>
      <c r="F1589" s="31" t="s">
        <v>541</v>
      </c>
      <c r="G1589" s="31" t="s">
        <v>556</v>
      </c>
    </row>
    <row r="1590" spans="1:7" x14ac:dyDescent="0.25">
      <c r="A1590" s="98" t="s">
        <v>549</v>
      </c>
      <c r="B1590" s="98" t="s">
        <v>134</v>
      </c>
      <c r="C1590" s="98">
        <v>-4085</v>
      </c>
      <c r="D1590" s="98">
        <v>202409</v>
      </c>
      <c r="E1590" s="118" t="str">
        <f t="shared" si="24"/>
        <v>01 September 2024</v>
      </c>
      <c r="F1590" s="98" t="s">
        <v>541</v>
      </c>
      <c r="G1590" s="98" t="s">
        <v>556</v>
      </c>
    </row>
    <row r="1591" spans="1:7" x14ac:dyDescent="0.25">
      <c r="A1591" s="31" t="s">
        <v>549</v>
      </c>
      <c r="B1591" s="31" t="s">
        <v>140</v>
      </c>
      <c r="C1591" s="31">
        <v>-60911.5</v>
      </c>
      <c r="D1591" s="31">
        <v>202409</v>
      </c>
      <c r="E1591" s="119" t="str">
        <f t="shared" si="24"/>
        <v>01 September 2024</v>
      </c>
      <c r="F1591" s="31" t="s">
        <v>541</v>
      </c>
      <c r="G1591" s="31" t="s">
        <v>556</v>
      </c>
    </row>
    <row r="1592" spans="1:7" x14ac:dyDescent="0.25">
      <c r="A1592" s="98" t="s">
        <v>549</v>
      </c>
      <c r="B1592" s="98" t="s">
        <v>148</v>
      </c>
      <c r="C1592" s="98">
        <v>0</v>
      </c>
      <c r="D1592" s="98">
        <v>202409</v>
      </c>
      <c r="E1592" s="118" t="str">
        <f t="shared" si="24"/>
        <v>01 September 2024</v>
      </c>
      <c r="F1592" s="98" t="s">
        <v>541</v>
      </c>
      <c r="G1592" s="98" t="s">
        <v>556</v>
      </c>
    </row>
    <row r="1593" spans="1:7" x14ac:dyDescent="0.25">
      <c r="A1593" s="31" t="s">
        <v>549</v>
      </c>
      <c r="B1593" s="31" t="s">
        <v>154</v>
      </c>
      <c r="C1593" s="31">
        <v>0</v>
      </c>
      <c r="D1593" s="31">
        <v>202409</v>
      </c>
      <c r="E1593" s="119" t="str">
        <f t="shared" si="24"/>
        <v>01 September 2024</v>
      </c>
      <c r="F1593" s="31" t="s">
        <v>541</v>
      </c>
      <c r="G1593" s="31" t="s">
        <v>556</v>
      </c>
    </row>
    <row r="1594" spans="1:7" x14ac:dyDescent="0.25">
      <c r="A1594" s="98" t="s">
        <v>549</v>
      </c>
      <c r="B1594" s="98" t="s">
        <v>162</v>
      </c>
      <c r="C1594" s="98">
        <v>0</v>
      </c>
      <c r="D1594" s="98">
        <v>202409</v>
      </c>
      <c r="E1594" s="118" t="str">
        <f t="shared" si="24"/>
        <v>01 September 2024</v>
      </c>
      <c r="F1594" s="98" t="s">
        <v>541</v>
      </c>
      <c r="G1594" s="98" t="s">
        <v>556</v>
      </c>
    </row>
    <row r="1595" spans="1:7" x14ac:dyDescent="0.25">
      <c r="A1595" s="31" t="s">
        <v>549</v>
      </c>
      <c r="B1595" s="31" t="s">
        <v>276</v>
      </c>
      <c r="C1595" s="31">
        <v>-2800</v>
      </c>
      <c r="D1595" s="31">
        <v>202409</v>
      </c>
      <c r="E1595" s="119" t="str">
        <f t="shared" si="24"/>
        <v>01 September 2024</v>
      </c>
      <c r="F1595" s="31" t="s">
        <v>541</v>
      </c>
      <c r="G1595" s="31" t="s">
        <v>556</v>
      </c>
    </row>
    <row r="1596" spans="1:7" x14ac:dyDescent="0.25">
      <c r="A1596" s="98" t="s">
        <v>549</v>
      </c>
      <c r="B1596" s="98" t="s">
        <v>172</v>
      </c>
      <c r="C1596" s="98">
        <v>-2800</v>
      </c>
      <c r="D1596" s="98">
        <v>202409</v>
      </c>
      <c r="E1596" s="118" t="str">
        <f t="shared" si="24"/>
        <v>01 September 2024</v>
      </c>
      <c r="F1596" s="98" t="s">
        <v>541</v>
      </c>
      <c r="G1596" s="98" t="s">
        <v>556</v>
      </c>
    </row>
    <row r="1597" spans="1:7" x14ac:dyDescent="0.25">
      <c r="A1597" s="31" t="s">
        <v>549</v>
      </c>
      <c r="B1597" s="31" t="s">
        <v>176</v>
      </c>
      <c r="C1597" s="31">
        <v>-4299</v>
      </c>
      <c r="D1597" s="31">
        <v>202409</v>
      </c>
      <c r="E1597" s="119" t="str">
        <f t="shared" si="24"/>
        <v>01 September 2024</v>
      </c>
      <c r="F1597" s="31" t="s">
        <v>541</v>
      </c>
      <c r="G1597" s="31" t="s">
        <v>556</v>
      </c>
    </row>
    <row r="1598" spans="1:7" x14ac:dyDescent="0.25">
      <c r="A1598" s="98" t="s">
        <v>549</v>
      </c>
      <c r="B1598" s="98" t="s">
        <v>184</v>
      </c>
      <c r="C1598" s="98">
        <v>-50</v>
      </c>
      <c r="D1598" s="98">
        <v>202409</v>
      </c>
      <c r="E1598" s="118" t="str">
        <f t="shared" si="24"/>
        <v>01 September 2024</v>
      </c>
      <c r="F1598" s="98" t="s">
        <v>541</v>
      </c>
      <c r="G1598" s="98" t="s">
        <v>556</v>
      </c>
    </row>
    <row r="1599" spans="1:7" x14ac:dyDescent="0.25">
      <c r="A1599" s="31" t="s">
        <v>549</v>
      </c>
      <c r="B1599" s="31" t="s">
        <v>188</v>
      </c>
      <c r="C1599" s="31">
        <v>-250</v>
      </c>
      <c r="D1599" s="31">
        <v>202409</v>
      </c>
      <c r="E1599" s="119" t="str">
        <f t="shared" si="24"/>
        <v>01 September 2024</v>
      </c>
      <c r="F1599" s="31" t="s">
        <v>541</v>
      </c>
      <c r="G1599" s="31" t="s">
        <v>556</v>
      </c>
    </row>
    <row r="1600" spans="1:7" x14ac:dyDescent="0.25">
      <c r="A1600" s="98" t="s">
        <v>549</v>
      </c>
      <c r="B1600" s="98" t="s">
        <v>190</v>
      </c>
      <c r="C1600" s="98">
        <v>-250</v>
      </c>
      <c r="D1600" s="98">
        <v>202409</v>
      </c>
      <c r="E1600" s="118" t="str">
        <f t="shared" si="24"/>
        <v>01 September 2024</v>
      </c>
      <c r="F1600" s="98" t="s">
        <v>541</v>
      </c>
      <c r="G1600" s="98" t="s">
        <v>556</v>
      </c>
    </row>
    <row r="1601" spans="1:7" x14ac:dyDescent="0.25">
      <c r="A1601" s="31" t="s">
        <v>549</v>
      </c>
      <c r="B1601" s="31" t="s">
        <v>198</v>
      </c>
      <c r="C1601" s="31">
        <v>-4849</v>
      </c>
      <c r="D1601" s="31">
        <v>202409</v>
      </c>
      <c r="E1601" s="119" t="str">
        <f t="shared" si="24"/>
        <v>01 September 2024</v>
      </c>
      <c r="F1601" s="31" t="s">
        <v>541</v>
      </c>
      <c r="G1601" s="31" t="s">
        <v>556</v>
      </c>
    </row>
    <row r="1602" spans="1:7" x14ac:dyDescent="0.25">
      <c r="A1602" s="98" t="s">
        <v>549</v>
      </c>
      <c r="B1602" s="98" t="s">
        <v>206</v>
      </c>
      <c r="C1602" s="98">
        <v>0</v>
      </c>
      <c r="D1602" s="98">
        <v>202409</v>
      </c>
      <c r="E1602" s="118" t="str">
        <f t="shared" ref="E1602:E1665" si="25">TEXT(DATE(LEFT(D1602,4), RIGHT(D1602,2), 1), "DD MMMM YYYY")</f>
        <v>01 September 2024</v>
      </c>
      <c r="F1602" s="98" t="s">
        <v>541</v>
      </c>
      <c r="G1602" s="98" t="s">
        <v>556</v>
      </c>
    </row>
    <row r="1603" spans="1:7" x14ac:dyDescent="0.25">
      <c r="A1603" s="31" t="s">
        <v>549</v>
      </c>
      <c r="B1603" s="31" t="s">
        <v>212</v>
      </c>
      <c r="C1603" s="31">
        <v>0</v>
      </c>
      <c r="D1603" s="31">
        <v>202409</v>
      </c>
      <c r="E1603" s="119" t="str">
        <f t="shared" si="25"/>
        <v>01 September 2024</v>
      </c>
      <c r="F1603" s="31" t="s">
        <v>541</v>
      </c>
      <c r="G1603" s="31" t="s">
        <v>556</v>
      </c>
    </row>
    <row r="1604" spans="1:7" x14ac:dyDescent="0.25">
      <c r="A1604" s="98" t="s">
        <v>549</v>
      </c>
      <c r="B1604" s="98" t="s">
        <v>218</v>
      </c>
      <c r="C1604" s="98">
        <v>-170</v>
      </c>
      <c r="D1604" s="98">
        <v>202409</v>
      </c>
      <c r="E1604" s="118" t="str">
        <f t="shared" si="25"/>
        <v>01 September 2024</v>
      </c>
      <c r="F1604" s="98" t="s">
        <v>541</v>
      </c>
      <c r="G1604" s="98" t="s">
        <v>556</v>
      </c>
    </row>
    <row r="1605" spans="1:7" x14ac:dyDescent="0.25">
      <c r="A1605" s="31" t="s">
        <v>549</v>
      </c>
      <c r="B1605" s="31" t="s">
        <v>333</v>
      </c>
      <c r="C1605" s="31">
        <v>-100</v>
      </c>
      <c r="D1605" s="31">
        <v>202409</v>
      </c>
      <c r="E1605" s="119" t="str">
        <f t="shared" si="25"/>
        <v>01 September 2024</v>
      </c>
      <c r="F1605" s="31" t="s">
        <v>541</v>
      </c>
      <c r="G1605" s="31" t="s">
        <v>556</v>
      </c>
    </row>
    <row r="1606" spans="1:7" x14ac:dyDescent="0.25">
      <c r="A1606" s="98" t="s">
        <v>549</v>
      </c>
      <c r="B1606" s="98" t="s">
        <v>220</v>
      </c>
      <c r="C1606" s="98">
        <v>-270</v>
      </c>
      <c r="D1606" s="98">
        <v>202409</v>
      </c>
      <c r="E1606" s="118" t="str">
        <f t="shared" si="25"/>
        <v>01 September 2024</v>
      </c>
      <c r="F1606" s="98" t="s">
        <v>541</v>
      </c>
      <c r="G1606" s="98" t="s">
        <v>556</v>
      </c>
    </row>
    <row r="1607" spans="1:7" x14ac:dyDescent="0.25">
      <c r="A1607" s="31" t="s">
        <v>549</v>
      </c>
      <c r="B1607" s="31" t="s">
        <v>224</v>
      </c>
      <c r="C1607" s="31">
        <v>0</v>
      </c>
      <c r="D1607" s="31">
        <v>202409</v>
      </c>
      <c r="E1607" s="119" t="str">
        <f t="shared" si="25"/>
        <v>01 September 2024</v>
      </c>
      <c r="F1607" s="31" t="s">
        <v>541</v>
      </c>
      <c r="G1607" s="31" t="s">
        <v>556</v>
      </c>
    </row>
    <row r="1608" spans="1:7" x14ac:dyDescent="0.25">
      <c r="A1608" s="98" t="s">
        <v>549</v>
      </c>
      <c r="B1608" s="98" t="s">
        <v>228</v>
      </c>
      <c r="C1608" s="98">
        <v>0</v>
      </c>
      <c r="D1608" s="98">
        <v>202409</v>
      </c>
      <c r="E1608" s="118" t="str">
        <f t="shared" si="25"/>
        <v>01 September 2024</v>
      </c>
      <c r="F1608" s="98" t="s">
        <v>541</v>
      </c>
      <c r="G1608" s="98" t="s">
        <v>556</v>
      </c>
    </row>
    <row r="1609" spans="1:7" x14ac:dyDescent="0.25">
      <c r="A1609" s="31" t="s">
        <v>549</v>
      </c>
      <c r="B1609" s="31" t="s">
        <v>232</v>
      </c>
      <c r="C1609" s="31">
        <v>0</v>
      </c>
      <c r="D1609" s="31">
        <v>202409</v>
      </c>
      <c r="E1609" s="119" t="str">
        <f t="shared" si="25"/>
        <v>01 September 2024</v>
      </c>
      <c r="F1609" s="31" t="s">
        <v>541</v>
      </c>
      <c r="G1609" s="31" t="s">
        <v>556</v>
      </c>
    </row>
    <row r="1610" spans="1:7" x14ac:dyDescent="0.25">
      <c r="A1610" s="98" t="s">
        <v>549</v>
      </c>
      <c r="B1610" s="98" t="s">
        <v>234</v>
      </c>
      <c r="C1610" s="98">
        <v>-68830.5</v>
      </c>
      <c r="D1610" s="98">
        <v>202409</v>
      </c>
      <c r="E1610" s="118" t="str">
        <f t="shared" si="25"/>
        <v>01 September 2024</v>
      </c>
      <c r="F1610" s="98" t="s">
        <v>541</v>
      </c>
      <c r="G1610" s="98" t="s">
        <v>556</v>
      </c>
    </row>
    <row r="1611" spans="1:7" x14ac:dyDescent="0.25">
      <c r="A1611" s="31" t="s">
        <v>549</v>
      </c>
      <c r="B1611" s="31" t="s">
        <v>236</v>
      </c>
      <c r="C1611" s="31">
        <v>3158.7646199999999</v>
      </c>
      <c r="D1611" s="31">
        <v>202409</v>
      </c>
      <c r="E1611" s="119" t="str">
        <f t="shared" si="25"/>
        <v>01 September 2024</v>
      </c>
      <c r="F1611" s="31" t="s">
        <v>541</v>
      </c>
      <c r="G1611" s="31" t="s">
        <v>556</v>
      </c>
    </row>
    <row r="1612" spans="1:7" x14ac:dyDescent="0.25">
      <c r="A1612" s="98" t="s">
        <v>549</v>
      </c>
      <c r="B1612" s="98" t="s">
        <v>238</v>
      </c>
      <c r="C1612" s="98">
        <v>3158.7646199999999</v>
      </c>
      <c r="D1612" s="98">
        <v>202409</v>
      </c>
      <c r="E1612" s="118" t="str">
        <f t="shared" si="25"/>
        <v>01 September 2024</v>
      </c>
      <c r="F1612" s="98" t="s">
        <v>541</v>
      </c>
      <c r="G1612" s="98" t="s">
        <v>556</v>
      </c>
    </row>
    <row r="1613" spans="1:7" x14ac:dyDescent="0.25">
      <c r="A1613" s="31" t="s">
        <v>549</v>
      </c>
      <c r="B1613" s="31" t="s">
        <v>241</v>
      </c>
      <c r="C1613" s="31">
        <v>3158.7646199999999</v>
      </c>
      <c r="D1613" s="31">
        <v>202409</v>
      </c>
      <c r="E1613" s="119" t="str">
        <f t="shared" si="25"/>
        <v>01 September 2024</v>
      </c>
      <c r="F1613" s="31" t="s">
        <v>541</v>
      </c>
      <c r="G1613" s="31" t="s">
        <v>556</v>
      </c>
    </row>
    <row r="1614" spans="1:7" x14ac:dyDescent="0.25">
      <c r="A1614" s="98" t="s">
        <v>549</v>
      </c>
      <c r="B1614" s="98" t="s">
        <v>249</v>
      </c>
      <c r="C1614" s="98">
        <v>3158.7646199999999</v>
      </c>
      <c r="D1614" s="98">
        <v>202409</v>
      </c>
      <c r="E1614" s="118" t="str">
        <f t="shared" si="25"/>
        <v>01 September 2024</v>
      </c>
      <c r="F1614" s="98" t="s">
        <v>541</v>
      </c>
      <c r="G1614" s="98" t="s">
        <v>556</v>
      </c>
    </row>
    <row r="1615" spans="1:7" x14ac:dyDescent="0.25">
      <c r="A1615" s="31" t="s">
        <v>549</v>
      </c>
      <c r="B1615" s="31" t="s">
        <v>255</v>
      </c>
      <c r="C1615" s="31">
        <v>3158.7646199999999</v>
      </c>
      <c r="D1615" s="31">
        <v>202409</v>
      </c>
      <c r="E1615" s="119" t="str">
        <f t="shared" si="25"/>
        <v>01 September 2024</v>
      </c>
      <c r="F1615" s="31" t="s">
        <v>541</v>
      </c>
      <c r="G1615" s="31" t="s">
        <v>556</v>
      </c>
    </row>
    <row r="1616" spans="1:7" x14ac:dyDescent="0.25">
      <c r="A1616" s="98" t="s">
        <v>549</v>
      </c>
      <c r="B1616" s="98" t="s">
        <v>22</v>
      </c>
      <c r="C1616" s="98">
        <v>271788.28999999998</v>
      </c>
      <c r="D1616" s="98">
        <v>202409</v>
      </c>
      <c r="E1616" s="118" t="str">
        <f t="shared" si="25"/>
        <v>01 September 2024</v>
      </c>
      <c r="F1616" s="98" t="s">
        <v>542</v>
      </c>
      <c r="G1616" s="98" t="s">
        <v>556</v>
      </c>
    </row>
    <row r="1617" spans="1:7" x14ac:dyDescent="0.25">
      <c r="A1617" s="31" t="s">
        <v>549</v>
      </c>
      <c r="B1617" s="31" t="s">
        <v>25</v>
      </c>
      <c r="C1617" s="31">
        <v>-1126</v>
      </c>
      <c r="D1617" s="31">
        <v>202409</v>
      </c>
      <c r="E1617" s="119" t="str">
        <f t="shared" si="25"/>
        <v>01 September 2024</v>
      </c>
      <c r="F1617" s="31" t="s">
        <v>542</v>
      </c>
      <c r="G1617" s="31" t="s">
        <v>556</v>
      </c>
    </row>
    <row r="1618" spans="1:7" x14ac:dyDescent="0.25">
      <c r="A1618" s="98" t="s">
        <v>549</v>
      </c>
      <c r="B1618" s="98" t="s">
        <v>27</v>
      </c>
      <c r="C1618" s="98">
        <v>853.11</v>
      </c>
      <c r="D1618" s="98">
        <v>202409</v>
      </c>
      <c r="E1618" s="118" t="str">
        <f t="shared" si="25"/>
        <v>01 September 2024</v>
      </c>
      <c r="F1618" s="98" t="s">
        <v>542</v>
      </c>
      <c r="G1618" s="98" t="s">
        <v>556</v>
      </c>
    </row>
    <row r="1619" spans="1:7" x14ac:dyDescent="0.25">
      <c r="A1619" s="31" t="s">
        <v>549</v>
      </c>
      <c r="B1619" s="31" t="s">
        <v>31</v>
      </c>
      <c r="C1619" s="31">
        <v>95</v>
      </c>
      <c r="D1619" s="31">
        <v>202409</v>
      </c>
      <c r="E1619" s="119" t="str">
        <f t="shared" si="25"/>
        <v>01 September 2024</v>
      </c>
      <c r="F1619" s="31" t="s">
        <v>542</v>
      </c>
      <c r="G1619" s="31" t="s">
        <v>556</v>
      </c>
    </row>
    <row r="1620" spans="1:7" x14ac:dyDescent="0.25">
      <c r="A1620" s="98" t="s">
        <v>549</v>
      </c>
      <c r="B1620" s="98" t="s">
        <v>43</v>
      </c>
      <c r="C1620" s="98">
        <v>4533</v>
      </c>
      <c r="D1620" s="98">
        <v>202409</v>
      </c>
      <c r="E1620" s="118" t="str">
        <f t="shared" si="25"/>
        <v>01 September 2024</v>
      </c>
      <c r="F1620" s="98" t="s">
        <v>542</v>
      </c>
      <c r="G1620" s="98" t="s">
        <v>556</v>
      </c>
    </row>
    <row r="1621" spans="1:7" x14ac:dyDescent="0.25">
      <c r="A1621" s="31" t="s">
        <v>549</v>
      </c>
      <c r="B1621" s="31" t="s">
        <v>47</v>
      </c>
      <c r="C1621" s="31">
        <v>7831.41</v>
      </c>
      <c r="D1621" s="31">
        <v>202409</v>
      </c>
      <c r="E1621" s="119" t="str">
        <f t="shared" si="25"/>
        <v>01 September 2024</v>
      </c>
      <c r="F1621" s="31" t="s">
        <v>542</v>
      </c>
      <c r="G1621" s="31" t="s">
        <v>556</v>
      </c>
    </row>
    <row r="1622" spans="1:7" x14ac:dyDescent="0.25">
      <c r="A1622" s="98" t="s">
        <v>549</v>
      </c>
      <c r="B1622" s="98" t="s">
        <v>258</v>
      </c>
      <c r="C1622" s="98">
        <v>-180</v>
      </c>
      <c r="D1622" s="98">
        <v>202409</v>
      </c>
      <c r="E1622" s="118" t="str">
        <f t="shared" si="25"/>
        <v>01 September 2024</v>
      </c>
      <c r="F1622" s="98" t="s">
        <v>542</v>
      </c>
      <c r="G1622" s="98" t="s">
        <v>556</v>
      </c>
    </row>
    <row r="1623" spans="1:7" x14ac:dyDescent="0.25">
      <c r="A1623" s="31" t="s">
        <v>549</v>
      </c>
      <c r="B1623" s="31" t="s">
        <v>49</v>
      </c>
      <c r="C1623" s="31">
        <v>25186.74</v>
      </c>
      <c r="D1623" s="31">
        <v>202409</v>
      </c>
      <c r="E1623" s="119" t="str">
        <f t="shared" si="25"/>
        <v>01 September 2024</v>
      </c>
      <c r="F1623" s="31" t="s">
        <v>542</v>
      </c>
      <c r="G1623" s="31" t="s">
        <v>556</v>
      </c>
    </row>
    <row r="1624" spans="1:7" x14ac:dyDescent="0.25">
      <c r="A1624" s="98" t="s">
        <v>549</v>
      </c>
      <c r="B1624" s="98" t="s">
        <v>51</v>
      </c>
      <c r="C1624" s="98">
        <v>-173.09</v>
      </c>
      <c r="D1624" s="98">
        <v>202409</v>
      </c>
      <c r="E1624" s="118" t="str">
        <f t="shared" si="25"/>
        <v>01 September 2024</v>
      </c>
      <c r="F1624" s="98" t="s">
        <v>542</v>
      </c>
      <c r="G1624" s="98" t="s">
        <v>556</v>
      </c>
    </row>
    <row r="1625" spans="1:7" x14ac:dyDescent="0.25">
      <c r="A1625" s="31" t="s">
        <v>549</v>
      </c>
      <c r="B1625" s="31" t="s">
        <v>547</v>
      </c>
      <c r="C1625" s="31">
        <v>1675.24</v>
      </c>
      <c r="D1625" s="31">
        <v>202409</v>
      </c>
      <c r="E1625" s="119" t="str">
        <f t="shared" si="25"/>
        <v>01 September 2024</v>
      </c>
      <c r="F1625" s="31" t="s">
        <v>542</v>
      </c>
      <c r="G1625" s="31" t="s">
        <v>556</v>
      </c>
    </row>
    <row r="1626" spans="1:7" x14ac:dyDescent="0.25">
      <c r="A1626" s="98" t="s">
        <v>549</v>
      </c>
      <c r="B1626" s="98" t="s">
        <v>548</v>
      </c>
      <c r="C1626" s="98">
        <v>-68.13</v>
      </c>
      <c r="D1626" s="98">
        <v>202409</v>
      </c>
      <c r="E1626" s="118" t="str">
        <f t="shared" si="25"/>
        <v>01 September 2024</v>
      </c>
      <c r="F1626" s="98" t="s">
        <v>542</v>
      </c>
      <c r="G1626" s="98" t="s">
        <v>556</v>
      </c>
    </row>
    <row r="1627" spans="1:7" x14ac:dyDescent="0.25">
      <c r="A1627" s="31" t="s">
        <v>549</v>
      </c>
      <c r="B1627" s="31" t="s">
        <v>59</v>
      </c>
      <c r="C1627" s="31">
        <v>3766.48</v>
      </c>
      <c r="D1627" s="31">
        <v>202409</v>
      </c>
      <c r="E1627" s="119" t="str">
        <f t="shared" si="25"/>
        <v>01 September 2024</v>
      </c>
      <c r="F1627" s="31" t="s">
        <v>542</v>
      </c>
      <c r="G1627" s="31" t="s">
        <v>556</v>
      </c>
    </row>
    <row r="1628" spans="1:7" x14ac:dyDescent="0.25">
      <c r="A1628" s="98" t="s">
        <v>549</v>
      </c>
      <c r="B1628" s="98" t="s">
        <v>63</v>
      </c>
      <c r="C1628" s="98">
        <v>314182.05</v>
      </c>
      <c r="D1628" s="98">
        <v>202409</v>
      </c>
      <c r="E1628" s="118" t="str">
        <f t="shared" si="25"/>
        <v>01 September 2024</v>
      </c>
      <c r="F1628" s="98" t="s">
        <v>542</v>
      </c>
      <c r="G1628" s="98" t="s">
        <v>556</v>
      </c>
    </row>
    <row r="1629" spans="1:7" x14ac:dyDescent="0.25">
      <c r="A1629" s="31" t="s">
        <v>549</v>
      </c>
      <c r="B1629" s="31" t="s">
        <v>68</v>
      </c>
      <c r="C1629" s="31">
        <v>-209111.44</v>
      </c>
      <c r="D1629" s="31">
        <v>202409</v>
      </c>
      <c r="E1629" s="119" t="str">
        <f t="shared" si="25"/>
        <v>01 September 2024</v>
      </c>
      <c r="F1629" s="31" t="s">
        <v>542</v>
      </c>
      <c r="G1629" s="31" t="s">
        <v>556</v>
      </c>
    </row>
    <row r="1630" spans="1:7" x14ac:dyDescent="0.25">
      <c r="A1630" s="98" t="s">
        <v>549</v>
      </c>
      <c r="B1630" s="98" t="s">
        <v>70</v>
      </c>
      <c r="C1630" s="98">
        <v>36244.58</v>
      </c>
      <c r="D1630" s="98">
        <v>202409</v>
      </c>
      <c r="E1630" s="118" t="str">
        <f t="shared" si="25"/>
        <v>01 September 2024</v>
      </c>
      <c r="F1630" s="98" t="s">
        <v>542</v>
      </c>
      <c r="G1630" s="98" t="s">
        <v>556</v>
      </c>
    </row>
    <row r="1631" spans="1:7" x14ac:dyDescent="0.25">
      <c r="A1631" s="31" t="s">
        <v>549</v>
      </c>
      <c r="B1631" s="31" t="s">
        <v>72</v>
      </c>
      <c r="C1631" s="31">
        <v>-2213.98</v>
      </c>
      <c r="D1631" s="31">
        <v>202409</v>
      </c>
      <c r="E1631" s="119" t="str">
        <f t="shared" si="25"/>
        <v>01 September 2024</v>
      </c>
      <c r="F1631" s="31" t="s">
        <v>542</v>
      </c>
      <c r="G1631" s="31" t="s">
        <v>556</v>
      </c>
    </row>
    <row r="1632" spans="1:7" x14ac:dyDescent="0.25">
      <c r="A1632" s="98" t="s">
        <v>549</v>
      </c>
      <c r="B1632" s="98" t="s">
        <v>74</v>
      </c>
      <c r="C1632" s="98">
        <v>709.05</v>
      </c>
      <c r="D1632" s="98">
        <v>202409</v>
      </c>
      <c r="E1632" s="118" t="str">
        <f t="shared" si="25"/>
        <v>01 September 2024</v>
      </c>
      <c r="F1632" s="98" t="s">
        <v>542</v>
      </c>
      <c r="G1632" s="98" t="s">
        <v>556</v>
      </c>
    </row>
    <row r="1633" spans="1:7" x14ac:dyDescent="0.25">
      <c r="A1633" s="31" t="s">
        <v>549</v>
      </c>
      <c r="B1633" s="31" t="s">
        <v>90</v>
      </c>
      <c r="C1633" s="31">
        <v>-22665.17</v>
      </c>
      <c r="D1633" s="31">
        <v>202409</v>
      </c>
      <c r="E1633" s="119" t="str">
        <f t="shared" si="25"/>
        <v>01 September 2024</v>
      </c>
      <c r="F1633" s="31" t="s">
        <v>542</v>
      </c>
      <c r="G1633" s="31" t="s">
        <v>556</v>
      </c>
    </row>
    <row r="1634" spans="1:7" x14ac:dyDescent="0.25">
      <c r="A1634" s="98" t="s">
        <v>549</v>
      </c>
      <c r="B1634" s="98" t="s">
        <v>92</v>
      </c>
      <c r="C1634" s="98">
        <v>1059.52</v>
      </c>
      <c r="D1634" s="98">
        <v>202409</v>
      </c>
      <c r="E1634" s="118" t="str">
        <f t="shared" si="25"/>
        <v>01 September 2024</v>
      </c>
      <c r="F1634" s="98" t="s">
        <v>542</v>
      </c>
      <c r="G1634" s="98" t="s">
        <v>556</v>
      </c>
    </row>
    <row r="1635" spans="1:7" x14ac:dyDescent="0.25">
      <c r="A1635" s="31" t="s">
        <v>549</v>
      </c>
      <c r="B1635" s="31" t="s">
        <v>96</v>
      </c>
      <c r="C1635" s="31">
        <v>-23358.92</v>
      </c>
      <c r="D1635" s="31">
        <v>202409</v>
      </c>
      <c r="E1635" s="119" t="str">
        <f t="shared" si="25"/>
        <v>01 September 2024</v>
      </c>
      <c r="F1635" s="31" t="s">
        <v>542</v>
      </c>
      <c r="G1635" s="31" t="s">
        <v>556</v>
      </c>
    </row>
    <row r="1636" spans="1:7" x14ac:dyDescent="0.25">
      <c r="A1636" s="98" t="s">
        <v>549</v>
      </c>
      <c r="B1636" s="98" t="s">
        <v>98</v>
      </c>
      <c r="C1636" s="98">
        <v>-3912.93</v>
      </c>
      <c r="D1636" s="98">
        <v>202409</v>
      </c>
      <c r="E1636" s="118" t="str">
        <f t="shared" si="25"/>
        <v>01 September 2024</v>
      </c>
      <c r="F1636" s="98" t="s">
        <v>542</v>
      </c>
      <c r="G1636" s="98" t="s">
        <v>556</v>
      </c>
    </row>
    <row r="1637" spans="1:7" x14ac:dyDescent="0.25">
      <c r="A1637" s="31" t="s">
        <v>549</v>
      </c>
      <c r="B1637" s="31" t="s">
        <v>106</v>
      </c>
      <c r="C1637" s="31">
        <v>-2894.2</v>
      </c>
      <c r="D1637" s="31">
        <v>202409</v>
      </c>
      <c r="E1637" s="119" t="str">
        <f t="shared" si="25"/>
        <v>01 September 2024</v>
      </c>
      <c r="F1637" s="31" t="s">
        <v>542</v>
      </c>
      <c r="G1637" s="31" t="s">
        <v>556</v>
      </c>
    </row>
    <row r="1638" spans="1:7" x14ac:dyDescent="0.25">
      <c r="A1638" s="98" t="s">
        <v>549</v>
      </c>
      <c r="B1638" s="98" t="s">
        <v>108</v>
      </c>
      <c r="C1638" s="98">
        <v>312.42</v>
      </c>
      <c r="D1638" s="98">
        <v>202409</v>
      </c>
      <c r="E1638" s="118" t="str">
        <f t="shared" si="25"/>
        <v>01 September 2024</v>
      </c>
      <c r="F1638" s="98" t="s">
        <v>542</v>
      </c>
      <c r="G1638" s="98" t="s">
        <v>556</v>
      </c>
    </row>
    <row r="1639" spans="1:7" x14ac:dyDescent="0.25">
      <c r="A1639" s="31" t="s">
        <v>549</v>
      </c>
      <c r="B1639" s="31" t="s">
        <v>110</v>
      </c>
      <c r="C1639" s="31">
        <v>-225831.07</v>
      </c>
      <c r="D1639" s="31">
        <v>202409</v>
      </c>
      <c r="E1639" s="119" t="str">
        <f t="shared" si="25"/>
        <v>01 September 2024</v>
      </c>
      <c r="F1639" s="31" t="s">
        <v>542</v>
      </c>
      <c r="G1639" s="31" t="s">
        <v>556</v>
      </c>
    </row>
    <row r="1640" spans="1:7" x14ac:dyDescent="0.25">
      <c r="A1640" s="98" t="s">
        <v>549</v>
      </c>
      <c r="B1640" s="98" t="s">
        <v>112</v>
      </c>
      <c r="C1640" s="98">
        <v>88350.98</v>
      </c>
      <c r="D1640" s="98">
        <v>202409</v>
      </c>
      <c r="E1640" s="118" t="str">
        <f t="shared" si="25"/>
        <v>01 September 2024</v>
      </c>
      <c r="F1640" s="98" t="s">
        <v>542</v>
      </c>
      <c r="G1640" s="98" t="s">
        <v>556</v>
      </c>
    </row>
    <row r="1641" spans="1:7" x14ac:dyDescent="0.25">
      <c r="A1641" s="31" t="s">
        <v>549</v>
      </c>
      <c r="B1641" s="31" t="s">
        <v>114</v>
      </c>
      <c r="C1641" s="31">
        <v>88350.98</v>
      </c>
      <c r="D1641" s="31">
        <v>202409</v>
      </c>
      <c r="E1641" s="119" t="str">
        <f t="shared" si="25"/>
        <v>01 September 2024</v>
      </c>
      <c r="F1641" s="31" t="s">
        <v>542</v>
      </c>
      <c r="G1641" s="31" t="s">
        <v>556</v>
      </c>
    </row>
    <row r="1642" spans="1:7" x14ac:dyDescent="0.25">
      <c r="A1642" s="98" t="s">
        <v>549</v>
      </c>
      <c r="B1642" s="98" t="s">
        <v>120</v>
      </c>
      <c r="C1642" s="98">
        <v>-28900</v>
      </c>
      <c r="D1642" s="98">
        <v>202409</v>
      </c>
      <c r="E1642" s="118" t="str">
        <f t="shared" si="25"/>
        <v>01 September 2024</v>
      </c>
      <c r="F1642" s="98" t="s">
        <v>542</v>
      </c>
      <c r="G1642" s="98" t="s">
        <v>556</v>
      </c>
    </row>
    <row r="1643" spans="1:7" x14ac:dyDescent="0.25">
      <c r="A1643" s="31" t="s">
        <v>549</v>
      </c>
      <c r="B1643" s="31" t="s">
        <v>124</v>
      </c>
      <c r="C1643" s="31">
        <v>-1156</v>
      </c>
      <c r="D1643" s="31">
        <v>202409</v>
      </c>
      <c r="E1643" s="119" t="str">
        <f t="shared" si="25"/>
        <v>01 September 2024</v>
      </c>
      <c r="F1643" s="31" t="s">
        <v>542</v>
      </c>
      <c r="G1643" s="31" t="s">
        <v>556</v>
      </c>
    </row>
    <row r="1644" spans="1:7" x14ac:dyDescent="0.25">
      <c r="A1644" s="98" t="s">
        <v>549</v>
      </c>
      <c r="B1644" s="98" t="s">
        <v>558</v>
      </c>
      <c r="C1644" s="98">
        <v>-5606.68</v>
      </c>
      <c r="D1644" s="98">
        <v>202409</v>
      </c>
      <c r="E1644" s="118" t="str">
        <f t="shared" si="25"/>
        <v>01 September 2024</v>
      </c>
      <c r="F1644" s="98" t="s">
        <v>542</v>
      </c>
      <c r="G1644" s="98" t="s">
        <v>556</v>
      </c>
    </row>
    <row r="1645" spans="1:7" x14ac:dyDescent="0.25">
      <c r="A1645" s="31" t="s">
        <v>549</v>
      </c>
      <c r="B1645" s="31" t="s">
        <v>126</v>
      </c>
      <c r="C1645" s="31">
        <v>-2235.94</v>
      </c>
      <c r="D1645" s="31">
        <v>202409</v>
      </c>
      <c r="E1645" s="119" t="str">
        <f t="shared" si="25"/>
        <v>01 September 2024</v>
      </c>
      <c r="F1645" s="31" t="s">
        <v>542</v>
      </c>
      <c r="G1645" s="31" t="s">
        <v>556</v>
      </c>
    </row>
    <row r="1646" spans="1:7" x14ac:dyDescent="0.25">
      <c r="A1646" s="98" t="s">
        <v>549</v>
      </c>
      <c r="B1646" s="98" t="s">
        <v>543</v>
      </c>
      <c r="C1646" s="98">
        <v>-50.36</v>
      </c>
      <c r="D1646" s="98">
        <v>202409</v>
      </c>
      <c r="E1646" s="118" t="str">
        <f t="shared" si="25"/>
        <v>01 September 2024</v>
      </c>
      <c r="F1646" s="98" t="s">
        <v>542</v>
      </c>
      <c r="G1646" s="98" t="s">
        <v>556</v>
      </c>
    </row>
    <row r="1647" spans="1:7" x14ac:dyDescent="0.25">
      <c r="A1647" s="31" t="s">
        <v>549</v>
      </c>
      <c r="B1647" s="31" t="s">
        <v>134</v>
      </c>
      <c r="C1647" s="31">
        <v>-2373.1799999999998</v>
      </c>
      <c r="D1647" s="31">
        <v>202409</v>
      </c>
      <c r="E1647" s="119" t="str">
        <f t="shared" si="25"/>
        <v>01 September 2024</v>
      </c>
      <c r="F1647" s="31" t="s">
        <v>542</v>
      </c>
      <c r="G1647" s="31" t="s">
        <v>556</v>
      </c>
    </row>
    <row r="1648" spans="1:7" x14ac:dyDescent="0.25">
      <c r="A1648" s="98" t="s">
        <v>549</v>
      </c>
      <c r="B1648" s="98" t="s">
        <v>140</v>
      </c>
      <c r="C1648" s="98">
        <v>-40322.160000000003</v>
      </c>
      <c r="D1648" s="98">
        <v>202409</v>
      </c>
      <c r="E1648" s="118" t="str">
        <f t="shared" si="25"/>
        <v>01 September 2024</v>
      </c>
      <c r="F1648" s="98" t="s">
        <v>542</v>
      </c>
      <c r="G1648" s="98" t="s">
        <v>556</v>
      </c>
    </row>
    <row r="1649" spans="1:7" x14ac:dyDescent="0.25">
      <c r="A1649" s="31" t="s">
        <v>549</v>
      </c>
      <c r="B1649" s="31" t="s">
        <v>148</v>
      </c>
      <c r="C1649" s="31">
        <v>0</v>
      </c>
      <c r="D1649" s="31">
        <v>202409</v>
      </c>
      <c r="E1649" s="119" t="str">
        <f t="shared" si="25"/>
        <v>01 September 2024</v>
      </c>
      <c r="F1649" s="31" t="s">
        <v>542</v>
      </c>
      <c r="G1649" s="31" t="s">
        <v>556</v>
      </c>
    </row>
    <row r="1650" spans="1:7" x14ac:dyDescent="0.25">
      <c r="A1650" s="98" t="s">
        <v>549</v>
      </c>
      <c r="B1650" s="98" t="s">
        <v>154</v>
      </c>
      <c r="C1650" s="98">
        <v>0</v>
      </c>
      <c r="D1650" s="98">
        <v>202409</v>
      </c>
      <c r="E1650" s="118" t="str">
        <f t="shared" si="25"/>
        <v>01 September 2024</v>
      </c>
      <c r="F1650" s="98" t="s">
        <v>542</v>
      </c>
      <c r="G1650" s="98" t="s">
        <v>556</v>
      </c>
    </row>
    <row r="1651" spans="1:7" x14ac:dyDescent="0.25">
      <c r="A1651" s="31" t="s">
        <v>549</v>
      </c>
      <c r="B1651" s="31" t="s">
        <v>162</v>
      </c>
      <c r="C1651" s="31">
        <v>0</v>
      </c>
      <c r="D1651" s="31">
        <v>202409</v>
      </c>
      <c r="E1651" s="119" t="str">
        <f t="shared" si="25"/>
        <v>01 September 2024</v>
      </c>
      <c r="F1651" s="31" t="s">
        <v>542</v>
      </c>
      <c r="G1651" s="31" t="s">
        <v>556</v>
      </c>
    </row>
    <row r="1652" spans="1:7" x14ac:dyDescent="0.25">
      <c r="A1652" s="98" t="s">
        <v>549</v>
      </c>
      <c r="B1652" s="98" t="s">
        <v>276</v>
      </c>
      <c r="C1652" s="98">
        <v>-2884.54</v>
      </c>
      <c r="D1652" s="98">
        <v>202409</v>
      </c>
      <c r="E1652" s="118" t="str">
        <f t="shared" si="25"/>
        <v>01 September 2024</v>
      </c>
      <c r="F1652" s="98" t="s">
        <v>542</v>
      </c>
      <c r="G1652" s="98" t="s">
        <v>556</v>
      </c>
    </row>
    <row r="1653" spans="1:7" x14ac:dyDescent="0.25">
      <c r="A1653" s="31" t="s">
        <v>549</v>
      </c>
      <c r="B1653" s="31" t="s">
        <v>559</v>
      </c>
      <c r="C1653" s="31">
        <v>-178</v>
      </c>
      <c r="D1653" s="31">
        <v>202409</v>
      </c>
      <c r="E1653" s="119" t="str">
        <f t="shared" si="25"/>
        <v>01 September 2024</v>
      </c>
      <c r="F1653" s="31" t="s">
        <v>542</v>
      </c>
      <c r="G1653" s="31" t="s">
        <v>556</v>
      </c>
    </row>
    <row r="1654" spans="1:7" x14ac:dyDescent="0.25">
      <c r="A1654" s="98" t="s">
        <v>549</v>
      </c>
      <c r="B1654" s="98" t="s">
        <v>172</v>
      </c>
      <c r="C1654" s="98">
        <v>-3062.54</v>
      </c>
      <c r="D1654" s="98">
        <v>202409</v>
      </c>
      <c r="E1654" s="118" t="str">
        <f t="shared" si="25"/>
        <v>01 September 2024</v>
      </c>
      <c r="F1654" s="98" t="s">
        <v>542</v>
      </c>
      <c r="G1654" s="98" t="s">
        <v>556</v>
      </c>
    </row>
    <row r="1655" spans="1:7" x14ac:dyDescent="0.25">
      <c r="A1655" s="31" t="s">
        <v>549</v>
      </c>
      <c r="B1655" s="31" t="s">
        <v>176</v>
      </c>
      <c r="C1655" s="31">
        <v>-4299</v>
      </c>
      <c r="D1655" s="31">
        <v>202409</v>
      </c>
      <c r="E1655" s="119" t="str">
        <f t="shared" si="25"/>
        <v>01 September 2024</v>
      </c>
      <c r="F1655" s="31" t="s">
        <v>542</v>
      </c>
      <c r="G1655" s="31" t="s">
        <v>556</v>
      </c>
    </row>
    <row r="1656" spans="1:7" x14ac:dyDescent="0.25">
      <c r="A1656" s="98" t="s">
        <v>549</v>
      </c>
      <c r="B1656" s="98" t="s">
        <v>188</v>
      </c>
      <c r="C1656" s="98">
        <v>-221</v>
      </c>
      <c r="D1656" s="98">
        <v>202409</v>
      </c>
      <c r="E1656" s="118" t="str">
        <f t="shared" si="25"/>
        <v>01 September 2024</v>
      </c>
      <c r="F1656" s="98" t="s">
        <v>542</v>
      </c>
      <c r="G1656" s="98" t="s">
        <v>556</v>
      </c>
    </row>
    <row r="1657" spans="1:7" x14ac:dyDescent="0.25">
      <c r="A1657" s="31" t="s">
        <v>549</v>
      </c>
      <c r="B1657" s="31" t="s">
        <v>198</v>
      </c>
      <c r="C1657" s="31">
        <v>-4520</v>
      </c>
      <c r="D1657" s="31">
        <v>202409</v>
      </c>
      <c r="E1657" s="119" t="str">
        <f t="shared" si="25"/>
        <v>01 September 2024</v>
      </c>
      <c r="F1657" s="31" t="s">
        <v>542</v>
      </c>
      <c r="G1657" s="31" t="s">
        <v>556</v>
      </c>
    </row>
    <row r="1658" spans="1:7" x14ac:dyDescent="0.25">
      <c r="A1658" s="98" t="s">
        <v>549</v>
      </c>
      <c r="B1658" s="98" t="s">
        <v>206</v>
      </c>
      <c r="C1658" s="98">
        <v>0</v>
      </c>
      <c r="D1658" s="98">
        <v>202409</v>
      </c>
      <c r="E1658" s="118" t="str">
        <f t="shared" si="25"/>
        <v>01 September 2024</v>
      </c>
      <c r="F1658" s="98" t="s">
        <v>542</v>
      </c>
      <c r="G1658" s="98" t="s">
        <v>556</v>
      </c>
    </row>
    <row r="1659" spans="1:7" x14ac:dyDescent="0.25">
      <c r="A1659" s="31" t="s">
        <v>549</v>
      </c>
      <c r="B1659" s="31" t="s">
        <v>281</v>
      </c>
      <c r="C1659" s="31">
        <v>0</v>
      </c>
      <c r="D1659" s="31">
        <v>202409</v>
      </c>
      <c r="E1659" s="119" t="str">
        <f t="shared" si="25"/>
        <v>01 September 2024</v>
      </c>
      <c r="F1659" s="31" t="s">
        <v>542</v>
      </c>
      <c r="G1659" s="31" t="s">
        <v>556</v>
      </c>
    </row>
    <row r="1660" spans="1:7" x14ac:dyDescent="0.25">
      <c r="A1660" s="98" t="s">
        <v>549</v>
      </c>
      <c r="B1660" s="98" t="s">
        <v>218</v>
      </c>
      <c r="C1660" s="98">
        <v>-175.16</v>
      </c>
      <c r="D1660" s="98">
        <v>202409</v>
      </c>
      <c r="E1660" s="118" t="str">
        <f t="shared" si="25"/>
        <v>01 September 2024</v>
      </c>
      <c r="F1660" s="98" t="s">
        <v>542</v>
      </c>
      <c r="G1660" s="98" t="s">
        <v>556</v>
      </c>
    </row>
    <row r="1661" spans="1:7" x14ac:dyDescent="0.25">
      <c r="A1661" s="31" t="s">
        <v>549</v>
      </c>
      <c r="B1661" s="31" t="s">
        <v>220</v>
      </c>
      <c r="C1661" s="31">
        <v>-175.16</v>
      </c>
      <c r="D1661" s="31">
        <v>202409</v>
      </c>
      <c r="E1661" s="119" t="str">
        <f t="shared" si="25"/>
        <v>01 September 2024</v>
      </c>
      <c r="F1661" s="31" t="s">
        <v>542</v>
      </c>
      <c r="G1661" s="31" t="s">
        <v>556</v>
      </c>
    </row>
    <row r="1662" spans="1:7" x14ac:dyDescent="0.25">
      <c r="A1662" s="98" t="s">
        <v>549</v>
      </c>
      <c r="B1662" s="98" t="s">
        <v>224</v>
      </c>
      <c r="C1662" s="98">
        <v>0</v>
      </c>
      <c r="D1662" s="98">
        <v>202409</v>
      </c>
      <c r="E1662" s="118" t="str">
        <f t="shared" si="25"/>
        <v>01 September 2024</v>
      </c>
      <c r="F1662" s="98" t="s">
        <v>542</v>
      </c>
      <c r="G1662" s="98" t="s">
        <v>556</v>
      </c>
    </row>
    <row r="1663" spans="1:7" x14ac:dyDescent="0.25">
      <c r="A1663" s="31" t="s">
        <v>549</v>
      </c>
      <c r="B1663" s="31" t="s">
        <v>228</v>
      </c>
      <c r="C1663" s="31">
        <v>0</v>
      </c>
      <c r="D1663" s="31">
        <v>202409</v>
      </c>
      <c r="E1663" s="119" t="str">
        <f t="shared" si="25"/>
        <v>01 September 2024</v>
      </c>
      <c r="F1663" s="31" t="s">
        <v>542</v>
      </c>
      <c r="G1663" s="31" t="s">
        <v>556</v>
      </c>
    </row>
    <row r="1664" spans="1:7" x14ac:dyDescent="0.25">
      <c r="A1664" s="98" t="s">
        <v>549</v>
      </c>
      <c r="B1664" s="98" t="s">
        <v>232</v>
      </c>
      <c r="C1664" s="98">
        <v>0</v>
      </c>
      <c r="D1664" s="98">
        <v>202409</v>
      </c>
      <c r="E1664" s="118" t="str">
        <f t="shared" si="25"/>
        <v>01 September 2024</v>
      </c>
      <c r="F1664" s="98" t="s">
        <v>542</v>
      </c>
      <c r="G1664" s="98" t="s">
        <v>556</v>
      </c>
    </row>
    <row r="1665" spans="1:7" x14ac:dyDescent="0.25">
      <c r="A1665" s="31" t="s">
        <v>549</v>
      </c>
      <c r="B1665" s="31" t="s">
        <v>234</v>
      </c>
      <c r="C1665" s="31">
        <v>-48079.86</v>
      </c>
      <c r="D1665" s="31">
        <v>202409</v>
      </c>
      <c r="E1665" s="119" t="str">
        <f t="shared" si="25"/>
        <v>01 September 2024</v>
      </c>
      <c r="F1665" s="31" t="s">
        <v>542</v>
      </c>
      <c r="G1665" s="31" t="s">
        <v>556</v>
      </c>
    </row>
    <row r="1666" spans="1:7" x14ac:dyDescent="0.25">
      <c r="A1666" s="98" t="s">
        <v>549</v>
      </c>
      <c r="B1666" s="98" t="s">
        <v>236</v>
      </c>
      <c r="C1666" s="98">
        <v>40271.120000000003</v>
      </c>
      <c r="D1666" s="98">
        <v>202409</v>
      </c>
      <c r="E1666" s="118" t="str">
        <f t="shared" ref="E1666:E1729" si="26">TEXT(DATE(LEFT(D1666,4), RIGHT(D1666,2), 1), "DD MMMM YYYY")</f>
        <v>01 September 2024</v>
      </c>
      <c r="F1666" s="98" t="s">
        <v>542</v>
      </c>
      <c r="G1666" s="98" t="s">
        <v>556</v>
      </c>
    </row>
    <row r="1667" spans="1:7" x14ac:dyDescent="0.25">
      <c r="A1667" s="31" t="s">
        <v>549</v>
      </c>
      <c r="B1667" s="31" t="s">
        <v>238</v>
      </c>
      <c r="C1667" s="31">
        <v>40271.120000000003</v>
      </c>
      <c r="D1667" s="31">
        <v>202409</v>
      </c>
      <c r="E1667" s="119" t="str">
        <f t="shared" si="26"/>
        <v>01 September 2024</v>
      </c>
      <c r="F1667" s="31" t="s">
        <v>542</v>
      </c>
      <c r="G1667" s="31" t="s">
        <v>556</v>
      </c>
    </row>
    <row r="1668" spans="1:7" x14ac:dyDescent="0.25">
      <c r="A1668" s="98" t="s">
        <v>549</v>
      </c>
      <c r="B1668" s="98" t="s">
        <v>241</v>
      </c>
      <c r="C1668" s="98">
        <v>40271.120000000003</v>
      </c>
      <c r="D1668" s="98">
        <v>202409</v>
      </c>
      <c r="E1668" s="118" t="str">
        <f t="shared" si="26"/>
        <v>01 September 2024</v>
      </c>
      <c r="F1668" s="98" t="s">
        <v>542</v>
      </c>
      <c r="G1668" s="98" t="s">
        <v>556</v>
      </c>
    </row>
    <row r="1669" spans="1:7" x14ac:dyDescent="0.25">
      <c r="A1669" s="31" t="s">
        <v>549</v>
      </c>
      <c r="B1669" s="31" t="s">
        <v>249</v>
      </c>
      <c r="C1669" s="31">
        <v>40271.120000000003</v>
      </c>
      <c r="D1669" s="31">
        <v>202409</v>
      </c>
      <c r="E1669" s="119" t="str">
        <f t="shared" si="26"/>
        <v>01 September 2024</v>
      </c>
      <c r="F1669" s="31" t="s">
        <v>542</v>
      </c>
      <c r="G1669" s="31" t="s">
        <v>556</v>
      </c>
    </row>
    <row r="1670" spans="1:7" x14ac:dyDescent="0.25">
      <c r="A1670" s="98" t="s">
        <v>549</v>
      </c>
      <c r="B1670" s="98" t="s">
        <v>251</v>
      </c>
      <c r="C1670" s="98">
        <v>-23985.63</v>
      </c>
      <c r="D1670" s="98">
        <v>202409</v>
      </c>
      <c r="E1670" s="118" t="str">
        <f t="shared" si="26"/>
        <v>01 September 2024</v>
      </c>
      <c r="F1670" s="98" t="s">
        <v>542</v>
      </c>
      <c r="G1670" s="98" t="s">
        <v>556</v>
      </c>
    </row>
    <row r="1671" spans="1:7" x14ac:dyDescent="0.25">
      <c r="A1671" s="31" t="s">
        <v>549</v>
      </c>
      <c r="B1671" s="31" t="s">
        <v>253</v>
      </c>
      <c r="C1671" s="31">
        <v>-8143</v>
      </c>
      <c r="D1671" s="31">
        <v>202409</v>
      </c>
      <c r="E1671" s="119" t="str">
        <f t="shared" si="26"/>
        <v>01 September 2024</v>
      </c>
      <c r="F1671" s="31" t="s">
        <v>542</v>
      </c>
      <c r="G1671" s="31" t="s">
        <v>556</v>
      </c>
    </row>
    <row r="1672" spans="1:7" x14ac:dyDescent="0.25">
      <c r="A1672" s="98" t="s">
        <v>549</v>
      </c>
      <c r="B1672" s="98" t="s">
        <v>255</v>
      </c>
      <c r="C1672" s="98">
        <v>8142.49</v>
      </c>
      <c r="D1672" s="98">
        <v>202409</v>
      </c>
      <c r="E1672" s="118" t="str">
        <f t="shared" si="26"/>
        <v>01 September 2024</v>
      </c>
      <c r="F1672" s="98" t="s">
        <v>542</v>
      </c>
      <c r="G1672" s="98" t="s">
        <v>556</v>
      </c>
    </row>
    <row r="1673" spans="1:7" x14ac:dyDescent="0.25">
      <c r="A1673" s="31" t="s">
        <v>549</v>
      </c>
      <c r="B1673" s="101" t="s">
        <v>15</v>
      </c>
      <c r="C1673" s="92"/>
      <c r="D1673" s="31">
        <v>202411</v>
      </c>
      <c r="E1673" s="119" t="str">
        <f t="shared" si="26"/>
        <v>01 November 2024</v>
      </c>
      <c r="F1673" s="31" t="s">
        <v>542</v>
      </c>
      <c r="G1673" s="31" t="s">
        <v>553</v>
      </c>
    </row>
    <row r="1674" spans="1:7" x14ac:dyDescent="0.25">
      <c r="A1674" s="98" t="s">
        <v>549</v>
      </c>
      <c r="B1674" s="99" t="s">
        <v>18</v>
      </c>
      <c r="C1674" s="100"/>
      <c r="D1674" s="98">
        <v>202411</v>
      </c>
      <c r="E1674" s="118" t="str">
        <f t="shared" si="26"/>
        <v>01 November 2024</v>
      </c>
      <c r="F1674" s="98" t="s">
        <v>542</v>
      </c>
      <c r="G1674" s="98" t="s">
        <v>553</v>
      </c>
    </row>
    <row r="1675" spans="1:7" x14ac:dyDescent="0.25">
      <c r="A1675" s="31" t="s">
        <v>549</v>
      </c>
      <c r="B1675" s="101" t="s">
        <v>20</v>
      </c>
      <c r="C1675" s="92"/>
      <c r="D1675" s="31">
        <v>202411</v>
      </c>
      <c r="E1675" s="119" t="str">
        <f t="shared" si="26"/>
        <v>01 November 2024</v>
      </c>
      <c r="F1675" s="31" t="s">
        <v>542</v>
      </c>
      <c r="G1675" s="31" t="s">
        <v>553</v>
      </c>
    </row>
    <row r="1676" spans="1:7" x14ac:dyDescent="0.25">
      <c r="A1676" s="98" t="s">
        <v>549</v>
      </c>
      <c r="B1676" s="99" t="s">
        <v>22</v>
      </c>
      <c r="C1676" s="102">
        <v>214736.77</v>
      </c>
      <c r="D1676" s="98">
        <v>202411</v>
      </c>
      <c r="E1676" s="118" t="str">
        <f t="shared" si="26"/>
        <v>01 November 2024</v>
      </c>
      <c r="F1676" s="98" t="s">
        <v>542</v>
      </c>
      <c r="G1676" s="98" t="s">
        <v>553</v>
      </c>
    </row>
    <row r="1677" spans="1:7" x14ac:dyDescent="0.25">
      <c r="A1677" s="31" t="s">
        <v>549</v>
      </c>
      <c r="B1677" s="101" t="s">
        <v>25</v>
      </c>
      <c r="C1677" s="34">
        <v>-21466.799999999999</v>
      </c>
      <c r="D1677" s="31">
        <v>202411</v>
      </c>
      <c r="E1677" s="119" t="str">
        <f t="shared" si="26"/>
        <v>01 November 2024</v>
      </c>
      <c r="F1677" s="31" t="s">
        <v>542</v>
      </c>
      <c r="G1677" s="31" t="s">
        <v>553</v>
      </c>
    </row>
    <row r="1678" spans="1:7" x14ac:dyDescent="0.25">
      <c r="A1678" s="98" t="s">
        <v>549</v>
      </c>
      <c r="B1678" s="99" t="s">
        <v>27</v>
      </c>
      <c r="C1678" s="100">
        <v>401.33</v>
      </c>
      <c r="D1678" s="98">
        <v>202411</v>
      </c>
      <c r="E1678" s="118" t="str">
        <f t="shared" si="26"/>
        <v>01 November 2024</v>
      </c>
      <c r="F1678" s="98" t="s">
        <v>542</v>
      </c>
      <c r="G1678" s="98" t="s">
        <v>553</v>
      </c>
    </row>
    <row r="1679" spans="1:7" x14ac:dyDescent="0.25">
      <c r="A1679" s="31" t="s">
        <v>549</v>
      </c>
      <c r="B1679" s="101" t="s">
        <v>29</v>
      </c>
      <c r="C1679" s="92">
        <v>118.28</v>
      </c>
      <c r="D1679" s="31">
        <v>202411</v>
      </c>
      <c r="E1679" s="119" t="str">
        <f t="shared" si="26"/>
        <v>01 November 2024</v>
      </c>
      <c r="F1679" s="31" t="s">
        <v>542</v>
      </c>
      <c r="G1679" s="31" t="s">
        <v>553</v>
      </c>
    </row>
    <row r="1680" spans="1:7" x14ac:dyDescent="0.25">
      <c r="A1680" s="98" t="s">
        <v>549</v>
      </c>
      <c r="B1680" s="99" t="s">
        <v>31</v>
      </c>
      <c r="C1680" s="100">
        <v>89.85</v>
      </c>
      <c r="D1680" s="98">
        <v>202411</v>
      </c>
      <c r="E1680" s="118" t="str">
        <f t="shared" si="26"/>
        <v>01 November 2024</v>
      </c>
      <c r="F1680" s="98" t="s">
        <v>542</v>
      </c>
      <c r="G1680" s="98" t="s">
        <v>553</v>
      </c>
    </row>
    <row r="1681" spans="1:7" x14ac:dyDescent="0.25">
      <c r="A1681" s="31" t="s">
        <v>549</v>
      </c>
      <c r="B1681" s="101" t="s">
        <v>33</v>
      </c>
      <c r="C1681" s="92">
        <v>-80.400000000000006</v>
      </c>
      <c r="D1681" s="31">
        <v>202411</v>
      </c>
      <c r="E1681" s="119" t="str">
        <f t="shared" si="26"/>
        <v>01 November 2024</v>
      </c>
      <c r="F1681" s="31" t="s">
        <v>542</v>
      </c>
      <c r="G1681" s="31" t="s">
        <v>553</v>
      </c>
    </row>
    <row r="1682" spans="1:7" x14ac:dyDescent="0.25">
      <c r="A1682" s="98" t="s">
        <v>549</v>
      </c>
      <c r="B1682" s="99" t="s">
        <v>35</v>
      </c>
      <c r="C1682" s="100">
        <v>175</v>
      </c>
      <c r="D1682" s="98">
        <v>202411</v>
      </c>
      <c r="E1682" s="118" t="str">
        <f t="shared" si="26"/>
        <v>01 November 2024</v>
      </c>
      <c r="F1682" s="98" t="s">
        <v>542</v>
      </c>
      <c r="G1682" s="98" t="s">
        <v>553</v>
      </c>
    </row>
    <row r="1683" spans="1:7" x14ac:dyDescent="0.25">
      <c r="A1683" s="31" t="s">
        <v>549</v>
      </c>
      <c r="B1683" s="101" t="s">
        <v>39</v>
      </c>
      <c r="C1683" s="92"/>
      <c r="D1683" s="31">
        <v>202411</v>
      </c>
      <c r="E1683" s="119" t="str">
        <f t="shared" si="26"/>
        <v>01 November 2024</v>
      </c>
      <c r="F1683" s="31" t="s">
        <v>542</v>
      </c>
      <c r="G1683" s="31" t="s">
        <v>553</v>
      </c>
    </row>
    <row r="1684" spans="1:7" x14ac:dyDescent="0.25">
      <c r="A1684" s="98" t="s">
        <v>549</v>
      </c>
      <c r="B1684" s="99" t="s">
        <v>43</v>
      </c>
      <c r="C1684" s="102">
        <v>3692.12</v>
      </c>
      <c r="D1684" s="98">
        <v>202411</v>
      </c>
      <c r="E1684" s="118" t="str">
        <f t="shared" si="26"/>
        <v>01 November 2024</v>
      </c>
      <c r="F1684" s="98" t="s">
        <v>542</v>
      </c>
      <c r="G1684" s="98" t="s">
        <v>553</v>
      </c>
    </row>
    <row r="1685" spans="1:7" x14ac:dyDescent="0.25">
      <c r="A1685" s="31" t="s">
        <v>549</v>
      </c>
      <c r="B1685" s="101" t="s">
        <v>45</v>
      </c>
      <c r="C1685" s="92">
        <v>52.86</v>
      </c>
      <c r="D1685" s="31">
        <v>202411</v>
      </c>
      <c r="E1685" s="119" t="str">
        <f t="shared" si="26"/>
        <v>01 November 2024</v>
      </c>
      <c r="F1685" s="31" t="s">
        <v>542</v>
      </c>
      <c r="G1685" s="31" t="s">
        <v>553</v>
      </c>
    </row>
    <row r="1686" spans="1:7" x14ac:dyDescent="0.25">
      <c r="A1686" s="98" t="s">
        <v>549</v>
      </c>
      <c r="B1686" s="99" t="s">
        <v>47</v>
      </c>
      <c r="C1686" s="102">
        <v>6155</v>
      </c>
      <c r="D1686" s="98">
        <v>202411</v>
      </c>
      <c r="E1686" s="118" t="str">
        <f t="shared" si="26"/>
        <v>01 November 2024</v>
      </c>
      <c r="F1686" s="98" t="s">
        <v>542</v>
      </c>
      <c r="G1686" s="98" t="s">
        <v>553</v>
      </c>
    </row>
    <row r="1687" spans="1:7" x14ac:dyDescent="0.25">
      <c r="A1687" s="31" t="s">
        <v>549</v>
      </c>
      <c r="B1687" s="101" t="s">
        <v>258</v>
      </c>
      <c r="C1687" s="92">
        <v>-238.81</v>
      </c>
      <c r="D1687" s="31">
        <v>202411</v>
      </c>
      <c r="E1687" s="119" t="str">
        <f t="shared" si="26"/>
        <v>01 November 2024</v>
      </c>
      <c r="F1687" s="31" t="s">
        <v>542</v>
      </c>
      <c r="G1687" s="31" t="s">
        <v>553</v>
      </c>
    </row>
    <row r="1688" spans="1:7" x14ac:dyDescent="0.25">
      <c r="A1688" s="98" t="s">
        <v>549</v>
      </c>
      <c r="B1688" s="99" t="s">
        <v>49</v>
      </c>
      <c r="C1688" s="102">
        <v>19096.5</v>
      </c>
      <c r="D1688" s="98">
        <v>202411</v>
      </c>
      <c r="E1688" s="118" t="str">
        <f t="shared" si="26"/>
        <v>01 November 2024</v>
      </c>
      <c r="F1688" s="98" t="s">
        <v>542</v>
      </c>
      <c r="G1688" s="98" t="s">
        <v>553</v>
      </c>
    </row>
    <row r="1689" spans="1:7" x14ac:dyDescent="0.25">
      <c r="A1689" s="31" t="s">
        <v>549</v>
      </c>
      <c r="B1689" s="101" t="s">
        <v>51</v>
      </c>
      <c r="C1689" s="92">
        <v>-761.64</v>
      </c>
      <c r="D1689" s="31">
        <v>202411</v>
      </c>
      <c r="E1689" s="119" t="str">
        <f t="shared" si="26"/>
        <v>01 November 2024</v>
      </c>
      <c r="F1689" s="31" t="s">
        <v>542</v>
      </c>
      <c r="G1689" s="31" t="s">
        <v>553</v>
      </c>
    </row>
    <row r="1690" spans="1:7" x14ac:dyDescent="0.25">
      <c r="A1690" s="98" t="s">
        <v>549</v>
      </c>
      <c r="B1690" s="99" t="s">
        <v>547</v>
      </c>
      <c r="C1690" s="102">
        <v>1792.25</v>
      </c>
      <c r="D1690" s="98">
        <v>202411</v>
      </c>
      <c r="E1690" s="118" t="str">
        <f t="shared" si="26"/>
        <v>01 November 2024</v>
      </c>
      <c r="F1690" s="98" t="s">
        <v>542</v>
      </c>
      <c r="G1690" s="98" t="s">
        <v>553</v>
      </c>
    </row>
    <row r="1691" spans="1:7" x14ac:dyDescent="0.25">
      <c r="A1691" s="31" t="s">
        <v>549</v>
      </c>
      <c r="B1691" s="101" t="s">
        <v>548</v>
      </c>
      <c r="C1691" s="92">
        <v>-271.02999999999997</v>
      </c>
      <c r="D1691" s="31">
        <v>202411</v>
      </c>
      <c r="E1691" s="119" t="str">
        <f t="shared" si="26"/>
        <v>01 November 2024</v>
      </c>
      <c r="F1691" s="31" t="s">
        <v>542</v>
      </c>
      <c r="G1691" s="31" t="s">
        <v>553</v>
      </c>
    </row>
    <row r="1692" spans="1:7" x14ac:dyDescent="0.25">
      <c r="A1692" s="98" t="s">
        <v>549</v>
      </c>
      <c r="B1692" s="99" t="s">
        <v>59</v>
      </c>
      <c r="C1692" s="102">
        <v>2350.09</v>
      </c>
      <c r="D1692" s="98">
        <v>202411</v>
      </c>
      <c r="E1692" s="118" t="str">
        <f t="shared" si="26"/>
        <v>01 November 2024</v>
      </c>
      <c r="F1692" s="98" t="s">
        <v>542</v>
      </c>
      <c r="G1692" s="98" t="s">
        <v>553</v>
      </c>
    </row>
    <row r="1693" spans="1:7" x14ac:dyDescent="0.25">
      <c r="A1693" s="31" t="s">
        <v>549</v>
      </c>
      <c r="B1693" s="101" t="s">
        <v>61</v>
      </c>
      <c r="C1693" s="92">
        <v>-152.18</v>
      </c>
      <c r="D1693" s="31">
        <v>202411</v>
      </c>
      <c r="E1693" s="119" t="str">
        <f t="shared" si="26"/>
        <v>01 November 2024</v>
      </c>
      <c r="F1693" s="31" t="s">
        <v>542</v>
      </c>
      <c r="G1693" s="31" t="s">
        <v>553</v>
      </c>
    </row>
    <row r="1694" spans="1:7" x14ac:dyDescent="0.25">
      <c r="A1694" s="98" t="s">
        <v>549</v>
      </c>
      <c r="B1694" s="99" t="s">
        <v>63</v>
      </c>
      <c r="C1694" s="102">
        <v>225689.19</v>
      </c>
      <c r="D1694" s="98">
        <v>202411</v>
      </c>
      <c r="E1694" s="118" t="str">
        <f t="shared" si="26"/>
        <v>01 November 2024</v>
      </c>
      <c r="F1694" s="98" t="s">
        <v>542</v>
      </c>
      <c r="G1694" s="98" t="s">
        <v>553</v>
      </c>
    </row>
    <row r="1695" spans="1:7" x14ac:dyDescent="0.25">
      <c r="A1695" s="31" t="s">
        <v>549</v>
      </c>
      <c r="B1695" s="101" t="s">
        <v>66</v>
      </c>
      <c r="C1695" s="92"/>
      <c r="D1695" s="31">
        <v>202411</v>
      </c>
      <c r="E1695" s="119" t="str">
        <f t="shared" si="26"/>
        <v>01 November 2024</v>
      </c>
      <c r="F1695" s="31" t="s">
        <v>542</v>
      </c>
      <c r="G1695" s="31" t="s">
        <v>553</v>
      </c>
    </row>
    <row r="1696" spans="1:7" x14ac:dyDescent="0.25">
      <c r="A1696" s="98" t="s">
        <v>549</v>
      </c>
      <c r="B1696" s="99" t="s">
        <v>68</v>
      </c>
      <c r="C1696" s="102">
        <v>-113560.87</v>
      </c>
      <c r="D1696" s="98">
        <v>202411</v>
      </c>
      <c r="E1696" s="118" t="str">
        <f t="shared" si="26"/>
        <v>01 November 2024</v>
      </c>
      <c r="F1696" s="98" t="s">
        <v>542</v>
      </c>
      <c r="G1696" s="98" t="s">
        <v>553</v>
      </c>
    </row>
    <row r="1697" spans="1:7" x14ac:dyDescent="0.25">
      <c r="A1697" s="31" t="s">
        <v>549</v>
      </c>
      <c r="B1697" s="101" t="s">
        <v>70</v>
      </c>
      <c r="C1697" s="34">
        <v>3059.87</v>
      </c>
      <c r="D1697" s="31">
        <v>202411</v>
      </c>
      <c r="E1697" s="119" t="str">
        <f t="shared" si="26"/>
        <v>01 November 2024</v>
      </c>
      <c r="F1697" s="31" t="s">
        <v>542</v>
      </c>
      <c r="G1697" s="31" t="s">
        <v>553</v>
      </c>
    </row>
    <row r="1698" spans="1:7" x14ac:dyDescent="0.25">
      <c r="A1698" s="98" t="s">
        <v>549</v>
      </c>
      <c r="B1698" s="99" t="s">
        <v>72</v>
      </c>
      <c r="C1698" s="102">
        <v>-3295.47</v>
      </c>
      <c r="D1698" s="98">
        <v>202411</v>
      </c>
      <c r="E1698" s="118" t="str">
        <f t="shared" si="26"/>
        <v>01 November 2024</v>
      </c>
      <c r="F1698" s="98" t="s">
        <v>542</v>
      </c>
      <c r="G1698" s="98" t="s">
        <v>553</v>
      </c>
    </row>
    <row r="1699" spans="1:7" x14ac:dyDescent="0.25">
      <c r="A1699" s="31" t="s">
        <v>549</v>
      </c>
      <c r="B1699" s="101" t="s">
        <v>74</v>
      </c>
      <c r="C1699" s="34">
        <v>1097.5</v>
      </c>
      <c r="D1699" s="31">
        <v>202411</v>
      </c>
      <c r="E1699" s="119" t="str">
        <f t="shared" si="26"/>
        <v>01 November 2024</v>
      </c>
      <c r="F1699" s="31" t="s">
        <v>542</v>
      </c>
      <c r="G1699" s="31" t="s">
        <v>553</v>
      </c>
    </row>
    <row r="1700" spans="1:7" x14ac:dyDescent="0.25">
      <c r="A1700" s="98" t="s">
        <v>549</v>
      </c>
      <c r="B1700" s="99" t="s">
        <v>76</v>
      </c>
      <c r="C1700" s="100"/>
      <c r="D1700" s="98">
        <v>202411</v>
      </c>
      <c r="E1700" s="118" t="str">
        <f t="shared" si="26"/>
        <v>01 November 2024</v>
      </c>
      <c r="F1700" s="98" t="s">
        <v>542</v>
      </c>
      <c r="G1700" s="98" t="s">
        <v>553</v>
      </c>
    </row>
    <row r="1701" spans="1:7" x14ac:dyDescent="0.25">
      <c r="A1701" s="31" t="s">
        <v>549</v>
      </c>
      <c r="B1701" s="101" t="s">
        <v>321</v>
      </c>
      <c r="C1701" s="92"/>
      <c r="D1701" s="31">
        <v>202411</v>
      </c>
      <c r="E1701" s="119" t="str">
        <f t="shared" si="26"/>
        <v>01 November 2024</v>
      </c>
      <c r="F1701" s="31" t="s">
        <v>542</v>
      </c>
      <c r="G1701" s="31" t="s">
        <v>553</v>
      </c>
    </row>
    <row r="1702" spans="1:7" x14ac:dyDescent="0.25">
      <c r="A1702" s="98" t="s">
        <v>549</v>
      </c>
      <c r="B1702" s="99" t="s">
        <v>78</v>
      </c>
      <c r="C1702" s="100">
        <v>-125</v>
      </c>
      <c r="D1702" s="98">
        <v>202411</v>
      </c>
      <c r="E1702" s="118" t="str">
        <f t="shared" si="26"/>
        <v>01 November 2024</v>
      </c>
      <c r="F1702" s="98" t="s">
        <v>542</v>
      </c>
      <c r="G1702" s="98" t="s">
        <v>553</v>
      </c>
    </row>
    <row r="1703" spans="1:7" x14ac:dyDescent="0.25">
      <c r="A1703" s="31" t="s">
        <v>549</v>
      </c>
      <c r="B1703" s="101" t="s">
        <v>84</v>
      </c>
      <c r="C1703" s="92"/>
      <c r="D1703" s="31">
        <v>202411</v>
      </c>
      <c r="E1703" s="119" t="str">
        <f t="shared" si="26"/>
        <v>01 November 2024</v>
      </c>
      <c r="F1703" s="31" t="s">
        <v>542</v>
      </c>
      <c r="G1703" s="31" t="s">
        <v>553</v>
      </c>
    </row>
    <row r="1704" spans="1:7" x14ac:dyDescent="0.25">
      <c r="A1704" s="98" t="s">
        <v>549</v>
      </c>
      <c r="B1704" s="99" t="s">
        <v>88</v>
      </c>
      <c r="C1704" s="100"/>
      <c r="D1704" s="98">
        <v>202411</v>
      </c>
      <c r="E1704" s="118" t="str">
        <f t="shared" si="26"/>
        <v>01 November 2024</v>
      </c>
      <c r="F1704" s="98" t="s">
        <v>542</v>
      </c>
      <c r="G1704" s="98" t="s">
        <v>553</v>
      </c>
    </row>
    <row r="1705" spans="1:7" x14ac:dyDescent="0.25">
      <c r="A1705" s="31" t="s">
        <v>549</v>
      </c>
      <c r="B1705" s="101" t="s">
        <v>90</v>
      </c>
      <c r="C1705" s="34">
        <v>-9386.7999999999993</v>
      </c>
      <c r="D1705" s="31">
        <v>202411</v>
      </c>
      <c r="E1705" s="119" t="str">
        <f t="shared" si="26"/>
        <v>01 November 2024</v>
      </c>
      <c r="F1705" s="31" t="s">
        <v>542</v>
      </c>
      <c r="G1705" s="31" t="s">
        <v>553</v>
      </c>
    </row>
    <row r="1706" spans="1:7" x14ac:dyDescent="0.25">
      <c r="A1706" s="98" t="s">
        <v>549</v>
      </c>
      <c r="B1706" s="99" t="s">
        <v>92</v>
      </c>
      <c r="C1706" s="102">
        <v>-2150.69</v>
      </c>
      <c r="D1706" s="98">
        <v>202411</v>
      </c>
      <c r="E1706" s="118" t="str">
        <f t="shared" si="26"/>
        <v>01 November 2024</v>
      </c>
      <c r="F1706" s="98" t="s">
        <v>542</v>
      </c>
      <c r="G1706" s="98" t="s">
        <v>553</v>
      </c>
    </row>
    <row r="1707" spans="1:7" x14ac:dyDescent="0.25">
      <c r="A1707" s="31" t="s">
        <v>549</v>
      </c>
      <c r="B1707" s="101" t="s">
        <v>94</v>
      </c>
      <c r="C1707" s="92"/>
      <c r="D1707" s="31">
        <v>202411</v>
      </c>
      <c r="E1707" s="119" t="str">
        <f t="shared" si="26"/>
        <v>01 November 2024</v>
      </c>
      <c r="F1707" s="31" t="s">
        <v>542</v>
      </c>
      <c r="G1707" s="31" t="s">
        <v>553</v>
      </c>
    </row>
    <row r="1708" spans="1:7" x14ac:dyDescent="0.25">
      <c r="A1708" s="98" t="s">
        <v>549</v>
      </c>
      <c r="B1708" s="99" t="s">
        <v>545</v>
      </c>
      <c r="C1708" s="100">
        <v>96.04</v>
      </c>
      <c r="D1708" s="98">
        <v>202411</v>
      </c>
      <c r="E1708" s="118" t="str">
        <f t="shared" si="26"/>
        <v>01 November 2024</v>
      </c>
      <c r="F1708" s="98" t="s">
        <v>542</v>
      </c>
      <c r="G1708" s="98" t="s">
        <v>553</v>
      </c>
    </row>
    <row r="1709" spans="1:7" x14ac:dyDescent="0.25">
      <c r="A1709" s="31" t="s">
        <v>549</v>
      </c>
      <c r="B1709" s="101" t="s">
        <v>96</v>
      </c>
      <c r="C1709" s="34">
        <v>-19923.560000000001</v>
      </c>
      <c r="D1709" s="31">
        <v>202411</v>
      </c>
      <c r="E1709" s="119" t="str">
        <f t="shared" si="26"/>
        <v>01 November 2024</v>
      </c>
      <c r="F1709" s="31" t="s">
        <v>542</v>
      </c>
      <c r="G1709" s="31" t="s">
        <v>553</v>
      </c>
    </row>
    <row r="1710" spans="1:7" x14ac:dyDescent="0.25">
      <c r="A1710" s="98" t="s">
        <v>549</v>
      </c>
      <c r="B1710" s="99" t="s">
        <v>98</v>
      </c>
      <c r="C1710" s="102">
        <v>-1064.57</v>
      </c>
      <c r="D1710" s="98">
        <v>202411</v>
      </c>
      <c r="E1710" s="118" t="str">
        <f t="shared" si="26"/>
        <v>01 November 2024</v>
      </c>
      <c r="F1710" s="98" t="s">
        <v>542</v>
      </c>
      <c r="G1710" s="98" t="s">
        <v>553</v>
      </c>
    </row>
    <row r="1711" spans="1:7" x14ac:dyDescent="0.25">
      <c r="A1711" s="31" t="s">
        <v>549</v>
      </c>
      <c r="B1711" s="101" t="s">
        <v>106</v>
      </c>
      <c r="C1711" s="34">
        <v>-3659.59</v>
      </c>
      <c r="D1711" s="31">
        <v>202411</v>
      </c>
      <c r="E1711" s="119" t="str">
        <f t="shared" si="26"/>
        <v>01 November 2024</v>
      </c>
      <c r="F1711" s="31" t="s">
        <v>542</v>
      </c>
      <c r="G1711" s="31" t="s">
        <v>553</v>
      </c>
    </row>
    <row r="1712" spans="1:7" x14ac:dyDescent="0.25">
      <c r="A1712" s="98" t="s">
        <v>549</v>
      </c>
      <c r="B1712" s="99" t="s">
        <v>108</v>
      </c>
      <c r="C1712" s="102">
        <v>1315.84</v>
      </c>
      <c r="D1712" s="98">
        <v>202411</v>
      </c>
      <c r="E1712" s="118" t="str">
        <f t="shared" si="26"/>
        <v>01 November 2024</v>
      </c>
      <c r="F1712" s="98" t="s">
        <v>542</v>
      </c>
      <c r="G1712" s="98" t="s">
        <v>553</v>
      </c>
    </row>
    <row r="1713" spans="1:7" x14ac:dyDescent="0.25">
      <c r="A1713" s="31" t="s">
        <v>549</v>
      </c>
      <c r="B1713" s="101" t="s">
        <v>110</v>
      </c>
      <c r="C1713" s="34">
        <v>-147597.29999999999</v>
      </c>
      <c r="D1713" s="31">
        <v>202411</v>
      </c>
      <c r="E1713" s="119" t="str">
        <f t="shared" si="26"/>
        <v>01 November 2024</v>
      </c>
      <c r="F1713" s="31" t="s">
        <v>542</v>
      </c>
      <c r="G1713" s="31" t="s">
        <v>553</v>
      </c>
    </row>
    <row r="1714" spans="1:7" x14ac:dyDescent="0.25">
      <c r="A1714" s="98" t="s">
        <v>549</v>
      </c>
      <c r="B1714" s="99" t="s">
        <v>112</v>
      </c>
      <c r="C1714" s="102">
        <v>78091.89</v>
      </c>
      <c r="D1714" s="98">
        <v>202411</v>
      </c>
      <c r="E1714" s="118" t="str">
        <f t="shared" si="26"/>
        <v>01 November 2024</v>
      </c>
      <c r="F1714" s="98" t="s">
        <v>542</v>
      </c>
      <c r="G1714" s="98" t="s">
        <v>553</v>
      </c>
    </row>
    <row r="1715" spans="1:7" x14ac:dyDescent="0.25">
      <c r="A1715" s="31" t="s">
        <v>549</v>
      </c>
      <c r="B1715" s="101" t="s">
        <v>323</v>
      </c>
      <c r="C1715" s="92"/>
      <c r="D1715" s="31">
        <v>202411</v>
      </c>
      <c r="E1715" s="119" t="str">
        <f t="shared" si="26"/>
        <v>01 November 2024</v>
      </c>
      <c r="F1715" s="31" t="s">
        <v>542</v>
      </c>
      <c r="G1715" s="31" t="s">
        <v>553</v>
      </c>
    </row>
    <row r="1716" spans="1:7" x14ac:dyDescent="0.25">
      <c r="A1716" s="98" t="s">
        <v>549</v>
      </c>
      <c r="B1716" s="99" t="s">
        <v>325</v>
      </c>
      <c r="C1716" s="100"/>
      <c r="D1716" s="98">
        <v>202411</v>
      </c>
      <c r="E1716" s="118" t="str">
        <f t="shared" si="26"/>
        <v>01 November 2024</v>
      </c>
      <c r="F1716" s="98" t="s">
        <v>542</v>
      </c>
      <c r="G1716" s="98" t="s">
        <v>553</v>
      </c>
    </row>
    <row r="1717" spans="1:7" x14ac:dyDescent="0.25">
      <c r="A1717" s="31" t="s">
        <v>549</v>
      </c>
      <c r="B1717" s="101" t="s">
        <v>114</v>
      </c>
      <c r="C1717" s="34">
        <v>78091.89</v>
      </c>
      <c r="D1717" s="31">
        <v>202411</v>
      </c>
      <c r="E1717" s="119" t="str">
        <f t="shared" si="26"/>
        <v>01 November 2024</v>
      </c>
      <c r="F1717" s="31" t="s">
        <v>542</v>
      </c>
      <c r="G1717" s="31" t="s">
        <v>553</v>
      </c>
    </row>
    <row r="1718" spans="1:7" x14ac:dyDescent="0.25">
      <c r="A1718" s="98" t="s">
        <v>549</v>
      </c>
      <c r="B1718" s="99" t="s">
        <v>116</v>
      </c>
      <c r="C1718" s="100"/>
      <c r="D1718" s="98">
        <v>202411</v>
      </c>
      <c r="E1718" s="118" t="str">
        <f t="shared" si="26"/>
        <v>01 November 2024</v>
      </c>
      <c r="F1718" s="98" t="s">
        <v>542</v>
      </c>
      <c r="G1718" s="98" t="s">
        <v>553</v>
      </c>
    </row>
    <row r="1719" spans="1:7" x14ac:dyDescent="0.25">
      <c r="A1719" s="31" t="s">
        <v>549</v>
      </c>
      <c r="B1719" s="101" t="s">
        <v>118</v>
      </c>
      <c r="C1719" s="92"/>
      <c r="D1719" s="31">
        <v>202411</v>
      </c>
      <c r="E1719" s="119" t="str">
        <f t="shared" si="26"/>
        <v>01 November 2024</v>
      </c>
      <c r="F1719" s="31" t="s">
        <v>542</v>
      </c>
      <c r="G1719" s="31" t="s">
        <v>553</v>
      </c>
    </row>
    <row r="1720" spans="1:7" x14ac:dyDescent="0.25">
      <c r="A1720" s="98" t="s">
        <v>549</v>
      </c>
      <c r="B1720" s="99" t="s">
        <v>120</v>
      </c>
      <c r="C1720" s="102">
        <v>-17158.34</v>
      </c>
      <c r="D1720" s="98">
        <v>202411</v>
      </c>
      <c r="E1720" s="118" t="str">
        <f t="shared" si="26"/>
        <v>01 November 2024</v>
      </c>
      <c r="F1720" s="98" t="s">
        <v>542</v>
      </c>
      <c r="G1720" s="98" t="s">
        <v>553</v>
      </c>
    </row>
    <row r="1721" spans="1:7" x14ac:dyDescent="0.25">
      <c r="A1721" s="31" t="s">
        <v>549</v>
      </c>
      <c r="B1721" s="101" t="s">
        <v>122</v>
      </c>
      <c r="C1721" s="92"/>
      <c r="D1721" s="31">
        <v>202411</v>
      </c>
      <c r="E1721" s="119" t="str">
        <f t="shared" si="26"/>
        <v>01 November 2024</v>
      </c>
      <c r="F1721" s="31" t="s">
        <v>542</v>
      </c>
      <c r="G1721" s="31" t="s">
        <v>553</v>
      </c>
    </row>
    <row r="1722" spans="1:7" x14ac:dyDescent="0.25">
      <c r="A1722" s="98" t="s">
        <v>549</v>
      </c>
      <c r="B1722" s="99" t="s">
        <v>124</v>
      </c>
      <c r="C1722" s="100">
        <v>-578</v>
      </c>
      <c r="D1722" s="98">
        <v>202411</v>
      </c>
      <c r="E1722" s="118" t="str">
        <f t="shared" si="26"/>
        <v>01 November 2024</v>
      </c>
      <c r="F1722" s="98" t="s">
        <v>542</v>
      </c>
      <c r="G1722" s="98" t="s">
        <v>553</v>
      </c>
    </row>
    <row r="1723" spans="1:7" x14ac:dyDescent="0.25">
      <c r="A1723" s="31" t="s">
        <v>549</v>
      </c>
      <c r="B1723" s="101" t="s">
        <v>558</v>
      </c>
      <c r="C1723" s="92"/>
      <c r="D1723" s="31">
        <v>202411</v>
      </c>
      <c r="E1723" s="119" t="str">
        <f t="shared" si="26"/>
        <v>01 November 2024</v>
      </c>
      <c r="F1723" s="31" t="s">
        <v>542</v>
      </c>
      <c r="G1723" s="31" t="s">
        <v>553</v>
      </c>
    </row>
    <row r="1724" spans="1:7" x14ac:dyDescent="0.25">
      <c r="A1724" s="98" t="s">
        <v>549</v>
      </c>
      <c r="B1724" s="99" t="s">
        <v>126</v>
      </c>
      <c r="C1724" s="102">
        <v>-2652.07</v>
      </c>
      <c r="D1724" s="98">
        <v>202411</v>
      </c>
      <c r="E1724" s="118" t="str">
        <f t="shared" si="26"/>
        <v>01 November 2024</v>
      </c>
      <c r="F1724" s="98" t="s">
        <v>542</v>
      </c>
      <c r="G1724" s="98" t="s">
        <v>553</v>
      </c>
    </row>
    <row r="1725" spans="1:7" x14ac:dyDescent="0.25">
      <c r="A1725" s="31" t="s">
        <v>549</v>
      </c>
      <c r="B1725" s="101" t="s">
        <v>543</v>
      </c>
      <c r="C1725" s="92"/>
      <c r="D1725" s="31">
        <v>202411</v>
      </c>
      <c r="E1725" s="119" t="str">
        <f t="shared" si="26"/>
        <v>01 November 2024</v>
      </c>
      <c r="F1725" s="31" t="s">
        <v>542</v>
      </c>
      <c r="G1725" s="31" t="s">
        <v>553</v>
      </c>
    </row>
    <row r="1726" spans="1:7" x14ac:dyDescent="0.25">
      <c r="A1726" s="98" t="s">
        <v>549</v>
      </c>
      <c r="B1726" s="99" t="s">
        <v>130</v>
      </c>
      <c r="C1726" s="100"/>
      <c r="D1726" s="98">
        <v>202411</v>
      </c>
      <c r="E1726" s="118" t="str">
        <f t="shared" si="26"/>
        <v>01 November 2024</v>
      </c>
      <c r="F1726" s="98" t="s">
        <v>542</v>
      </c>
      <c r="G1726" s="98" t="s">
        <v>553</v>
      </c>
    </row>
    <row r="1727" spans="1:7" x14ac:dyDescent="0.25">
      <c r="A1727" s="31" t="s">
        <v>549</v>
      </c>
      <c r="B1727" s="101" t="s">
        <v>134</v>
      </c>
      <c r="C1727" s="92">
        <v>-982.93</v>
      </c>
      <c r="D1727" s="31">
        <v>202411</v>
      </c>
      <c r="E1727" s="119" t="str">
        <f t="shared" si="26"/>
        <v>01 November 2024</v>
      </c>
      <c r="F1727" s="31" t="s">
        <v>542</v>
      </c>
      <c r="G1727" s="31" t="s">
        <v>553</v>
      </c>
    </row>
    <row r="1728" spans="1:7" x14ac:dyDescent="0.25">
      <c r="A1728" s="98" t="s">
        <v>549</v>
      </c>
      <c r="B1728" s="99" t="s">
        <v>140</v>
      </c>
      <c r="C1728" s="102">
        <v>-21371.34</v>
      </c>
      <c r="D1728" s="98">
        <v>202411</v>
      </c>
      <c r="E1728" s="118" t="str">
        <f t="shared" si="26"/>
        <v>01 November 2024</v>
      </c>
      <c r="F1728" s="98" t="s">
        <v>542</v>
      </c>
      <c r="G1728" s="98" t="s">
        <v>553</v>
      </c>
    </row>
    <row r="1729" spans="1:7" x14ac:dyDescent="0.25">
      <c r="A1729" s="31" t="s">
        <v>549</v>
      </c>
      <c r="B1729" s="101" t="s">
        <v>142</v>
      </c>
      <c r="C1729" s="92"/>
      <c r="D1729" s="31">
        <v>202411</v>
      </c>
      <c r="E1729" s="119" t="str">
        <f t="shared" si="26"/>
        <v>01 November 2024</v>
      </c>
      <c r="F1729" s="31" t="s">
        <v>542</v>
      </c>
      <c r="G1729" s="31" t="s">
        <v>553</v>
      </c>
    </row>
    <row r="1730" spans="1:7" x14ac:dyDescent="0.25">
      <c r="A1730" s="98" t="s">
        <v>549</v>
      </c>
      <c r="B1730" s="99" t="s">
        <v>329</v>
      </c>
      <c r="C1730" s="100"/>
      <c r="D1730" s="98">
        <v>202411</v>
      </c>
      <c r="E1730" s="118" t="str">
        <f t="shared" ref="E1730:E1793" si="27">TEXT(DATE(LEFT(D1730,4), RIGHT(D1730,2), 1), "DD MMMM YYYY")</f>
        <v>01 November 2024</v>
      </c>
      <c r="F1730" s="98" t="s">
        <v>542</v>
      </c>
      <c r="G1730" s="98" t="s">
        <v>553</v>
      </c>
    </row>
    <row r="1731" spans="1:7" x14ac:dyDescent="0.25">
      <c r="A1731" s="31" t="s">
        <v>549</v>
      </c>
      <c r="B1731" s="101" t="s">
        <v>144</v>
      </c>
      <c r="C1731" s="92"/>
      <c r="D1731" s="31">
        <v>202411</v>
      </c>
      <c r="E1731" s="119" t="str">
        <f t="shared" si="27"/>
        <v>01 November 2024</v>
      </c>
      <c r="F1731" s="31" t="s">
        <v>542</v>
      </c>
      <c r="G1731" s="31" t="s">
        <v>553</v>
      </c>
    </row>
    <row r="1732" spans="1:7" x14ac:dyDescent="0.25">
      <c r="A1732" s="98" t="s">
        <v>549</v>
      </c>
      <c r="B1732" s="99" t="s">
        <v>146</v>
      </c>
      <c r="C1732" s="100"/>
      <c r="D1732" s="98">
        <v>202411</v>
      </c>
      <c r="E1732" s="118" t="str">
        <f t="shared" si="27"/>
        <v>01 November 2024</v>
      </c>
      <c r="F1732" s="98" t="s">
        <v>542</v>
      </c>
      <c r="G1732" s="98" t="s">
        <v>553</v>
      </c>
    </row>
    <row r="1733" spans="1:7" x14ac:dyDescent="0.25">
      <c r="A1733" s="31" t="s">
        <v>549</v>
      </c>
      <c r="B1733" s="101" t="s">
        <v>148</v>
      </c>
      <c r="C1733" s="92">
        <v>0</v>
      </c>
      <c r="D1733" s="31">
        <v>202411</v>
      </c>
      <c r="E1733" s="119" t="str">
        <f t="shared" si="27"/>
        <v>01 November 2024</v>
      </c>
      <c r="F1733" s="31" t="s">
        <v>542</v>
      </c>
      <c r="G1733" s="31" t="s">
        <v>553</v>
      </c>
    </row>
    <row r="1734" spans="1:7" x14ac:dyDescent="0.25">
      <c r="A1734" s="98" t="s">
        <v>549</v>
      </c>
      <c r="B1734" s="99" t="s">
        <v>150</v>
      </c>
      <c r="C1734" s="100"/>
      <c r="D1734" s="98">
        <v>202411</v>
      </c>
      <c r="E1734" s="118" t="str">
        <f t="shared" si="27"/>
        <v>01 November 2024</v>
      </c>
      <c r="F1734" s="98" t="s">
        <v>542</v>
      </c>
      <c r="G1734" s="98" t="s">
        <v>553</v>
      </c>
    </row>
    <row r="1735" spans="1:7" x14ac:dyDescent="0.25">
      <c r="A1735" s="31" t="s">
        <v>549</v>
      </c>
      <c r="B1735" s="101" t="s">
        <v>152</v>
      </c>
      <c r="C1735" s="92"/>
      <c r="D1735" s="31">
        <v>202411</v>
      </c>
      <c r="E1735" s="119" t="str">
        <f t="shared" si="27"/>
        <v>01 November 2024</v>
      </c>
      <c r="F1735" s="31" t="s">
        <v>542</v>
      </c>
      <c r="G1735" s="31" t="s">
        <v>553</v>
      </c>
    </row>
    <row r="1736" spans="1:7" x14ac:dyDescent="0.25">
      <c r="A1736" s="98" t="s">
        <v>549</v>
      </c>
      <c r="B1736" s="99" t="s">
        <v>154</v>
      </c>
      <c r="C1736" s="100">
        <v>0</v>
      </c>
      <c r="D1736" s="98">
        <v>202411</v>
      </c>
      <c r="E1736" s="118" t="str">
        <f t="shared" si="27"/>
        <v>01 November 2024</v>
      </c>
      <c r="F1736" s="98" t="s">
        <v>542</v>
      </c>
      <c r="G1736" s="98" t="s">
        <v>553</v>
      </c>
    </row>
    <row r="1737" spans="1:7" x14ac:dyDescent="0.25">
      <c r="A1737" s="31" t="s">
        <v>549</v>
      </c>
      <c r="B1737" s="101" t="s">
        <v>156</v>
      </c>
      <c r="C1737" s="92"/>
      <c r="D1737" s="31">
        <v>202411</v>
      </c>
      <c r="E1737" s="119" t="str">
        <f t="shared" si="27"/>
        <v>01 November 2024</v>
      </c>
      <c r="F1737" s="31" t="s">
        <v>542</v>
      </c>
      <c r="G1737" s="31" t="s">
        <v>553</v>
      </c>
    </row>
    <row r="1738" spans="1:7" x14ac:dyDescent="0.25">
      <c r="A1738" s="98" t="s">
        <v>549</v>
      </c>
      <c r="B1738" s="99" t="s">
        <v>274</v>
      </c>
      <c r="C1738" s="100"/>
      <c r="D1738" s="98">
        <v>202411</v>
      </c>
      <c r="E1738" s="118" t="str">
        <f t="shared" si="27"/>
        <v>01 November 2024</v>
      </c>
      <c r="F1738" s="98" t="s">
        <v>542</v>
      </c>
      <c r="G1738" s="98" t="s">
        <v>553</v>
      </c>
    </row>
    <row r="1739" spans="1:7" x14ac:dyDescent="0.25">
      <c r="A1739" s="31" t="s">
        <v>549</v>
      </c>
      <c r="B1739" s="101" t="s">
        <v>160</v>
      </c>
      <c r="C1739" s="92"/>
      <c r="D1739" s="31">
        <v>202411</v>
      </c>
      <c r="E1739" s="119" t="str">
        <f t="shared" si="27"/>
        <v>01 November 2024</v>
      </c>
      <c r="F1739" s="31" t="s">
        <v>542</v>
      </c>
      <c r="G1739" s="31" t="s">
        <v>553</v>
      </c>
    </row>
    <row r="1740" spans="1:7" x14ac:dyDescent="0.25">
      <c r="A1740" s="98" t="s">
        <v>549</v>
      </c>
      <c r="B1740" s="99" t="s">
        <v>331</v>
      </c>
      <c r="C1740" s="100"/>
      <c r="D1740" s="98">
        <v>202411</v>
      </c>
      <c r="E1740" s="118" t="str">
        <f t="shared" si="27"/>
        <v>01 November 2024</v>
      </c>
      <c r="F1740" s="98" t="s">
        <v>542</v>
      </c>
      <c r="G1740" s="98" t="s">
        <v>553</v>
      </c>
    </row>
    <row r="1741" spans="1:7" x14ac:dyDescent="0.25">
      <c r="A1741" s="31" t="s">
        <v>549</v>
      </c>
      <c r="B1741" s="101" t="s">
        <v>162</v>
      </c>
      <c r="C1741" s="92">
        <v>0</v>
      </c>
      <c r="D1741" s="31">
        <v>202411</v>
      </c>
      <c r="E1741" s="119" t="str">
        <f t="shared" si="27"/>
        <v>01 November 2024</v>
      </c>
      <c r="F1741" s="31" t="s">
        <v>542</v>
      </c>
      <c r="G1741" s="31" t="s">
        <v>553</v>
      </c>
    </row>
    <row r="1742" spans="1:7" x14ac:dyDescent="0.25">
      <c r="A1742" s="98" t="s">
        <v>549</v>
      </c>
      <c r="B1742" s="99" t="s">
        <v>164</v>
      </c>
      <c r="C1742" s="100"/>
      <c r="D1742" s="98">
        <v>202411</v>
      </c>
      <c r="E1742" s="118" t="str">
        <f t="shared" si="27"/>
        <v>01 November 2024</v>
      </c>
      <c r="F1742" s="98" t="s">
        <v>542</v>
      </c>
      <c r="G1742" s="98" t="s">
        <v>553</v>
      </c>
    </row>
    <row r="1743" spans="1:7" x14ac:dyDescent="0.25">
      <c r="A1743" s="31" t="s">
        <v>549</v>
      </c>
      <c r="B1743" s="101" t="s">
        <v>276</v>
      </c>
      <c r="C1743" s="34">
        <v>-2872.88</v>
      </c>
      <c r="D1743" s="31">
        <v>202411</v>
      </c>
      <c r="E1743" s="119" t="str">
        <f t="shared" si="27"/>
        <v>01 November 2024</v>
      </c>
      <c r="F1743" s="31" t="s">
        <v>542</v>
      </c>
      <c r="G1743" s="31" t="s">
        <v>553</v>
      </c>
    </row>
    <row r="1744" spans="1:7" x14ac:dyDescent="0.25">
      <c r="A1744" s="98" t="s">
        <v>549</v>
      </c>
      <c r="B1744" s="99" t="s">
        <v>247</v>
      </c>
      <c r="C1744" s="100"/>
      <c r="D1744" s="98">
        <v>202411</v>
      </c>
      <c r="E1744" s="118" t="str">
        <f t="shared" si="27"/>
        <v>01 November 2024</v>
      </c>
      <c r="F1744" s="98" t="s">
        <v>542</v>
      </c>
      <c r="G1744" s="98" t="s">
        <v>553</v>
      </c>
    </row>
    <row r="1745" spans="1:7" x14ac:dyDescent="0.25">
      <c r="A1745" s="31" t="s">
        <v>549</v>
      </c>
      <c r="B1745" s="101" t="s">
        <v>559</v>
      </c>
      <c r="C1745" s="92"/>
      <c r="D1745" s="31">
        <v>202411</v>
      </c>
      <c r="E1745" s="119" t="str">
        <f t="shared" si="27"/>
        <v>01 November 2024</v>
      </c>
      <c r="F1745" s="31" t="s">
        <v>542</v>
      </c>
      <c r="G1745" s="31" t="s">
        <v>553</v>
      </c>
    </row>
    <row r="1746" spans="1:7" x14ac:dyDescent="0.25">
      <c r="A1746" s="98" t="s">
        <v>549</v>
      </c>
      <c r="B1746" s="99" t="s">
        <v>172</v>
      </c>
      <c r="C1746" s="102">
        <v>-2872.88</v>
      </c>
      <c r="D1746" s="98">
        <v>202411</v>
      </c>
      <c r="E1746" s="118" t="str">
        <f t="shared" si="27"/>
        <v>01 November 2024</v>
      </c>
      <c r="F1746" s="98" t="s">
        <v>542</v>
      </c>
      <c r="G1746" s="98" t="s">
        <v>553</v>
      </c>
    </row>
    <row r="1747" spans="1:7" x14ac:dyDescent="0.25">
      <c r="A1747" s="31" t="s">
        <v>549</v>
      </c>
      <c r="B1747" s="101" t="s">
        <v>174</v>
      </c>
      <c r="C1747" s="92"/>
      <c r="D1747" s="31">
        <v>202411</v>
      </c>
      <c r="E1747" s="119" t="str">
        <f t="shared" si="27"/>
        <v>01 November 2024</v>
      </c>
      <c r="F1747" s="31" t="s">
        <v>542</v>
      </c>
      <c r="G1747" s="31" t="s">
        <v>553</v>
      </c>
    </row>
    <row r="1748" spans="1:7" x14ac:dyDescent="0.25">
      <c r="A1748" s="98" t="s">
        <v>549</v>
      </c>
      <c r="B1748" s="99" t="s">
        <v>176</v>
      </c>
      <c r="C1748" s="102">
        <v>-4299</v>
      </c>
      <c r="D1748" s="98">
        <v>202411</v>
      </c>
      <c r="E1748" s="118" t="str">
        <f t="shared" si="27"/>
        <v>01 November 2024</v>
      </c>
      <c r="F1748" s="98" t="s">
        <v>542</v>
      </c>
      <c r="G1748" s="98" t="s">
        <v>553</v>
      </c>
    </row>
    <row r="1749" spans="1:7" x14ac:dyDescent="0.25">
      <c r="A1749" s="31" t="s">
        <v>549</v>
      </c>
      <c r="B1749" s="101" t="s">
        <v>184</v>
      </c>
      <c r="C1749" s="92"/>
      <c r="D1749" s="31">
        <v>202411</v>
      </c>
      <c r="E1749" s="119" t="str">
        <f t="shared" si="27"/>
        <v>01 November 2024</v>
      </c>
      <c r="F1749" s="31" t="s">
        <v>542</v>
      </c>
      <c r="G1749" s="31" t="s">
        <v>553</v>
      </c>
    </row>
    <row r="1750" spans="1:7" x14ac:dyDescent="0.25">
      <c r="A1750" s="98" t="s">
        <v>549</v>
      </c>
      <c r="B1750" s="99" t="s">
        <v>188</v>
      </c>
      <c r="C1750" s="100"/>
      <c r="D1750" s="98">
        <v>202411</v>
      </c>
      <c r="E1750" s="118" t="str">
        <f t="shared" si="27"/>
        <v>01 November 2024</v>
      </c>
      <c r="F1750" s="98" t="s">
        <v>542</v>
      </c>
      <c r="G1750" s="98" t="s">
        <v>553</v>
      </c>
    </row>
    <row r="1751" spans="1:7" x14ac:dyDescent="0.25">
      <c r="A1751" s="31" t="s">
        <v>549</v>
      </c>
      <c r="B1751" s="101" t="s">
        <v>280</v>
      </c>
      <c r="C1751" s="92"/>
      <c r="D1751" s="31">
        <v>202411</v>
      </c>
      <c r="E1751" s="119" t="str">
        <f t="shared" si="27"/>
        <v>01 November 2024</v>
      </c>
      <c r="F1751" s="31" t="s">
        <v>542</v>
      </c>
      <c r="G1751" s="31" t="s">
        <v>553</v>
      </c>
    </row>
    <row r="1752" spans="1:7" x14ac:dyDescent="0.25">
      <c r="A1752" s="98" t="s">
        <v>549</v>
      </c>
      <c r="B1752" s="99" t="s">
        <v>190</v>
      </c>
      <c r="C1752" s="100"/>
      <c r="D1752" s="98">
        <v>202411</v>
      </c>
      <c r="E1752" s="118" t="str">
        <f t="shared" si="27"/>
        <v>01 November 2024</v>
      </c>
      <c r="F1752" s="98" t="s">
        <v>542</v>
      </c>
      <c r="G1752" s="98" t="s">
        <v>553</v>
      </c>
    </row>
    <row r="1753" spans="1:7" x14ac:dyDescent="0.25">
      <c r="A1753" s="31" t="s">
        <v>549</v>
      </c>
      <c r="B1753" s="101" t="s">
        <v>544</v>
      </c>
      <c r="C1753" s="92"/>
      <c r="D1753" s="31">
        <v>202411</v>
      </c>
      <c r="E1753" s="119" t="str">
        <f t="shared" si="27"/>
        <v>01 November 2024</v>
      </c>
      <c r="F1753" s="31" t="s">
        <v>542</v>
      </c>
      <c r="G1753" s="31" t="s">
        <v>553</v>
      </c>
    </row>
    <row r="1754" spans="1:7" x14ac:dyDescent="0.25">
      <c r="A1754" s="98" t="s">
        <v>549</v>
      </c>
      <c r="B1754" s="99" t="s">
        <v>198</v>
      </c>
      <c r="C1754" s="102">
        <v>-4299</v>
      </c>
      <c r="D1754" s="98">
        <v>202411</v>
      </c>
      <c r="E1754" s="118" t="str">
        <f t="shared" si="27"/>
        <v>01 November 2024</v>
      </c>
      <c r="F1754" s="98" t="s">
        <v>542</v>
      </c>
      <c r="G1754" s="98" t="s">
        <v>553</v>
      </c>
    </row>
    <row r="1755" spans="1:7" x14ac:dyDescent="0.25">
      <c r="A1755" s="31" t="s">
        <v>549</v>
      </c>
      <c r="B1755" s="101" t="s">
        <v>200</v>
      </c>
      <c r="C1755" s="92"/>
      <c r="D1755" s="31">
        <v>202411</v>
      </c>
      <c r="E1755" s="119" t="str">
        <f t="shared" si="27"/>
        <v>01 November 2024</v>
      </c>
      <c r="F1755" s="31" t="s">
        <v>542</v>
      </c>
      <c r="G1755" s="31" t="s">
        <v>553</v>
      </c>
    </row>
    <row r="1756" spans="1:7" x14ac:dyDescent="0.25">
      <c r="A1756" s="98" t="s">
        <v>549</v>
      </c>
      <c r="B1756" s="99" t="s">
        <v>206</v>
      </c>
      <c r="C1756" s="100">
        <v>0</v>
      </c>
      <c r="D1756" s="98">
        <v>202411</v>
      </c>
      <c r="E1756" s="118" t="str">
        <f t="shared" si="27"/>
        <v>01 November 2024</v>
      </c>
      <c r="F1756" s="98" t="s">
        <v>542</v>
      </c>
      <c r="G1756" s="98" t="s">
        <v>553</v>
      </c>
    </row>
    <row r="1757" spans="1:7" x14ac:dyDescent="0.25">
      <c r="A1757" s="31" t="s">
        <v>549</v>
      </c>
      <c r="B1757" s="101" t="s">
        <v>208</v>
      </c>
      <c r="C1757" s="92"/>
      <c r="D1757" s="31">
        <v>202411</v>
      </c>
      <c r="E1757" s="119" t="str">
        <f t="shared" si="27"/>
        <v>01 November 2024</v>
      </c>
      <c r="F1757" s="31" t="s">
        <v>542</v>
      </c>
      <c r="G1757" s="31" t="s">
        <v>553</v>
      </c>
    </row>
    <row r="1758" spans="1:7" x14ac:dyDescent="0.25">
      <c r="A1758" s="98" t="s">
        <v>549</v>
      </c>
      <c r="B1758" s="99" t="s">
        <v>281</v>
      </c>
      <c r="C1758" s="100">
        <v>0</v>
      </c>
      <c r="D1758" s="98">
        <v>202411</v>
      </c>
      <c r="E1758" s="118" t="str">
        <f t="shared" si="27"/>
        <v>01 November 2024</v>
      </c>
      <c r="F1758" s="98" t="s">
        <v>542</v>
      </c>
      <c r="G1758" s="98" t="s">
        <v>553</v>
      </c>
    </row>
    <row r="1759" spans="1:7" x14ac:dyDescent="0.25">
      <c r="A1759" s="31" t="s">
        <v>549</v>
      </c>
      <c r="B1759" s="101" t="s">
        <v>214</v>
      </c>
      <c r="C1759" s="92"/>
      <c r="D1759" s="31">
        <v>202411</v>
      </c>
      <c r="E1759" s="119" t="str">
        <f t="shared" si="27"/>
        <v>01 November 2024</v>
      </c>
      <c r="F1759" s="31" t="s">
        <v>542</v>
      </c>
      <c r="G1759" s="31" t="s">
        <v>553</v>
      </c>
    </row>
    <row r="1760" spans="1:7" x14ac:dyDescent="0.25">
      <c r="A1760" s="98" t="s">
        <v>549</v>
      </c>
      <c r="B1760" s="99" t="s">
        <v>283</v>
      </c>
      <c r="C1760" s="100"/>
      <c r="D1760" s="98">
        <v>202411</v>
      </c>
      <c r="E1760" s="118" t="str">
        <f t="shared" si="27"/>
        <v>01 November 2024</v>
      </c>
      <c r="F1760" s="98" t="s">
        <v>542</v>
      </c>
      <c r="G1760" s="98" t="s">
        <v>553</v>
      </c>
    </row>
    <row r="1761" spans="1:7" x14ac:dyDescent="0.25">
      <c r="A1761" s="31" t="s">
        <v>549</v>
      </c>
      <c r="B1761" s="101" t="s">
        <v>218</v>
      </c>
      <c r="C1761" s="92">
        <v>-95</v>
      </c>
      <c r="D1761" s="31">
        <v>202411</v>
      </c>
      <c r="E1761" s="119" t="str">
        <f t="shared" si="27"/>
        <v>01 November 2024</v>
      </c>
      <c r="F1761" s="31" t="s">
        <v>542</v>
      </c>
      <c r="G1761" s="31" t="s">
        <v>553</v>
      </c>
    </row>
    <row r="1762" spans="1:7" x14ac:dyDescent="0.25">
      <c r="A1762" s="98" t="s">
        <v>549</v>
      </c>
      <c r="B1762" s="99" t="s">
        <v>333</v>
      </c>
      <c r="C1762" s="100"/>
      <c r="D1762" s="98">
        <v>202411</v>
      </c>
      <c r="E1762" s="118" t="str">
        <f t="shared" si="27"/>
        <v>01 November 2024</v>
      </c>
      <c r="F1762" s="98" t="s">
        <v>542</v>
      </c>
      <c r="G1762" s="98" t="s">
        <v>553</v>
      </c>
    </row>
    <row r="1763" spans="1:7" x14ac:dyDescent="0.25">
      <c r="A1763" s="31" t="s">
        <v>549</v>
      </c>
      <c r="B1763" s="101" t="s">
        <v>220</v>
      </c>
      <c r="C1763" s="92">
        <v>-95</v>
      </c>
      <c r="D1763" s="31">
        <v>202411</v>
      </c>
      <c r="E1763" s="119" t="str">
        <f t="shared" si="27"/>
        <v>01 November 2024</v>
      </c>
      <c r="F1763" s="31" t="s">
        <v>542</v>
      </c>
      <c r="G1763" s="31" t="s">
        <v>553</v>
      </c>
    </row>
    <row r="1764" spans="1:7" x14ac:dyDescent="0.25">
      <c r="A1764" s="98" t="s">
        <v>549</v>
      </c>
      <c r="B1764" s="99" t="s">
        <v>222</v>
      </c>
      <c r="C1764" s="100"/>
      <c r="D1764" s="98">
        <v>202411</v>
      </c>
      <c r="E1764" s="118" t="str">
        <f t="shared" si="27"/>
        <v>01 November 2024</v>
      </c>
      <c r="F1764" s="98" t="s">
        <v>542</v>
      </c>
      <c r="G1764" s="98" t="s">
        <v>553</v>
      </c>
    </row>
    <row r="1765" spans="1:7" x14ac:dyDescent="0.25">
      <c r="A1765" s="31" t="s">
        <v>549</v>
      </c>
      <c r="B1765" s="101" t="s">
        <v>224</v>
      </c>
      <c r="C1765" s="92">
        <v>0</v>
      </c>
      <c r="D1765" s="31">
        <v>202411</v>
      </c>
      <c r="E1765" s="119" t="str">
        <f t="shared" si="27"/>
        <v>01 November 2024</v>
      </c>
      <c r="F1765" s="31" t="s">
        <v>542</v>
      </c>
      <c r="G1765" s="31" t="s">
        <v>553</v>
      </c>
    </row>
    <row r="1766" spans="1:7" x14ac:dyDescent="0.25">
      <c r="A1766" s="98" t="s">
        <v>549</v>
      </c>
      <c r="B1766" s="99" t="s">
        <v>226</v>
      </c>
      <c r="C1766" s="100"/>
      <c r="D1766" s="98">
        <v>202411</v>
      </c>
      <c r="E1766" s="118" t="str">
        <f t="shared" si="27"/>
        <v>01 November 2024</v>
      </c>
      <c r="F1766" s="98" t="s">
        <v>542</v>
      </c>
      <c r="G1766" s="98" t="s">
        <v>553</v>
      </c>
    </row>
    <row r="1767" spans="1:7" x14ac:dyDescent="0.25">
      <c r="A1767" s="31" t="s">
        <v>549</v>
      </c>
      <c r="B1767" s="101" t="s">
        <v>228</v>
      </c>
      <c r="C1767" s="92">
        <v>0</v>
      </c>
      <c r="D1767" s="31">
        <v>202411</v>
      </c>
      <c r="E1767" s="119" t="str">
        <f t="shared" si="27"/>
        <v>01 November 2024</v>
      </c>
      <c r="F1767" s="31" t="s">
        <v>542</v>
      </c>
      <c r="G1767" s="31" t="s">
        <v>553</v>
      </c>
    </row>
    <row r="1768" spans="1:7" x14ac:dyDescent="0.25">
      <c r="A1768" s="98" t="s">
        <v>549</v>
      </c>
      <c r="B1768" s="99" t="s">
        <v>230</v>
      </c>
      <c r="C1768" s="100"/>
      <c r="D1768" s="98">
        <v>202411</v>
      </c>
      <c r="E1768" s="118" t="str">
        <f t="shared" si="27"/>
        <v>01 November 2024</v>
      </c>
      <c r="F1768" s="98" t="s">
        <v>542</v>
      </c>
      <c r="G1768" s="98" t="s">
        <v>553</v>
      </c>
    </row>
    <row r="1769" spans="1:7" x14ac:dyDescent="0.25">
      <c r="A1769" s="31" t="s">
        <v>549</v>
      </c>
      <c r="B1769" s="101" t="s">
        <v>232</v>
      </c>
      <c r="C1769" s="92">
        <v>0</v>
      </c>
      <c r="D1769" s="31">
        <v>202411</v>
      </c>
      <c r="E1769" s="119" t="str">
        <f t="shared" si="27"/>
        <v>01 November 2024</v>
      </c>
      <c r="F1769" s="31" t="s">
        <v>542</v>
      </c>
      <c r="G1769" s="31" t="s">
        <v>553</v>
      </c>
    </row>
    <row r="1770" spans="1:7" x14ac:dyDescent="0.25">
      <c r="A1770" s="98" t="s">
        <v>549</v>
      </c>
      <c r="B1770" s="99" t="s">
        <v>234</v>
      </c>
      <c r="C1770" s="102">
        <v>-28638.22</v>
      </c>
      <c r="D1770" s="98">
        <v>202411</v>
      </c>
      <c r="E1770" s="118" t="str">
        <f t="shared" si="27"/>
        <v>01 November 2024</v>
      </c>
      <c r="F1770" s="98" t="s">
        <v>542</v>
      </c>
      <c r="G1770" s="98" t="s">
        <v>553</v>
      </c>
    </row>
    <row r="1771" spans="1:7" x14ac:dyDescent="0.25">
      <c r="A1771" s="31" t="s">
        <v>549</v>
      </c>
      <c r="B1771" s="101" t="s">
        <v>236</v>
      </c>
      <c r="C1771" s="34">
        <v>49453.67</v>
      </c>
      <c r="D1771" s="31">
        <v>202411</v>
      </c>
      <c r="E1771" s="119" t="str">
        <f t="shared" si="27"/>
        <v>01 November 2024</v>
      </c>
      <c r="F1771" s="31" t="s">
        <v>542</v>
      </c>
      <c r="G1771" s="31" t="s">
        <v>553</v>
      </c>
    </row>
    <row r="1772" spans="1:7" x14ac:dyDescent="0.25">
      <c r="A1772" s="98" t="s">
        <v>549</v>
      </c>
      <c r="B1772" s="99" t="s">
        <v>238</v>
      </c>
      <c r="C1772" s="100"/>
      <c r="D1772" s="98">
        <v>202411</v>
      </c>
      <c r="E1772" s="118" t="str">
        <f t="shared" si="27"/>
        <v>01 November 2024</v>
      </c>
      <c r="F1772" s="98" t="s">
        <v>542</v>
      </c>
      <c r="G1772" s="98" t="s">
        <v>553</v>
      </c>
    </row>
    <row r="1773" spans="1:7" x14ac:dyDescent="0.25">
      <c r="A1773" s="31" t="s">
        <v>549</v>
      </c>
      <c r="B1773" s="101" t="s">
        <v>238</v>
      </c>
      <c r="C1773" s="34">
        <v>49453.67</v>
      </c>
      <c r="D1773" s="31">
        <v>202411</v>
      </c>
      <c r="E1773" s="119" t="str">
        <f t="shared" si="27"/>
        <v>01 November 2024</v>
      </c>
      <c r="F1773" s="31" t="s">
        <v>542</v>
      </c>
      <c r="G1773" s="31" t="s">
        <v>553</v>
      </c>
    </row>
    <row r="1774" spans="1:7" x14ac:dyDescent="0.25">
      <c r="A1774" s="98" t="s">
        <v>549</v>
      </c>
      <c r="B1774" s="99" t="s">
        <v>241</v>
      </c>
      <c r="C1774" s="102">
        <v>49453.67</v>
      </c>
      <c r="D1774" s="98">
        <v>202411</v>
      </c>
      <c r="E1774" s="118" t="str">
        <f t="shared" si="27"/>
        <v>01 November 2024</v>
      </c>
      <c r="F1774" s="98" t="s">
        <v>542</v>
      </c>
      <c r="G1774" s="98" t="s">
        <v>553</v>
      </c>
    </row>
    <row r="1775" spans="1:7" x14ac:dyDescent="0.25">
      <c r="A1775" s="31" t="s">
        <v>549</v>
      </c>
      <c r="B1775" s="101" t="s">
        <v>243</v>
      </c>
      <c r="C1775" s="92"/>
      <c r="D1775" s="31">
        <v>202411</v>
      </c>
      <c r="E1775" s="119" t="str">
        <f t="shared" si="27"/>
        <v>01 November 2024</v>
      </c>
      <c r="F1775" s="31" t="s">
        <v>542</v>
      </c>
      <c r="G1775" s="31" t="s">
        <v>553</v>
      </c>
    </row>
    <row r="1776" spans="1:7" x14ac:dyDescent="0.25">
      <c r="A1776" s="98" t="s">
        <v>549</v>
      </c>
      <c r="B1776" s="99" t="s">
        <v>249</v>
      </c>
      <c r="C1776" s="102">
        <v>49453.67</v>
      </c>
      <c r="D1776" s="98">
        <v>202411</v>
      </c>
      <c r="E1776" s="118" t="str">
        <f t="shared" si="27"/>
        <v>01 November 2024</v>
      </c>
      <c r="F1776" s="98" t="s">
        <v>542</v>
      </c>
      <c r="G1776" s="98" t="s">
        <v>553</v>
      </c>
    </row>
    <row r="1777" spans="1:7" x14ac:dyDescent="0.25">
      <c r="A1777" s="31" t="s">
        <v>549</v>
      </c>
      <c r="B1777" s="101" t="s">
        <v>251</v>
      </c>
      <c r="C1777" s="92"/>
      <c r="D1777" s="31">
        <v>202411</v>
      </c>
      <c r="E1777" s="119" t="str">
        <f t="shared" si="27"/>
        <v>01 November 2024</v>
      </c>
      <c r="F1777" s="31" t="s">
        <v>542</v>
      </c>
      <c r="G1777" s="31" t="s">
        <v>553</v>
      </c>
    </row>
    <row r="1778" spans="1:7" x14ac:dyDescent="0.25">
      <c r="A1778" s="98" t="s">
        <v>549</v>
      </c>
      <c r="B1778" s="99" t="s">
        <v>253</v>
      </c>
      <c r="C1778" s="100"/>
      <c r="D1778" s="98">
        <v>202411</v>
      </c>
      <c r="E1778" s="118" t="str">
        <f t="shared" si="27"/>
        <v>01 November 2024</v>
      </c>
      <c r="F1778" s="98" t="s">
        <v>542</v>
      </c>
      <c r="G1778" s="98" t="s">
        <v>553</v>
      </c>
    </row>
    <row r="1779" spans="1:7" x14ac:dyDescent="0.25">
      <c r="A1779" s="31" t="s">
        <v>549</v>
      </c>
      <c r="B1779" s="101" t="s">
        <v>255</v>
      </c>
      <c r="C1779" s="34">
        <v>49453.67</v>
      </c>
      <c r="D1779" s="31">
        <v>202411</v>
      </c>
      <c r="E1779" s="119" t="str">
        <f t="shared" si="27"/>
        <v>01 November 2024</v>
      </c>
      <c r="F1779" s="31" t="s">
        <v>542</v>
      </c>
      <c r="G1779" s="31" t="s">
        <v>553</v>
      </c>
    </row>
    <row r="1780" spans="1:7" x14ac:dyDescent="0.25">
      <c r="A1780" s="98" t="s">
        <v>549</v>
      </c>
      <c r="B1780" s="99" t="s">
        <v>15</v>
      </c>
      <c r="C1780" s="100"/>
      <c r="D1780" s="98">
        <v>202410</v>
      </c>
      <c r="E1780" s="118" t="str">
        <f t="shared" si="27"/>
        <v>01 October 2024</v>
      </c>
      <c r="F1780" s="98" t="s">
        <v>542</v>
      </c>
      <c r="G1780" s="98" t="s">
        <v>556</v>
      </c>
    </row>
    <row r="1781" spans="1:7" x14ac:dyDescent="0.25">
      <c r="A1781" s="31" t="s">
        <v>549</v>
      </c>
      <c r="B1781" s="101" t="s">
        <v>18</v>
      </c>
      <c r="C1781" s="92"/>
      <c r="D1781" s="31">
        <v>202410</v>
      </c>
      <c r="E1781" s="119" t="str">
        <f t="shared" si="27"/>
        <v>01 October 2024</v>
      </c>
      <c r="F1781" s="31" t="s">
        <v>542</v>
      </c>
      <c r="G1781" s="31" t="s">
        <v>556</v>
      </c>
    </row>
    <row r="1782" spans="1:7" x14ac:dyDescent="0.25">
      <c r="A1782" s="98" t="s">
        <v>549</v>
      </c>
      <c r="B1782" s="99" t="s">
        <v>20</v>
      </c>
      <c r="C1782" s="100"/>
      <c r="D1782" s="98">
        <v>202410</v>
      </c>
      <c r="E1782" s="118" t="str">
        <f t="shared" si="27"/>
        <v>01 October 2024</v>
      </c>
      <c r="F1782" s="98" t="s">
        <v>542</v>
      </c>
      <c r="G1782" s="98" t="s">
        <v>556</v>
      </c>
    </row>
    <row r="1783" spans="1:7" x14ac:dyDescent="0.25">
      <c r="A1783" s="31" t="s">
        <v>549</v>
      </c>
      <c r="B1783" s="101" t="s">
        <v>22</v>
      </c>
      <c r="C1783" s="34">
        <v>310743.77</v>
      </c>
      <c r="D1783" s="31">
        <v>202410</v>
      </c>
      <c r="E1783" s="119" t="str">
        <f t="shared" si="27"/>
        <v>01 October 2024</v>
      </c>
      <c r="F1783" s="31" t="s">
        <v>542</v>
      </c>
      <c r="G1783" s="31" t="s">
        <v>556</v>
      </c>
    </row>
    <row r="1784" spans="1:7" x14ac:dyDescent="0.25">
      <c r="A1784" s="98" t="s">
        <v>549</v>
      </c>
      <c r="B1784" s="99" t="s">
        <v>25</v>
      </c>
      <c r="C1784" s="102">
        <v>25389.75</v>
      </c>
      <c r="D1784" s="98">
        <v>202410</v>
      </c>
      <c r="E1784" s="118" t="str">
        <f t="shared" si="27"/>
        <v>01 October 2024</v>
      </c>
      <c r="F1784" s="98" t="s">
        <v>542</v>
      </c>
      <c r="G1784" s="98" t="s">
        <v>556</v>
      </c>
    </row>
    <row r="1785" spans="1:7" x14ac:dyDescent="0.25">
      <c r="A1785" s="31" t="s">
        <v>549</v>
      </c>
      <c r="B1785" s="101" t="s">
        <v>27</v>
      </c>
      <c r="C1785" s="92">
        <v>321.76</v>
      </c>
      <c r="D1785" s="31">
        <v>202410</v>
      </c>
      <c r="E1785" s="119" t="str">
        <f t="shared" si="27"/>
        <v>01 October 2024</v>
      </c>
      <c r="F1785" s="31" t="s">
        <v>542</v>
      </c>
      <c r="G1785" s="31" t="s">
        <v>556</v>
      </c>
    </row>
    <row r="1786" spans="1:7" x14ac:dyDescent="0.25">
      <c r="A1786" s="98" t="s">
        <v>549</v>
      </c>
      <c r="B1786" s="99" t="s">
        <v>29</v>
      </c>
      <c r="C1786" s="100">
        <v>545.09</v>
      </c>
      <c r="D1786" s="98">
        <v>202410</v>
      </c>
      <c r="E1786" s="118" t="str">
        <f t="shared" si="27"/>
        <v>01 October 2024</v>
      </c>
      <c r="F1786" s="98" t="s">
        <v>542</v>
      </c>
      <c r="G1786" s="98" t="s">
        <v>556</v>
      </c>
    </row>
    <row r="1787" spans="1:7" x14ac:dyDescent="0.25">
      <c r="A1787" s="31" t="s">
        <v>549</v>
      </c>
      <c r="B1787" s="101" t="s">
        <v>31</v>
      </c>
      <c r="C1787" s="92">
        <v>125</v>
      </c>
      <c r="D1787" s="31">
        <v>202410</v>
      </c>
      <c r="E1787" s="119" t="str">
        <f t="shared" si="27"/>
        <v>01 October 2024</v>
      </c>
      <c r="F1787" s="31" t="s">
        <v>542</v>
      </c>
      <c r="G1787" s="31" t="s">
        <v>556</v>
      </c>
    </row>
    <row r="1788" spans="1:7" x14ac:dyDescent="0.25">
      <c r="A1788" s="98" t="s">
        <v>549</v>
      </c>
      <c r="B1788" s="99" t="s">
        <v>33</v>
      </c>
      <c r="C1788" s="100">
        <v>167.72</v>
      </c>
      <c r="D1788" s="98">
        <v>202410</v>
      </c>
      <c r="E1788" s="118" t="str">
        <f t="shared" si="27"/>
        <v>01 October 2024</v>
      </c>
      <c r="F1788" s="98" t="s">
        <v>542</v>
      </c>
      <c r="G1788" s="98" t="s">
        <v>556</v>
      </c>
    </row>
    <row r="1789" spans="1:7" x14ac:dyDescent="0.25">
      <c r="A1789" s="31" t="s">
        <v>549</v>
      </c>
      <c r="B1789" s="101" t="s">
        <v>35</v>
      </c>
      <c r="C1789" s="92"/>
      <c r="D1789" s="31">
        <v>202410</v>
      </c>
      <c r="E1789" s="119" t="str">
        <f t="shared" si="27"/>
        <v>01 October 2024</v>
      </c>
      <c r="F1789" s="31" t="s">
        <v>542</v>
      </c>
      <c r="G1789" s="31" t="s">
        <v>556</v>
      </c>
    </row>
    <row r="1790" spans="1:7" x14ac:dyDescent="0.25">
      <c r="A1790" s="98" t="s">
        <v>549</v>
      </c>
      <c r="B1790" s="99" t="s">
        <v>39</v>
      </c>
      <c r="C1790" s="100">
        <v>271.85000000000002</v>
      </c>
      <c r="D1790" s="98">
        <v>202410</v>
      </c>
      <c r="E1790" s="118" t="str">
        <f t="shared" si="27"/>
        <v>01 October 2024</v>
      </c>
      <c r="F1790" s="98" t="s">
        <v>542</v>
      </c>
      <c r="G1790" s="98" t="s">
        <v>556</v>
      </c>
    </row>
    <row r="1791" spans="1:7" x14ac:dyDescent="0.25">
      <c r="A1791" s="31" t="s">
        <v>549</v>
      </c>
      <c r="B1791" s="101" t="s">
        <v>43</v>
      </c>
      <c r="C1791" s="34">
        <v>7505.41</v>
      </c>
      <c r="D1791" s="31">
        <v>202410</v>
      </c>
      <c r="E1791" s="119" t="str">
        <f t="shared" si="27"/>
        <v>01 October 2024</v>
      </c>
      <c r="F1791" s="31" t="s">
        <v>542</v>
      </c>
      <c r="G1791" s="31" t="s">
        <v>556</v>
      </c>
    </row>
    <row r="1792" spans="1:7" x14ac:dyDescent="0.25">
      <c r="A1792" s="98" t="s">
        <v>549</v>
      </c>
      <c r="B1792" s="99" t="s">
        <v>45</v>
      </c>
      <c r="C1792" s="100">
        <v>204.39</v>
      </c>
      <c r="D1792" s="98">
        <v>202410</v>
      </c>
      <c r="E1792" s="118" t="str">
        <f t="shared" si="27"/>
        <v>01 October 2024</v>
      </c>
      <c r="F1792" s="98" t="s">
        <v>542</v>
      </c>
      <c r="G1792" s="98" t="s">
        <v>556</v>
      </c>
    </row>
    <row r="1793" spans="1:7" x14ac:dyDescent="0.25">
      <c r="A1793" s="31" t="s">
        <v>549</v>
      </c>
      <c r="B1793" s="101" t="s">
        <v>47</v>
      </c>
      <c r="C1793" s="34">
        <v>8984.3799999999992</v>
      </c>
      <c r="D1793" s="31">
        <v>202410</v>
      </c>
      <c r="E1793" s="119" t="str">
        <f t="shared" si="27"/>
        <v>01 October 2024</v>
      </c>
      <c r="F1793" s="31" t="s">
        <v>542</v>
      </c>
      <c r="G1793" s="31" t="s">
        <v>556</v>
      </c>
    </row>
    <row r="1794" spans="1:7" x14ac:dyDescent="0.25">
      <c r="A1794" s="98" t="s">
        <v>549</v>
      </c>
      <c r="B1794" s="99" t="s">
        <v>258</v>
      </c>
      <c r="C1794" s="102">
        <v>1013.81</v>
      </c>
      <c r="D1794" s="98">
        <v>202410</v>
      </c>
      <c r="E1794" s="118" t="str">
        <f t="shared" ref="E1794:E1857" si="28">TEXT(DATE(LEFT(D1794,4), RIGHT(D1794,2), 1), "DD MMMM YYYY")</f>
        <v>01 October 2024</v>
      </c>
      <c r="F1794" s="98" t="s">
        <v>542</v>
      </c>
      <c r="G1794" s="98" t="s">
        <v>556</v>
      </c>
    </row>
    <row r="1795" spans="1:7" x14ac:dyDescent="0.25">
      <c r="A1795" s="31" t="s">
        <v>549</v>
      </c>
      <c r="B1795" s="101" t="s">
        <v>49</v>
      </c>
      <c r="C1795" s="34">
        <v>26136.6</v>
      </c>
      <c r="D1795" s="31">
        <v>202410</v>
      </c>
      <c r="E1795" s="119" t="str">
        <f t="shared" si="28"/>
        <v>01 October 2024</v>
      </c>
      <c r="F1795" s="31" t="s">
        <v>542</v>
      </c>
      <c r="G1795" s="31" t="s">
        <v>556</v>
      </c>
    </row>
    <row r="1796" spans="1:7" x14ac:dyDescent="0.25">
      <c r="A1796" s="98" t="s">
        <v>549</v>
      </c>
      <c r="B1796" s="99" t="s">
        <v>51</v>
      </c>
      <c r="C1796" s="102">
        <v>3547.23</v>
      </c>
      <c r="D1796" s="98">
        <v>202410</v>
      </c>
      <c r="E1796" s="118" t="str">
        <f t="shared" si="28"/>
        <v>01 October 2024</v>
      </c>
      <c r="F1796" s="98" t="s">
        <v>542</v>
      </c>
      <c r="G1796" s="98" t="s">
        <v>556</v>
      </c>
    </row>
    <row r="1797" spans="1:7" x14ac:dyDescent="0.25">
      <c r="A1797" s="31" t="s">
        <v>549</v>
      </c>
      <c r="B1797" s="101" t="s">
        <v>547</v>
      </c>
      <c r="C1797" s="34">
        <v>1426.29</v>
      </c>
      <c r="D1797" s="31">
        <v>202410</v>
      </c>
      <c r="E1797" s="119" t="str">
        <f t="shared" si="28"/>
        <v>01 October 2024</v>
      </c>
      <c r="F1797" s="31" t="s">
        <v>542</v>
      </c>
      <c r="G1797" s="31" t="s">
        <v>556</v>
      </c>
    </row>
    <row r="1798" spans="1:7" x14ac:dyDescent="0.25">
      <c r="A1798" s="98" t="s">
        <v>549</v>
      </c>
      <c r="B1798" s="99" t="s">
        <v>548</v>
      </c>
      <c r="C1798" s="100">
        <v>406.52</v>
      </c>
      <c r="D1798" s="98">
        <v>202410</v>
      </c>
      <c r="E1798" s="118" t="str">
        <f t="shared" si="28"/>
        <v>01 October 2024</v>
      </c>
      <c r="F1798" s="98" t="s">
        <v>542</v>
      </c>
      <c r="G1798" s="98" t="s">
        <v>556</v>
      </c>
    </row>
    <row r="1799" spans="1:7" x14ac:dyDescent="0.25">
      <c r="A1799" s="31" t="s">
        <v>549</v>
      </c>
      <c r="B1799" s="101" t="s">
        <v>59</v>
      </c>
      <c r="C1799" s="34">
        <v>9984.06</v>
      </c>
      <c r="D1799" s="31">
        <v>202410</v>
      </c>
      <c r="E1799" s="119" t="str">
        <f t="shared" si="28"/>
        <v>01 October 2024</v>
      </c>
      <c r="F1799" s="31" t="s">
        <v>542</v>
      </c>
      <c r="G1799" s="31" t="s">
        <v>556</v>
      </c>
    </row>
    <row r="1800" spans="1:7" x14ac:dyDescent="0.25">
      <c r="A1800" s="98" t="s">
        <v>549</v>
      </c>
      <c r="B1800" s="99" t="s">
        <v>61</v>
      </c>
      <c r="C1800" s="100">
        <v>300.02999999999997</v>
      </c>
      <c r="D1800" s="98">
        <v>202410</v>
      </c>
      <c r="E1800" s="118" t="str">
        <f t="shared" si="28"/>
        <v>01 October 2024</v>
      </c>
      <c r="F1800" s="98" t="s">
        <v>542</v>
      </c>
      <c r="G1800" s="98" t="s">
        <v>556</v>
      </c>
    </row>
    <row r="1801" spans="1:7" x14ac:dyDescent="0.25">
      <c r="A1801" s="31" t="s">
        <v>549</v>
      </c>
      <c r="B1801" s="101" t="s">
        <v>63</v>
      </c>
      <c r="C1801" s="34">
        <v>397073.66</v>
      </c>
      <c r="D1801" s="31">
        <v>202410</v>
      </c>
      <c r="E1801" s="119" t="str">
        <f t="shared" si="28"/>
        <v>01 October 2024</v>
      </c>
      <c r="F1801" s="31" t="s">
        <v>542</v>
      </c>
      <c r="G1801" s="31" t="s">
        <v>556</v>
      </c>
    </row>
    <row r="1802" spans="1:7" x14ac:dyDescent="0.25">
      <c r="A1802" s="98" t="s">
        <v>549</v>
      </c>
      <c r="B1802" s="99" t="s">
        <v>66</v>
      </c>
      <c r="C1802" s="100"/>
      <c r="D1802" s="98">
        <v>202410</v>
      </c>
      <c r="E1802" s="118" t="str">
        <f t="shared" si="28"/>
        <v>01 October 2024</v>
      </c>
      <c r="F1802" s="98" t="s">
        <v>542</v>
      </c>
      <c r="G1802" s="98" t="s">
        <v>556</v>
      </c>
    </row>
    <row r="1803" spans="1:7" x14ac:dyDescent="0.25">
      <c r="A1803" s="31" t="s">
        <v>549</v>
      </c>
      <c r="B1803" s="101" t="s">
        <v>68</v>
      </c>
      <c r="C1803" s="34">
        <v>-194807.14</v>
      </c>
      <c r="D1803" s="31">
        <v>202410</v>
      </c>
      <c r="E1803" s="119" t="str">
        <f t="shared" si="28"/>
        <v>01 October 2024</v>
      </c>
      <c r="F1803" s="31" t="s">
        <v>542</v>
      </c>
      <c r="G1803" s="31" t="s">
        <v>556</v>
      </c>
    </row>
    <row r="1804" spans="1:7" x14ac:dyDescent="0.25">
      <c r="A1804" s="98" t="s">
        <v>549</v>
      </c>
      <c r="B1804" s="99" t="s">
        <v>70</v>
      </c>
      <c r="C1804" s="102">
        <v>-45933.74</v>
      </c>
      <c r="D1804" s="98">
        <v>202410</v>
      </c>
      <c r="E1804" s="118" t="str">
        <f t="shared" si="28"/>
        <v>01 October 2024</v>
      </c>
      <c r="F1804" s="98" t="s">
        <v>542</v>
      </c>
      <c r="G1804" s="98" t="s">
        <v>556</v>
      </c>
    </row>
    <row r="1805" spans="1:7" x14ac:dyDescent="0.25">
      <c r="A1805" s="31" t="s">
        <v>549</v>
      </c>
      <c r="B1805" s="101" t="s">
        <v>72</v>
      </c>
      <c r="C1805" s="34">
        <v>-3980.3</v>
      </c>
      <c r="D1805" s="31">
        <v>202410</v>
      </c>
      <c r="E1805" s="119" t="str">
        <f t="shared" si="28"/>
        <v>01 October 2024</v>
      </c>
      <c r="F1805" s="31" t="s">
        <v>542</v>
      </c>
      <c r="G1805" s="31" t="s">
        <v>556</v>
      </c>
    </row>
    <row r="1806" spans="1:7" x14ac:dyDescent="0.25">
      <c r="A1806" s="98" t="s">
        <v>549</v>
      </c>
      <c r="B1806" s="99" t="s">
        <v>74</v>
      </c>
      <c r="C1806" s="102">
        <v>-2265.15</v>
      </c>
      <c r="D1806" s="98">
        <v>202410</v>
      </c>
      <c r="E1806" s="118" t="str">
        <f t="shared" si="28"/>
        <v>01 October 2024</v>
      </c>
      <c r="F1806" s="98" t="s">
        <v>542</v>
      </c>
      <c r="G1806" s="98" t="s">
        <v>556</v>
      </c>
    </row>
    <row r="1807" spans="1:7" x14ac:dyDescent="0.25">
      <c r="A1807" s="31" t="s">
        <v>549</v>
      </c>
      <c r="B1807" s="101" t="s">
        <v>76</v>
      </c>
      <c r="C1807" s="92"/>
      <c r="D1807" s="31">
        <v>202410</v>
      </c>
      <c r="E1807" s="119" t="str">
        <f t="shared" si="28"/>
        <v>01 October 2024</v>
      </c>
      <c r="F1807" s="31" t="s">
        <v>542</v>
      </c>
      <c r="G1807" s="31" t="s">
        <v>556</v>
      </c>
    </row>
    <row r="1808" spans="1:7" x14ac:dyDescent="0.25">
      <c r="A1808" s="98" t="s">
        <v>549</v>
      </c>
      <c r="B1808" s="99" t="s">
        <v>321</v>
      </c>
      <c r="C1808" s="100"/>
      <c r="D1808" s="98">
        <v>202410</v>
      </c>
      <c r="E1808" s="118" t="str">
        <f t="shared" si="28"/>
        <v>01 October 2024</v>
      </c>
      <c r="F1808" s="98" t="s">
        <v>542</v>
      </c>
      <c r="G1808" s="98" t="s">
        <v>556</v>
      </c>
    </row>
    <row r="1809" spans="1:7" x14ac:dyDescent="0.25">
      <c r="A1809" s="31" t="s">
        <v>549</v>
      </c>
      <c r="B1809" s="101" t="s">
        <v>78</v>
      </c>
      <c r="C1809" s="92"/>
      <c r="D1809" s="31">
        <v>202410</v>
      </c>
      <c r="E1809" s="119" t="str">
        <f t="shared" si="28"/>
        <v>01 October 2024</v>
      </c>
      <c r="F1809" s="31" t="s">
        <v>542</v>
      </c>
      <c r="G1809" s="31" t="s">
        <v>556</v>
      </c>
    </row>
    <row r="1810" spans="1:7" x14ac:dyDescent="0.25">
      <c r="A1810" s="98" t="s">
        <v>549</v>
      </c>
      <c r="B1810" s="99" t="s">
        <v>84</v>
      </c>
      <c r="C1810" s="100">
        <v>-265.86</v>
      </c>
      <c r="D1810" s="98">
        <v>202410</v>
      </c>
      <c r="E1810" s="118" t="str">
        <f t="shared" si="28"/>
        <v>01 October 2024</v>
      </c>
      <c r="F1810" s="98" t="s">
        <v>542</v>
      </c>
      <c r="G1810" s="98" t="s">
        <v>556</v>
      </c>
    </row>
    <row r="1811" spans="1:7" x14ac:dyDescent="0.25">
      <c r="A1811" s="31" t="s">
        <v>549</v>
      </c>
      <c r="B1811" s="101" t="s">
        <v>88</v>
      </c>
      <c r="C1811" s="92"/>
      <c r="D1811" s="31">
        <v>202410</v>
      </c>
      <c r="E1811" s="119" t="str">
        <f t="shared" si="28"/>
        <v>01 October 2024</v>
      </c>
      <c r="F1811" s="31" t="s">
        <v>542</v>
      </c>
      <c r="G1811" s="31" t="s">
        <v>556</v>
      </c>
    </row>
    <row r="1812" spans="1:7" x14ac:dyDescent="0.25">
      <c r="A1812" s="98" t="s">
        <v>549</v>
      </c>
      <c r="B1812" s="99" t="s">
        <v>90</v>
      </c>
      <c r="C1812" s="102">
        <v>-21030.59</v>
      </c>
      <c r="D1812" s="98">
        <v>202410</v>
      </c>
      <c r="E1812" s="118" t="str">
        <f t="shared" si="28"/>
        <v>01 October 2024</v>
      </c>
      <c r="F1812" s="98" t="s">
        <v>542</v>
      </c>
      <c r="G1812" s="98" t="s">
        <v>556</v>
      </c>
    </row>
    <row r="1813" spans="1:7" x14ac:dyDescent="0.25">
      <c r="A1813" s="31" t="s">
        <v>549</v>
      </c>
      <c r="B1813" s="101" t="s">
        <v>92</v>
      </c>
      <c r="C1813" s="34">
        <v>5625.53</v>
      </c>
      <c r="D1813" s="31">
        <v>202410</v>
      </c>
      <c r="E1813" s="119" t="str">
        <f t="shared" si="28"/>
        <v>01 October 2024</v>
      </c>
      <c r="F1813" s="31" t="s">
        <v>542</v>
      </c>
      <c r="G1813" s="31" t="s">
        <v>556</v>
      </c>
    </row>
    <row r="1814" spans="1:7" x14ac:dyDescent="0.25">
      <c r="A1814" s="98" t="s">
        <v>549</v>
      </c>
      <c r="B1814" s="99" t="s">
        <v>94</v>
      </c>
      <c r="C1814" s="100"/>
      <c r="D1814" s="98">
        <v>202410</v>
      </c>
      <c r="E1814" s="118" t="str">
        <f t="shared" si="28"/>
        <v>01 October 2024</v>
      </c>
      <c r="F1814" s="98" t="s">
        <v>542</v>
      </c>
      <c r="G1814" s="98" t="s">
        <v>556</v>
      </c>
    </row>
    <row r="1815" spans="1:7" x14ac:dyDescent="0.25">
      <c r="A1815" s="31" t="s">
        <v>549</v>
      </c>
      <c r="B1815" s="101" t="s">
        <v>545</v>
      </c>
      <c r="C1815" s="92">
        <v>-176.04</v>
      </c>
      <c r="D1815" s="31">
        <v>202410</v>
      </c>
      <c r="E1815" s="119" t="str">
        <f t="shared" si="28"/>
        <v>01 October 2024</v>
      </c>
      <c r="F1815" s="31" t="s">
        <v>542</v>
      </c>
      <c r="G1815" s="31" t="s">
        <v>556</v>
      </c>
    </row>
    <row r="1816" spans="1:7" x14ac:dyDescent="0.25">
      <c r="A1816" s="98" t="s">
        <v>549</v>
      </c>
      <c r="B1816" s="99" t="s">
        <v>96</v>
      </c>
      <c r="C1816" s="102">
        <v>-31507.360000000001</v>
      </c>
      <c r="D1816" s="98">
        <v>202410</v>
      </c>
      <c r="E1816" s="118" t="str">
        <f t="shared" si="28"/>
        <v>01 October 2024</v>
      </c>
      <c r="F1816" s="98" t="s">
        <v>542</v>
      </c>
      <c r="G1816" s="98" t="s">
        <v>556</v>
      </c>
    </row>
    <row r="1817" spans="1:7" x14ac:dyDescent="0.25">
      <c r="A1817" s="31" t="s">
        <v>549</v>
      </c>
      <c r="B1817" s="101" t="s">
        <v>98</v>
      </c>
      <c r="C1817" s="34">
        <v>2607.7600000000002</v>
      </c>
      <c r="D1817" s="31">
        <v>202410</v>
      </c>
      <c r="E1817" s="119" t="str">
        <f t="shared" si="28"/>
        <v>01 October 2024</v>
      </c>
      <c r="F1817" s="31" t="s">
        <v>542</v>
      </c>
      <c r="G1817" s="31" t="s">
        <v>556</v>
      </c>
    </row>
    <row r="1818" spans="1:7" x14ac:dyDescent="0.25">
      <c r="A1818" s="98" t="s">
        <v>549</v>
      </c>
      <c r="B1818" s="99" t="s">
        <v>106</v>
      </c>
      <c r="C1818" s="102">
        <v>-7667.06</v>
      </c>
      <c r="D1818" s="98">
        <v>202410</v>
      </c>
      <c r="E1818" s="118" t="str">
        <f t="shared" si="28"/>
        <v>01 October 2024</v>
      </c>
      <c r="F1818" s="98" t="s">
        <v>542</v>
      </c>
      <c r="G1818" s="98" t="s">
        <v>556</v>
      </c>
    </row>
    <row r="1819" spans="1:7" x14ac:dyDescent="0.25">
      <c r="A1819" s="31" t="s">
        <v>549</v>
      </c>
      <c r="B1819" s="101" t="s">
        <v>108</v>
      </c>
      <c r="C1819" s="34">
        <v>-1323.12</v>
      </c>
      <c r="D1819" s="31">
        <v>202410</v>
      </c>
      <c r="E1819" s="119" t="str">
        <f t="shared" si="28"/>
        <v>01 October 2024</v>
      </c>
      <c r="F1819" s="31" t="s">
        <v>542</v>
      </c>
      <c r="G1819" s="31" t="s">
        <v>556</v>
      </c>
    </row>
    <row r="1820" spans="1:7" x14ac:dyDescent="0.25">
      <c r="A1820" s="98" t="s">
        <v>549</v>
      </c>
      <c r="B1820" s="99" t="s">
        <v>110</v>
      </c>
      <c r="C1820" s="102">
        <v>-300723.07</v>
      </c>
      <c r="D1820" s="98">
        <v>202410</v>
      </c>
      <c r="E1820" s="118" t="str">
        <f t="shared" si="28"/>
        <v>01 October 2024</v>
      </c>
      <c r="F1820" s="98" t="s">
        <v>542</v>
      </c>
      <c r="G1820" s="98" t="s">
        <v>556</v>
      </c>
    </row>
    <row r="1821" spans="1:7" x14ac:dyDescent="0.25">
      <c r="A1821" s="31" t="s">
        <v>549</v>
      </c>
      <c r="B1821" s="101" t="s">
        <v>112</v>
      </c>
      <c r="C1821" s="34">
        <v>96350.59</v>
      </c>
      <c r="D1821" s="31">
        <v>202410</v>
      </c>
      <c r="E1821" s="119" t="str">
        <f t="shared" si="28"/>
        <v>01 October 2024</v>
      </c>
      <c r="F1821" s="31" t="s">
        <v>542</v>
      </c>
      <c r="G1821" s="31" t="s">
        <v>556</v>
      </c>
    </row>
    <row r="1822" spans="1:7" x14ac:dyDescent="0.25">
      <c r="A1822" s="98" t="s">
        <v>549</v>
      </c>
      <c r="B1822" s="99" t="s">
        <v>323</v>
      </c>
      <c r="C1822" s="102">
        <v>2595.66</v>
      </c>
      <c r="D1822" s="98">
        <v>202410</v>
      </c>
      <c r="E1822" s="118" t="str">
        <f t="shared" si="28"/>
        <v>01 October 2024</v>
      </c>
      <c r="F1822" s="98" t="s">
        <v>542</v>
      </c>
      <c r="G1822" s="98" t="s">
        <v>556</v>
      </c>
    </row>
    <row r="1823" spans="1:7" x14ac:dyDescent="0.25">
      <c r="A1823" s="31" t="s">
        <v>549</v>
      </c>
      <c r="B1823" s="101" t="s">
        <v>325</v>
      </c>
      <c r="C1823" s="34">
        <v>-2546.02</v>
      </c>
      <c r="D1823" s="31">
        <v>202410</v>
      </c>
      <c r="E1823" s="119" t="str">
        <f t="shared" si="28"/>
        <v>01 October 2024</v>
      </c>
      <c r="F1823" s="31" t="s">
        <v>542</v>
      </c>
      <c r="G1823" s="31" t="s">
        <v>556</v>
      </c>
    </row>
    <row r="1824" spans="1:7" x14ac:dyDescent="0.25">
      <c r="A1824" s="98" t="s">
        <v>549</v>
      </c>
      <c r="B1824" s="99" t="s">
        <v>114</v>
      </c>
      <c r="C1824" s="102">
        <v>96400.23</v>
      </c>
      <c r="D1824" s="98">
        <v>202410</v>
      </c>
      <c r="E1824" s="118" t="str">
        <f t="shared" si="28"/>
        <v>01 October 2024</v>
      </c>
      <c r="F1824" s="98" t="s">
        <v>542</v>
      </c>
      <c r="G1824" s="98" t="s">
        <v>556</v>
      </c>
    </row>
    <row r="1825" spans="1:7" x14ac:dyDescent="0.25">
      <c r="A1825" s="31" t="s">
        <v>549</v>
      </c>
      <c r="B1825" s="101" t="s">
        <v>116</v>
      </c>
      <c r="C1825" s="92"/>
      <c r="D1825" s="31">
        <v>202410</v>
      </c>
      <c r="E1825" s="119" t="str">
        <f t="shared" si="28"/>
        <v>01 October 2024</v>
      </c>
      <c r="F1825" s="31" t="s">
        <v>542</v>
      </c>
      <c r="G1825" s="31" t="s">
        <v>556</v>
      </c>
    </row>
    <row r="1826" spans="1:7" x14ac:dyDescent="0.25">
      <c r="A1826" s="98" t="s">
        <v>549</v>
      </c>
      <c r="B1826" s="99" t="s">
        <v>118</v>
      </c>
      <c r="C1826" s="100"/>
      <c r="D1826" s="98">
        <v>202410</v>
      </c>
      <c r="E1826" s="118" t="str">
        <f t="shared" si="28"/>
        <v>01 October 2024</v>
      </c>
      <c r="F1826" s="98" t="s">
        <v>542</v>
      </c>
      <c r="G1826" s="98" t="s">
        <v>556</v>
      </c>
    </row>
    <row r="1827" spans="1:7" x14ac:dyDescent="0.25">
      <c r="A1827" s="31" t="s">
        <v>549</v>
      </c>
      <c r="B1827" s="101" t="s">
        <v>120</v>
      </c>
      <c r="C1827" s="34">
        <v>-29900</v>
      </c>
      <c r="D1827" s="31">
        <v>202410</v>
      </c>
      <c r="E1827" s="119" t="str">
        <f t="shared" si="28"/>
        <v>01 October 2024</v>
      </c>
      <c r="F1827" s="31" t="s">
        <v>542</v>
      </c>
      <c r="G1827" s="31" t="s">
        <v>556</v>
      </c>
    </row>
    <row r="1828" spans="1:7" x14ac:dyDescent="0.25">
      <c r="A1828" s="98" t="s">
        <v>549</v>
      </c>
      <c r="B1828" s="99" t="s">
        <v>122</v>
      </c>
      <c r="C1828" s="102">
        <v>-13092.46</v>
      </c>
      <c r="D1828" s="98">
        <v>202410</v>
      </c>
      <c r="E1828" s="118" t="str">
        <f t="shared" si="28"/>
        <v>01 October 2024</v>
      </c>
      <c r="F1828" s="98" t="s">
        <v>542</v>
      </c>
      <c r="G1828" s="98" t="s">
        <v>556</v>
      </c>
    </row>
    <row r="1829" spans="1:7" x14ac:dyDescent="0.25">
      <c r="A1829" s="31" t="s">
        <v>549</v>
      </c>
      <c r="B1829" s="101" t="s">
        <v>124</v>
      </c>
      <c r="C1829" s="34">
        <v>-1903.97</v>
      </c>
      <c r="D1829" s="31">
        <v>202410</v>
      </c>
      <c r="E1829" s="119" t="str">
        <f t="shared" si="28"/>
        <v>01 October 2024</v>
      </c>
      <c r="F1829" s="31" t="s">
        <v>542</v>
      </c>
      <c r="G1829" s="31" t="s">
        <v>556</v>
      </c>
    </row>
    <row r="1830" spans="1:7" x14ac:dyDescent="0.25">
      <c r="A1830" s="98" t="s">
        <v>549</v>
      </c>
      <c r="B1830" s="99" t="s">
        <v>558</v>
      </c>
      <c r="C1830" s="100"/>
      <c r="D1830" s="98">
        <v>202410</v>
      </c>
      <c r="E1830" s="118" t="str">
        <f t="shared" si="28"/>
        <v>01 October 2024</v>
      </c>
      <c r="F1830" s="98" t="s">
        <v>542</v>
      </c>
      <c r="G1830" s="98" t="s">
        <v>556</v>
      </c>
    </row>
    <row r="1831" spans="1:7" x14ac:dyDescent="0.25">
      <c r="A1831" s="31" t="s">
        <v>549</v>
      </c>
      <c r="B1831" s="101" t="s">
        <v>126</v>
      </c>
      <c r="C1831" s="34">
        <v>-2572.41</v>
      </c>
      <c r="D1831" s="31">
        <v>202410</v>
      </c>
      <c r="E1831" s="119" t="str">
        <f t="shared" si="28"/>
        <v>01 October 2024</v>
      </c>
      <c r="F1831" s="31" t="s">
        <v>542</v>
      </c>
      <c r="G1831" s="31" t="s">
        <v>556</v>
      </c>
    </row>
    <row r="1832" spans="1:7" x14ac:dyDescent="0.25">
      <c r="A1832" s="98" t="s">
        <v>549</v>
      </c>
      <c r="B1832" s="99" t="s">
        <v>543</v>
      </c>
      <c r="C1832" s="100">
        <v>-67.36</v>
      </c>
      <c r="D1832" s="98">
        <v>202410</v>
      </c>
      <c r="E1832" s="118" t="str">
        <f t="shared" si="28"/>
        <v>01 October 2024</v>
      </c>
      <c r="F1832" s="98" t="s">
        <v>542</v>
      </c>
      <c r="G1832" s="98" t="s">
        <v>556</v>
      </c>
    </row>
    <row r="1833" spans="1:7" x14ac:dyDescent="0.25">
      <c r="A1833" s="31" t="s">
        <v>549</v>
      </c>
      <c r="B1833" s="101" t="s">
        <v>130</v>
      </c>
      <c r="C1833" s="92">
        <v>-26.14</v>
      </c>
      <c r="D1833" s="31">
        <v>202410</v>
      </c>
      <c r="E1833" s="119" t="str">
        <f t="shared" si="28"/>
        <v>01 October 2024</v>
      </c>
      <c r="F1833" s="31" t="s">
        <v>542</v>
      </c>
      <c r="G1833" s="31" t="s">
        <v>556</v>
      </c>
    </row>
    <row r="1834" spans="1:7" x14ac:dyDescent="0.25">
      <c r="A1834" s="98" t="s">
        <v>549</v>
      </c>
      <c r="B1834" s="99" t="s">
        <v>134</v>
      </c>
      <c r="C1834" s="102">
        <v>-3331.11</v>
      </c>
      <c r="D1834" s="98">
        <v>202410</v>
      </c>
      <c r="E1834" s="118" t="str">
        <f t="shared" si="28"/>
        <v>01 October 2024</v>
      </c>
      <c r="F1834" s="98" t="s">
        <v>542</v>
      </c>
      <c r="G1834" s="98" t="s">
        <v>556</v>
      </c>
    </row>
    <row r="1835" spans="1:7" x14ac:dyDescent="0.25">
      <c r="A1835" s="31" t="s">
        <v>549</v>
      </c>
      <c r="B1835" s="101" t="s">
        <v>140</v>
      </c>
      <c r="C1835" s="34">
        <v>-50893.45</v>
      </c>
      <c r="D1835" s="31">
        <v>202410</v>
      </c>
      <c r="E1835" s="119" t="str">
        <f t="shared" si="28"/>
        <v>01 October 2024</v>
      </c>
      <c r="F1835" s="31" t="s">
        <v>542</v>
      </c>
      <c r="G1835" s="31" t="s">
        <v>556</v>
      </c>
    </row>
    <row r="1836" spans="1:7" x14ac:dyDescent="0.25">
      <c r="A1836" s="98" t="s">
        <v>549</v>
      </c>
      <c r="B1836" s="99" t="s">
        <v>142</v>
      </c>
      <c r="C1836" s="100"/>
      <c r="D1836" s="98">
        <v>202410</v>
      </c>
      <c r="E1836" s="118" t="str">
        <f t="shared" si="28"/>
        <v>01 October 2024</v>
      </c>
      <c r="F1836" s="98" t="s">
        <v>542</v>
      </c>
      <c r="G1836" s="98" t="s">
        <v>556</v>
      </c>
    </row>
    <row r="1837" spans="1:7" x14ac:dyDescent="0.25">
      <c r="A1837" s="31" t="s">
        <v>549</v>
      </c>
      <c r="B1837" s="101" t="s">
        <v>329</v>
      </c>
      <c r="C1837" s="92"/>
      <c r="D1837" s="31">
        <v>202410</v>
      </c>
      <c r="E1837" s="119" t="str">
        <f t="shared" si="28"/>
        <v>01 October 2024</v>
      </c>
      <c r="F1837" s="31" t="s">
        <v>542</v>
      </c>
      <c r="G1837" s="31" t="s">
        <v>556</v>
      </c>
    </row>
    <row r="1838" spans="1:7" x14ac:dyDescent="0.25">
      <c r="A1838" s="98" t="s">
        <v>549</v>
      </c>
      <c r="B1838" s="99" t="s">
        <v>144</v>
      </c>
      <c r="C1838" s="100"/>
      <c r="D1838" s="98">
        <v>202410</v>
      </c>
      <c r="E1838" s="118" t="str">
        <f t="shared" si="28"/>
        <v>01 October 2024</v>
      </c>
      <c r="F1838" s="98" t="s">
        <v>542</v>
      </c>
      <c r="G1838" s="98" t="s">
        <v>556</v>
      </c>
    </row>
    <row r="1839" spans="1:7" x14ac:dyDescent="0.25">
      <c r="A1839" s="31" t="s">
        <v>549</v>
      </c>
      <c r="B1839" s="101" t="s">
        <v>146</v>
      </c>
      <c r="C1839" s="92"/>
      <c r="D1839" s="31">
        <v>202410</v>
      </c>
      <c r="E1839" s="119" t="str">
        <f t="shared" si="28"/>
        <v>01 October 2024</v>
      </c>
      <c r="F1839" s="31" t="s">
        <v>542</v>
      </c>
      <c r="G1839" s="31" t="s">
        <v>556</v>
      </c>
    </row>
    <row r="1840" spans="1:7" x14ac:dyDescent="0.25">
      <c r="A1840" s="98" t="s">
        <v>549</v>
      </c>
      <c r="B1840" s="99" t="s">
        <v>148</v>
      </c>
      <c r="C1840" s="100">
        <v>0</v>
      </c>
      <c r="D1840" s="98">
        <v>202410</v>
      </c>
      <c r="E1840" s="118" t="str">
        <f t="shared" si="28"/>
        <v>01 October 2024</v>
      </c>
      <c r="F1840" s="98" t="s">
        <v>542</v>
      </c>
      <c r="G1840" s="98" t="s">
        <v>556</v>
      </c>
    </row>
    <row r="1841" spans="1:7" x14ac:dyDescent="0.25">
      <c r="A1841" s="31" t="s">
        <v>549</v>
      </c>
      <c r="B1841" s="101" t="s">
        <v>150</v>
      </c>
      <c r="C1841" s="92"/>
      <c r="D1841" s="31">
        <v>202410</v>
      </c>
      <c r="E1841" s="119" t="str">
        <f t="shared" si="28"/>
        <v>01 October 2024</v>
      </c>
      <c r="F1841" s="31" t="s">
        <v>542</v>
      </c>
      <c r="G1841" s="31" t="s">
        <v>556</v>
      </c>
    </row>
    <row r="1842" spans="1:7" x14ac:dyDescent="0.25">
      <c r="A1842" s="98" t="s">
        <v>549</v>
      </c>
      <c r="B1842" s="99" t="s">
        <v>152</v>
      </c>
      <c r="C1842" s="100"/>
      <c r="D1842" s="98">
        <v>202410</v>
      </c>
      <c r="E1842" s="118" t="str">
        <f t="shared" si="28"/>
        <v>01 October 2024</v>
      </c>
      <c r="F1842" s="98" t="s">
        <v>542</v>
      </c>
      <c r="G1842" s="98" t="s">
        <v>556</v>
      </c>
    </row>
    <row r="1843" spans="1:7" x14ac:dyDescent="0.25">
      <c r="A1843" s="31" t="s">
        <v>549</v>
      </c>
      <c r="B1843" s="101" t="s">
        <v>154</v>
      </c>
      <c r="C1843" s="92">
        <v>0</v>
      </c>
      <c r="D1843" s="31">
        <v>202410</v>
      </c>
      <c r="E1843" s="119" t="str">
        <f t="shared" si="28"/>
        <v>01 October 2024</v>
      </c>
      <c r="F1843" s="31" t="s">
        <v>542</v>
      </c>
      <c r="G1843" s="31" t="s">
        <v>556</v>
      </c>
    </row>
    <row r="1844" spans="1:7" x14ac:dyDescent="0.25">
      <c r="A1844" s="98" t="s">
        <v>549</v>
      </c>
      <c r="B1844" s="99" t="s">
        <v>156</v>
      </c>
      <c r="C1844" s="100"/>
      <c r="D1844" s="98">
        <v>202410</v>
      </c>
      <c r="E1844" s="118" t="str">
        <f t="shared" si="28"/>
        <v>01 October 2024</v>
      </c>
      <c r="F1844" s="98" t="s">
        <v>542</v>
      </c>
      <c r="G1844" s="98" t="s">
        <v>556</v>
      </c>
    </row>
    <row r="1845" spans="1:7" x14ac:dyDescent="0.25">
      <c r="A1845" s="31" t="s">
        <v>549</v>
      </c>
      <c r="B1845" s="101" t="s">
        <v>274</v>
      </c>
      <c r="C1845" s="92"/>
      <c r="D1845" s="31">
        <v>202410</v>
      </c>
      <c r="E1845" s="119" t="str">
        <f t="shared" si="28"/>
        <v>01 October 2024</v>
      </c>
      <c r="F1845" s="31" t="s">
        <v>542</v>
      </c>
      <c r="G1845" s="31" t="s">
        <v>556</v>
      </c>
    </row>
    <row r="1846" spans="1:7" x14ac:dyDescent="0.25">
      <c r="A1846" s="98" t="s">
        <v>549</v>
      </c>
      <c r="B1846" s="99" t="s">
        <v>160</v>
      </c>
      <c r="C1846" s="100"/>
      <c r="D1846" s="98">
        <v>202410</v>
      </c>
      <c r="E1846" s="118" t="str">
        <f t="shared" si="28"/>
        <v>01 October 2024</v>
      </c>
      <c r="F1846" s="98" t="s">
        <v>542</v>
      </c>
      <c r="G1846" s="98" t="s">
        <v>556</v>
      </c>
    </row>
    <row r="1847" spans="1:7" x14ac:dyDescent="0.25">
      <c r="A1847" s="31" t="s">
        <v>549</v>
      </c>
      <c r="B1847" s="101" t="s">
        <v>331</v>
      </c>
      <c r="C1847" s="92"/>
      <c r="D1847" s="31">
        <v>202410</v>
      </c>
      <c r="E1847" s="119" t="str">
        <f t="shared" si="28"/>
        <v>01 October 2024</v>
      </c>
      <c r="F1847" s="31" t="s">
        <v>542</v>
      </c>
      <c r="G1847" s="31" t="s">
        <v>556</v>
      </c>
    </row>
    <row r="1848" spans="1:7" x14ac:dyDescent="0.25">
      <c r="A1848" s="98" t="s">
        <v>549</v>
      </c>
      <c r="B1848" s="99" t="s">
        <v>162</v>
      </c>
      <c r="C1848" s="100">
        <v>0</v>
      </c>
      <c r="D1848" s="98">
        <v>202410</v>
      </c>
      <c r="E1848" s="118" t="str">
        <f t="shared" si="28"/>
        <v>01 October 2024</v>
      </c>
      <c r="F1848" s="98" t="s">
        <v>542</v>
      </c>
      <c r="G1848" s="98" t="s">
        <v>556</v>
      </c>
    </row>
    <row r="1849" spans="1:7" x14ac:dyDescent="0.25">
      <c r="A1849" s="31" t="s">
        <v>549</v>
      </c>
      <c r="B1849" s="101" t="s">
        <v>164</v>
      </c>
      <c r="C1849" s="92"/>
      <c r="D1849" s="31">
        <v>202410</v>
      </c>
      <c r="E1849" s="119" t="str">
        <f t="shared" si="28"/>
        <v>01 October 2024</v>
      </c>
      <c r="F1849" s="31" t="s">
        <v>542</v>
      </c>
      <c r="G1849" s="31" t="s">
        <v>556</v>
      </c>
    </row>
    <row r="1850" spans="1:7" x14ac:dyDescent="0.25">
      <c r="A1850" s="98" t="s">
        <v>549</v>
      </c>
      <c r="B1850" s="99" t="s">
        <v>276</v>
      </c>
      <c r="C1850" s="102">
        <v>-2916.97</v>
      </c>
      <c r="D1850" s="98">
        <v>202410</v>
      </c>
      <c r="E1850" s="118" t="str">
        <f t="shared" si="28"/>
        <v>01 October 2024</v>
      </c>
      <c r="F1850" s="98" t="s">
        <v>542</v>
      </c>
      <c r="G1850" s="98" t="s">
        <v>556</v>
      </c>
    </row>
    <row r="1851" spans="1:7" x14ac:dyDescent="0.25">
      <c r="A1851" s="31" t="s">
        <v>549</v>
      </c>
      <c r="B1851" s="101" t="s">
        <v>247</v>
      </c>
      <c r="C1851" s="92"/>
      <c r="D1851" s="31">
        <v>202410</v>
      </c>
      <c r="E1851" s="119" t="str">
        <f t="shared" si="28"/>
        <v>01 October 2024</v>
      </c>
      <c r="F1851" s="31" t="s">
        <v>542</v>
      </c>
      <c r="G1851" s="31" t="s">
        <v>556</v>
      </c>
    </row>
    <row r="1852" spans="1:7" x14ac:dyDescent="0.25">
      <c r="A1852" s="98" t="s">
        <v>549</v>
      </c>
      <c r="B1852" s="99" t="s">
        <v>559</v>
      </c>
      <c r="C1852" s="100"/>
      <c r="D1852" s="98">
        <v>202410</v>
      </c>
      <c r="E1852" s="118" t="str">
        <f t="shared" si="28"/>
        <v>01 October 2024</v>
      </c>
      <c r="F1852" s="98" t="s">
        <v>542</v>
      </c>
      <c r="G1852" s="98" t="s">
        <v>556</v>
      </c>
    </row>
    <row r="1853" spans="1:7" x14ac:dyDescent="0.25">
      <c r="A1853" s="31" t="s">
        <v>549</v>
      </c>
      <c r="B1853" s="101" t="s">
        <v>172</v>
      </c>
      <c r="C1853" s="34">
        <v>-2916.97</v>
      </c>
      <c r="D1853" s="31">
        <v>202410</v>
      </c>
      <c r="E1853" s="119" t="str">
        <f t="shared" si="28"/>
        <v>01 October 2024</v>
      </c>
      <c r="F1853" s="31" t="s">
        <v>542</v>
      </c>
      <c r="G1853" s="31" t="s">
        <v>556</v>
      </c>
    </row>
    <row r="1854" spans="1:7" x14ac:dyDescent="0.25">
      <c r="A1854" s="98" t="s">
        <v>549</v>
      </c>
      <c r="B1854" s="99" t="s">
        <v>174</v>
      </c>
      <c r="C1854" s="100"/>
      <c r="D1854" s="98">
        <v>202410</v>
      </c>
      <c r="E1854" s="118" t="str">
        <f t="shared" si="28"/>
        <v>01 October 2024</v>
      </c>
      <c r="F1854" s="98" t="s">
        <v>542</v>
      </c>
      <c r="G1854" s="98" t="s">
        <v>556</v>
      </c>
    </row>
    <row r="1855" spans="1:7" x14ac:dyDescent="0.25">
      <c r="A1855" s="31" t="s">
        <v>549</v>
      </c>
      <c r="B1855" s="101" t="s">
        <v>176</v>
      </c>
      <c r="C1855" s="34">
        <v>-4299</v>
      </c>
      <c r="D1855" s="31">
        <v>202410</v>
      </c>
      <c r="E1855" s="119" t="str">
        <f t="shared" si="28"/>
        <v>01 October 2024</v>
      </c>
      <c r="F1855" s="31" t="s">
        <v>542</v>
      </c>
      <c r="G1855" s="31" t="s">
        <v>556</v>
      </c>
    </row>
    <row r="1856" spans="1:7" x14ac:dyDescent="0.25">
      <c r="A1856" s="98" t="s">
        <v>549</v>
      </c>
      <c r="B1856" s="99" t="s">
        <v>184</v>
      </c>
      <c r="C1856" s="100"/>
      <c r="D1856" s="98">
        <v>202410</v>
      </c>
      <c r="E1856" s="118" t="str">
        <f t="shared" si="28"/>
        <v>01 October 2024</v>
      </c>
      <c r="F1856" s="98" t="s">
        <v>542</v>
      </c>
      <c r="G1856" s="98" t="s">
        <v>556</v>
      </c>
    </row>
    <row r="1857" spans="1:7" x14ac:dyDescent="0.25">
      <c r="A1857" s="31" t="s">
        <v>549</v>
      </c>
      <c r="B1857" s="101" t="s">
        <v>188</v>
      </c>
      <c r="C1857" s="92">
        <v>-38.869999999999997</v>
      </c>
      <c r="D1857" s="31">
        <v>202410</v>
      </c>
      <c r="E1857" s="119" t="str">
        <f t="shared" si="28"/>
        <v>01 October 2024</v>
      </c>
      <c r="F1857" s="31" t="s">
        <v>542</v>
      </c>
      <c r="G1857" s="31" t="s">
        <v>556</v>
      </c>
    </row>
    <row r="1858" spans="1:7" x14ac:dyDescent="0.25">
      <c r="A1858" s="98" t="s">
        <v>549</v>
      </c>
      <c r="B1858" s="99" t="s">
        <v>280</v>
      </c>
      <c r="C1858" s="100"/>
      <c r="D1858" s="98">
        <v>202410</v>
      </c>
      <c r="E1858" s="118" t="str">
        <f t="shared" ref="E1858:E1921" si="29">TEXT(DATE(LEFT(D1858,4), RIGHT(D1858,2), 1), "DD MMMM YYYY")</f>
        <v>01 October 2024</v>
      </c>
      <c r="F1858" s="98" t="s">
        <v>542</v>
      </c>
      <c r="G1858" s="98" t="s">
        <v>556</v>
      </c>
    </row>
    <row r="1859" spans="1:7" x14ac:dyDescent="0.25">
      <c r="A1859" s="31" t="s">
        <v>549</v>
      </c>
      <c r="B1859" s="101" t="s">
        <v>190</v>
      </c>
      <c r="C1859" s="92">
        <v>-338.18</v>
      </c>
      <c r="D1859" s="31">
        <v>202410</v>
      </c>
      <c r="E1859" s="119" t="str">
        <f t="shared" si="29"/>
        <v>01 October 2024</v>
      </c>
      <c r="F1859" s="31" t="s">
        <v>542</v>
      </c>
      <c r="G1859" s="31" t="s">
        <v>556</v>
      </c>
    </row>
    <row r="1860" spans="1:7" x14ac:dyDescent="0.25">
      <c r="A1860" s="98" t="s">
        <v>549</v>
      </c>
      <c r="B1860" s="99" t="s">
        <v>544</v>
      </c>
      <c r="C1860" s="100"/>
      <c r="D1860" s="98">
        <v>202410</v>
      </c>
      <c r="E1860" s="118" t="str">
        <f t="shared" si="29"/>
        <v>01 October 2024</v>
      </c>
      <c r="F1860" s="98" t="s">
        <v>542</v>
      </c>
      <c r="G1860" s="98" t="s">
        <v>556</v>
      </c>
    </row>
    <row r="1861" spans="1:7" x14ac:dyDescent="0.25">
      <c r="A1861" s="31" t="s">
        <v>549</v>
      </c>
      <c r="B1861" s="101" t="s">
        <v>198</v>
      </c>
      <c r="C1861" s="34">
        <v>-4676.05</v>
      </c>
      <c r="D1861" s="31">
        <v>202410</v>
      </c>
      <c r="E1861" s="119" t="str">
        <f t="shared" si="29"/>
        <v>01 October 2024</v>
      </c>
      <c r="F1861" s="31" t="s">
        <v>542</v>
      </c>
      <c r="G1861" s="31" t="s">
        <v>556</v>
      </c>
    </row>
    <row r="1862" spans="1:7" x14ac:dyDescent="0.25">
      <c r="A1862" s="98" t="s">
        <v>549</v>
      </c>
      <c r="B1862" s="99" t="s">
        <v>200</v>
      </c>
      <c r="C1862" s="100"/>
      <c r="D1862" s="98">
        <v>202410</v>
      </c>
      <c r="E1862" s="118" t="str">
        <f t="shared" si="29"/>
        <v>01 October 2024</v>
      </c>
      <c r="F1862" s="98" t="s">
        <v>542</v>
      </c>
      <c r="G1862" s="98" t="s">
        <v>556</v>
      </c>
    </row>
    <row r="1863" spans="1:7" x14ac:dyDescent="0.25">
      <c r="A1863" s="31" t="s">
        <v>549</v>
      </c>
      <c r="B1863" s="101" t="s">
        <v>206</v>
      </c>
      <c r="C1863" s="92">
        <v>0</v>
      </c>
      <c r="D1863" s="31">
        <v>202410</v>
      </c>
      <c r="E1863" s="119" t="str">
        <f t="shared" si="29"/>
        <v>01 October 2024</v>
      </c>
      <c r="F1863" s="31" t="s">
        <v>542</v>
      </c>
      <c r="G1863" s="31" t="s">
        <v>556</v>
      </c>
    </row>
    <row r="1864" spans="1:7" x14ac:dyDescent="0.25">
      <c r="A1864" s="98" t="s">
        <v>549</v>
      </c>
      <c r="B1864" s="99" t="s">
        <v>208</v>
      </c>
      <c r="C1864" s="100"/>
      <c r="D1864" s="98">
        <v>202410</v>
      </c>
      <c r="E1864" s="118" t="str">
        <f t="shared" si="29"/>
        <v>01 October 2024</v>
      </c>
      <c r="F1864" s="98" t="s">
        <v>542</v>
      </c>
      <c r="G1864" s="98" t="s">
        <v>556</v>
      </c>
    </row>
    <row r="1865" spans="1:7" x14ac:dyDescent="0.25">
      <c r="A1865" s="31" t="s">
        <v>549</v>
      </c>
      <c r="B1865" s="101" t="s">
        <v>281</v>
      </c>
      <c r="C1865" s="92">
        <v>0</v>
      </c>
      <c r="D1865" s="31">
        <v>202410</v>
      </c>
      <c r="E1865" s="119" t="str">
        <f t="shared" si="29"/>
        <v>01 October 2024</v>
      </c>
      <c r="F1865" s="31" t="s">
        <v>542</v>
      </c>
      <c r="G1865" s="31" t="s">
        <v>556</v>
      </c>
    </row>
    <row r="1866" spans="1:7" x14ac:dyDescent="0.25">
      <c r="A1866" s="98" t="s">
        <v>549</v>
      </c>
      <c r="B1866" s="99" t="s">
        <v>214</v>
      </c>
      <c r="C1866" s="100"/>
      <c r="D1866" s="98">
        <v>202410</v>
      </c>
      <c r="E1866" s="118" t="str">
        <f t="shared" si="29"/>
        <v>01 October 2024</v>
      </c>
      <c r="F1866" s="98" t="s">
        <v>542</v>
      </c>
      <c r="G1866" s="98" t="s">
        <v>556</v>
      </c>
    </row>
    <row r="1867" spans="1:7" x14ac:dyDescent="0.25">
      <c r="A1867" s="31" t="s">
        <v>549</v>
      </c>
      <c r="B1867" s="101" t="s">
        <v>283</v>
      </c>
      <c r="C1867" s="92"/>
      <c r="D1867" s="31">
        <v>202410</v>
      </c>
      <c r="E1867" s="119" t="str">
        <f t="shared" si="29"/>
        <v>01 October 2024</v>
      </c>
      <c r="F1867" s="31" t="s">
        <v>542</v>
      </c>
      <c r="G1867" s="31" t="s">
        <v>556</v>
      </c>
    </row>
    <row r="1868" spans="1:7" x14ac:dyDescent="0.25">
      <c r="A1868" s="98" t="s">
        <v>549</v>
      </c>
      <c r="B1868" s="99" t="s">
        <v>218</v>
      </c>
      <c r="C1868" s="100">
        <v>-175</v>
      </c>
      <c r="D1868" s="98">
        <v>202410</v>
      </c>
      <c r="E1868" s="118" t="str">
        <f t="shared" si="29"/>
        <v>01 October 2024</v>
      </c>
      <c r="F1868" s="98" t="s">
        <v>542</v>
      </c>
      <c r="G1868" s="98" t="s">
        <v>556</v>
      </c>
    </row>
    <row r="1869" spans="1:7" x14ac:dyDescent="0.25">
      <c r="A1869" s="31" t="s">
        <v>549</v>
      </c>
      <c r="B1869" s="101" t="s">
        <v>333</v>
      </c>
      <c r="C1869" s="92">
        <v>-60</v>
      </c>
      <c r="D1869" s="31">
        <v>202410</v>
      </c>
      <c r="E1869" s="119" t="str">
        <f t="shared" si="29"/>
        <v>01 October 2024</v>
      </c>
      <c r="F1869" s="31" t="s">
        <v>542</v>
      </c>
      <c r="G1869" s="31" t="s">
        <v>556</v>
      </c>
    </row>
    <row r="1870" spans="1:7" x14ac:dyDescent="0.25">
      <c r="A1870" s="98" t="s">
        <v>549</v>
      </c>
      <c r="B1870" s="99" t="s">
        <v>220</v>
      </c>
      <c r="C1870" s="100">
        <v>-235</v>
      </c>
      <c r="D1870" s="98">
        <v>202410</v>
      </c>
      <c r="E1870" s="118" t="str">
        <f t="shared" si="29"/>
        <v>01 October 2024</v>
      </c>
      <c r="F1870" s="98" t="s">
        <v>542</v>
      </c>
      <c r="G1870" s="98" t="s">
        <v>556</v>
      </c>
    </row>
    <row r="1871" spans="1:7" x14ac:dyDescent="0.25">
      <c r="A1871" s="31" t="s">
        <v>549</v>
      </c>
      <c r="B1871" s="101" t="s">
        <v>222</v>
      </c>
      <c r="C1871" s="92"/>
      <c r="D1871" s="31">
        <v>202410</v>
      </c>
      <c r="E1871" s="119" t="str">
        <f t="shared" si="29"/>
        <v>01 October 2024</v>
      </c>
      <c r="F1871" s="31" t="s">
        <v>542</v>
      </c>
      <c r="G1871" s="31" t="s">
        <v>556</v>
      </c>
    </row>
    <row r="1872" spans="1:7" x14ac:dyDescent="0.25">
      <c r="A1872" s="98" t="s">
        <v>549</v>
      </c>
      <c r="B1872" s="99" t="s">
        <v>224</v>
      </c>
      <c r="C1872" s="100">
        <v>0</v>
      </c>
      <c r="D1872" s="98">
        <v>202410</v>
      </c>
      <c r="E1872" s="118" t="str">
        <f t="shared" si="29"/>
        <v>01 October 2024</v>
      </c>
      <c r="F1872" s="98" t="s">
        <v>542</v>
      </c>
      <c r="G1872" s="98" t="s">
        <v>556</v>
      </c>
    </row>
    <row r="1873" spans="1:7" x14ac:dyDescent="0.25">
      <c r="A1873" s="31" t="s">
        <v>549</v>
      </c>
      <c r="B1873" s="101" t="s">
        <v>226</v>
      </c>
      <c r="C1873" s="92"/>
      <c r="D1873" s="31">
        <v>202410</v>
      </c>
      <c r="E1873" s="119" t="str">
        <f t="shared" si="29"/>
        <v>01 October 2024</v>
      </c>
      <c r="F1873" s="31" t="s">
        <v>542</v>
      </c>
      <c r="G1873" s="31" t="s">
        <v>556</v>
      </c>
    </row>
    <row r="1874" spans="1:7" x14ac:dyDescent="0.25">
      <c r="A1874" s="98" t="s">
        <v>549</v>
      </c>
      <c r="B1874" s="99" t="s">
        <v>228</v>
      </c>
      <c r="C1874" s="100">
        <v>0</v>
      </c>
      <c r="D1874" s="98">
        <v>202410</v>
      </c>
      <c r="E1874" s="118" t="str">
        <f t="shared" si="29"/>
        <v>01 October 2024</v>
      </c>
      <c r="F1874" s="98" t="s">
        <v>542</v>
      </c>
      <c r="G1874" s="98" t="s">
        <v>556</v>
      </c>
    </row>
    <row r="1875" spans="1:7" x14ac:dyDescent="0.25">
      <c r="A1875" s="31" t="s">
        <v>549</v>
      </c>
      <c r="B1875" s="101" t="s">
        <v>230</v>
      </c>
      <c r="C1875" s="92"/>
      <c r="D1875" s="31">
        <v>202410</v>
      </c>
      <c r="E1875" s="119" t="str">
        <f t="shared" si="29"/>
        <v>01 October 2024</v>
      </c>
      <c r="F1875" s="31" t="s">
        <v>542</v>
      </c>
      <c r="G1875" s="31" t="s">
        <v>556</v>
      </c>
    </row>
    <row r="1876" spans="1:7" x14ac:dyDescent="0.25">
      <c r="A1876" s="98" t="s">
        <v>549</v>
      </c>
      <c r="B1876" s="99" t="s">
        <v>232</v>
      </c>
      <c r="C1876" s="100">
        <v>0</v>
      </c>
      <c r="D1876" s="98">
        <v>202410</v>
      </c>
      <c r="E1876" s="118" t="str">
        <f t="shared" si="29"/>
        <v>01 October 2024</v>
      </c>
      <c r="F1876" s="98" t="s">
        <v>542</v>
      </c>
      <c r="G1876" s="98" t="s">
        <v>556</v>
      </c>
    </row>
    <row r="1877" spans="1:7" x14ac:dyDescent="0.25">
      <c r="A1877" s="31" t="s">
        <v>549</v>
      </c>
      <c r="B1877" s="101" t="s">
        <v>234</v>
      </c>
      <c r="C1877" s="34">
        <v>-58721.47</v>
      </c>
      <c r="D1877" s="31">
        <v>202410</v>
      </c>
      <c r="E1877" s="119" t="str">
        <f t="shared" si="29"/>
        <v>01 October 2024</v>
      </c>
      <c r="F1877" s="31" t="s">
        <v>542</v>
      </c>
      <c r="G1877" s="31" t="s">
        <v>556</v>
      </c>
    </row>
    <row r="1878" spans="1:7" x14ac:dyDescent="0.25">
      <c r="A1878" s="98" t="s">
        <v>549</v>
      </c>
      <c r="B1878" s="99" t="s">
        <v>236</v>
      </c>
      <c r="C1878" s="102">
        <v>37678.76</v>
      </c>
      <c r="D1878" s="98">
        <v>202410</v>
      </c>
      <c r="E1878" s="118" t="str">
        <f t="shared" si="29"/>
        <v>01 October 2024</v>
      </c>
      <c r="F1878" s="98" t="s">
        <v>542</v>
      </c>
      <c r="G1878" s="98" t="s">
        <v>556</v>
      </c>
    </row>
    <row r="1879" spans="1:7" x14ac:dyDescent="0.25">
      <c r="A1879" s="31" t="s">
        <v>549</v>
      </c>
      <c r="B1879" s="101" t="s">
        <v>238</v>
      </c>
      <c r="C1879" s="92"/>
      <c r="D1879" s="31">
        <v>202410</v>
      </c>
      <c r="E1879" s="119" t="str">
        <f t="shared" si="29"/>
        <v>01 October 2024</v>
      </c>
      <c r="F1879" s="31" t="s">
        <v>542</v>
      </c>
      <c r="G1879" s="31" t="s">
        <v>556</v>
      </c>
    </row>
    <row r="1880" spans="1:7" x14ac:dyDescent="0.25">
      <c r="A1880" s="98" t="s">
        <v>549</v>
      </c>
      <c r="B1880" s="99" t="s">
        <v>238</v>
      </c>
      <c r="C1880" s="102">
        <v>37678.76</v>
      </c>
      <c r="D1880" s="98">
        <v>202410</v>
      </c>
      <c r="E1880" s="118" t="str">
        <f t="shared" si="29"/>
        <v>01 October 2024</v>
      </c>
      <c r="F1880" s="98" t="s">
        <v>542</v>
      </c>
      <c r="G1880" s="98" t="s">
        <v>556</v>
      </c>
    </row>
    <row r="1881" spans="1:7" x14ac:dyDescent="0.25">
      <c r="A1881" s="31" t="s">
        <v>549</v>
      </c>
      <c r="B1881" s="101" t="s">
        <v>241</v>
      </c>
      <c r="C1881" s="34">
        <v>37678.76</v>
      </c>
      <c r="D1881" s="31">
        <v>202410</v>
      </c>
      <c r="E1881" s="119" t="str">
        <f t="shared" si="29"/>
        <v>01 October 2024</v>
      </c>
      <c r="F1881" s="31" t="s">
        <v>542</v>
      </c>
      <c r="G1881" s="31" t="s">
        <v>556</v>
      </c>
    </row>
    <row r="1882" spans="1:7" x14ac:dyDescent="0.25">
      <c r="A1882" s="98" t="s">
        <v>549</v>
      </c>
      <c r="B1882" s="99" t="s">
        <v>243</v>
      </c>
      <c r="C1882" s="100"/>
      <c r="D1882" s="98">
        <v>202410</v>
      </c>
      <c r="E1882" s="118" t="str">
        <f t="shared" si="29"/>
        <v>01 October 2024</v>
      </c>
      <c r="F1882" s="98" t="s">
        <v>542</v>
      </c>
      <c r="G1882" s="98" t="s">
        <v>556</v>
      </c>
    </row>
    <row r="1883" spans="1:7" x14ac:dyDescent="0.25">
      <c r="A1883" s="31" t="s">
        <v>549</v>
      </c>
      <c r="B1883" s="101" t="s">
        <v>249</v>
      </c>
      <c r="C1883" s="34">
        <v>37678.76</v>
      </c>
      <c r="D1883" s="31">
        <v>202410</v>
      </c>
      <c r="E1883" s="119" t="str">
        <f t="shared" si="29"/>
        <v>01 October 2024</v>
      </c>
      <c r="F1883" s="31" t="s">
        <v>542</v>
      </c>
      <c r="G1883" s="31" t="s">
        <v>556</v>
      </c>
    </row>
    <row r="1884" spans="1:7" x14ac:dyDescent="0.25">
      <c r="A1884" s="98" t="s">
        <v>549</v>
      </c>
      <c r="B1884" s="99" t="s">
        <v>251</v>
      </c>
      <c r="C1884" s="102">
        <v>-17304.02</v>
      </c>
      <c r="D1884" s="98">
        <v>202410</v>
      </c>
      <c r="E1884" s="118" t="str">
        <f t="shared" si="29"/>
        <v>01 October 2024</v>
      </c>
      <c r="F1884" s="98" t="s">
        <v>542</v>
      </c>
      <c r="G1884" s="98" t="s">
        <v>556</v>
      </c>
    </row>
    <row r="1885" spans="1:7" x14ac:dyDescent="0.25">
      <c r="A1885" s="31" t="s">
        <v>549</v>
      </c>
      <c r="B1885" s="101" t="s">
        <v>253</v>
      </c>
      <c r="C1885" s="34">
        <v>-10187</v>
      </c>
      <c r="D1885" s="31">
        <v>202410</v>
      </c>
      <c r="E1885" s="119" t="str">
        <f t="shared" si="29"/>
        <v>01 October 2024</v>
      </c>
      <c r="F1885" s="31" t="s">
        <v>542</v>
      </c>
      <c r="G1885" s="31" t="s">
        <v>556</v>
      </c>
    </row>
    <row r="1886" spans="1:7" x14ac:dyDescent="0.25">
      <c r="A1886" s="98" t="s">
        <v>549</v>
      </c>
      <c r="B1886" s="99" t="s">
        <v>255</v>
      </c>
      <c r="C1886" s="102">
        <v>10187.74</v>
      </c>
      <c r="D1886" s="98">
        <v>202410</v>
      </c>
      <c r="E1886" s="118" t="str">
        <f t="shared" si="29"/>
        <v>01 October 2024</v>
      </c>
      <c r="F1886" s="98" t="s">
        <v>542</v>
      </c>
      <c r="G1886" s="98" t="s">
        <v>556</v>
      </c>
    </row>
    <row r="1887" spans="1:7" x14ac:dyDescent="0.25">
      <c r="A1887" s="31" t="s">
        <v>549</v>
      </c>
      <c r="B1887" s="101" t="s">
        <v>15</v>
      </c>
      <c r="C1887" s="92"/>
      <c r="D1887" s="31">
        <v>202411</v>
      </c>
      <c r="E1887" s="119" t="str">
        <f t="shared" si="29"/>
        <v>01 November 2024</v>
      </c>
      <c r="F1887" s="31" t="s">
        <v>542</v>
      </c>
      <c r="G1887" s="31" t="s">
        <v>556</v>
      </c>
    </row>
    <row r="1888" spans="1:7" x14ac:dyDescent="0.25">
      <c r="A1888" s="98" t="s">
        <v>549</v>
      </c>
      <c r="B1888" s="99" t="s">
        <v>18</v>
      </c>
      <c r="C1888" s="100"/>
      <c r="D1888" s="98">
        <v>202411</v>
      </c>
      <c r="E1888" s="118" t="str">
        <f t="shared" si="29"/>
        <v>01 November 2024</v>
      </c>
      <c r="F1888" s="98" t="s">
        <v>542</v>
      </c>
      <c r="G1888" s="98" t="s">
        <v>556</v>
      </c>
    </row>
    <row r="1889" spans="1:7" x14ac:dyDescent="0.25">
      <c r="A1889" s="31" t="s">
        <v>549</v>
      </c>
      <c r="B1889" s="101" t="s">
        <v>20</v>
      </c>
      <c r="C1889" s="92"/>
      <c r="D1889" s="31">
        <v>202411</v>
      </c>
      <c r="E1889" s="119" t="str">
        <f t="shared" si="29"/>
        <v>01 November 2024</v>
      </c>
      <c r="F1889" s="31" t="s">
        <v>542</v>
      </c>
      <c r="G1889" s="31" t="s">
        <v>556</v>
      </c>
    </row>
    <row r="1890" spans="1:7" x14ac:dyDescent="0.25">
      <c r="A1890" s="98" t="s">
        <v>549</v>
      </c>
      <c r="B1890" s="99" t="s">
        <v>22</v>
      </c>
      <c r="C1890" s="102">
        <v>254729.97</v>
      </c>
      <c r="D1890" s="98">
        <v>202411</v>
      </c>
      <c r="E1890" s="118" t="str">
        <f t="shared" si="29"/>
        <v>01 November 2024</v>
      </c>
      <c r="F1890" s="98" t="s">
        <v>542</v>
      </c>
      <c r="G1890" s="98" t="s">
        <v>556</v>
      </c>
    </row>
    <row r="1891" spans="1:7" x14ac:dyDescent="0.25">
      <c r="A1891" s="31" t="s">
        <v>549</v>
      </c>
      <c r="B1891" s="101" t="s">
        <v>25</v>
      </c>
      <c r="C1891" s="34">
        <v>-25389.75</v>
      </c>
      <c r="D1891" s="31">
        <v>202411</v>
      </c>
      <c r="E1891" s="119" t="str">
        <f t="shared" si="29"/>
        <v>01 November 2024</v>
      </c>
      <c r="F1891" s="31" t="s">
        <v>542</v>
      </c>
      <c r="G1891" s="31" t="s">
        <v>556</v>
      </c>
    </row>
    <row r="1892" spans="1:7" x14ac:dyDescent="0.25">
      <c r="A1892" s="98" t="s">
        <v>549</v>
      </c>
      <c r="B1892" s="99" t="s">
        <v>27</v>
      </c>
      <c r="C1892" s="102">
        <v>1064.7</v>
      </c>
      <c r="D1892" s="98">
        <v>202411</v>
      </c>
      <c r="E1892" s="118" t="str">
        <f t="shared" si="29"/>
        <v>01 November 2024</v>
      </c>
      <c r="F1892" s="98" t="s">
        <v>542</v>
      </c>
      <c r="G1892" s="98" t="s">
        <v>556</v>
      </c>
    </row>
    <row r="1893" spans="1:7" x14ac:dyDescent="0.25">
      <c r="A1893" s="31" t="s">
        <v>549</v>
      </c>
      <c r="B1893" s="101" t="s">
        <v>29</v>
      </c>
      <c r="C1893" s="92">
        <v>-545.09</v>
      </c>
      <c r="D1893" s="31">
        <v>202411</v>
      </c>
      <c r="E1893" s="119" t="str">
        <f t="shared" si="29"/>
        <v>01 November 2024</v>
      </c>
      <c r="F1893" s="31" t="s">
        <v>542</v>
      </c>
      <c r="G1893" s="31" t="s">
        <v>556</v>
      </c>
    </row>
    <row r="1894" spans="1:7" x14ac:dyDescent="0.25">
      <c r="A1894" s="98" t="s">
        <v>549</v>
      </c>
      <c r="B1894" s="99" t="s">
        <v>31</v>
      </c>
      <c r="C1894" s="100">
        <v>177.17</v>
      </c>
      <c r="D1894" s="98">
        <v>202411</v>
      </c>
      <c r="E1894" s="118" t="str">
        <f t="shared" si="29"/>
        <v>01 November 2024</v>
      </c>
      <c r="F1894" s="98" t="s">
        <v>542</v>
      </c>
      <c r="G1894" s="98" t="s">
        <v>556</v>
      </c>
    </row>
    <row r="1895" spans="1:7" x14ac:dyDescent="0.25">
      <c r="A1895" s="31" t="s">
        <v>549</v>
      </c>
      <c r="B1895" s="101" t="s">
        <v>33</v>
      </c>
      <c r="C1895" s="92">
        <v>-167.72</v>
      </c>
      <c r="D1895" s="31">
        <v>202411</v>
      </c>
      <c r="E1895" s="119" t="str">
        <f t="shared" si="29"/>
        <v>01 November 2024</v>
      </c>
      <c r="F1895" s="31" t="s">
        <v>542</v>
      </c>
      <c r="G1895" s="31" t="s">
        <v>556</v>
      </c>
    </row>
    <row r="1896" spans="1:7" x14ac:dyDescent="0.25">
      <c r="A1896" s="98" t="s">
        <v>549</v>
      </c>
      <c r="B1896" s="99" t="s">
        <v>35</v>
      </c>
      <c r="C1896" s="100">
        <v>175</v>
      </c>
      <c r="D1896" s="98">
        <v>202411</v>
      </c>
      <c r="E1896" s="118" t="str">
        <f t="shared" si="29"/>
        <v>01 November 2024</v>
      </c>
      <c r="F1896" s="98" t="s">
        <v>542</v>
      </c>
      <c r="G1896" s="98" t="s">
        <v>556</v>
      </c>
    </row>
    <row r="1897" spans="1:7" x14ac:dyDescent="0.25">
      <c r="A1897" s="31" t="s">
        <v>549</v>
      </c>
      <c r="B1897" s="101" t="s">
        <v>39</v>
      </c>
      <c r="C1897" s="92"/>
      <c r="D1897" s="31">
        <v>202411</v>
      </c>
      <c r="E1897" s="119" t="str">
        <f t="shared" si="29"/>
        <v>01 November 2024</v>
      </c>
      <c r="F1897" s="31" t="s">
        <v>542</v>
      </c>
      <c r="G1897" s="31" t="s">
        <v>556</v>
      </c>
    </row>
    <row r="1898" spans="1:7" x14ac:dyDescent="0.25">
      <c r="A1898" s="98" t="s">
        <v>549</v>
      </c>
      <c r="B1898" s="99" t="s">
        <v>43</v>
      </c>
      <c r="C1898" s="102">
        <v>4274.37</v>
      </c>
      <c r="D1898" s="98">
        <v>202411</v>
      </c>
      <c r="E1898" s="118" t="str">
        <f t="shared" si="29"/>
        <v>01 November 2024</v>
      </c>
      <c r="F1898" s="98" t="s">
        <v>542</v>
      </c>
      <c r="G1898" s="98" t="s">
        <v>556</v>
      </c>
    </row>
    <row r="1899" spans="1:7" x14ac:dyDescent="0.25">
      <c r="A1899" s="31" t="s">
        <v>549</v>
      </c>
      <c r="B1899" s="101" t="s">
        <v>45</v>
      </c>
      <c r="C1899" s="92">
        <v>-204.39</v>
      </c>
      <c r="D1899" s="31">
        <v>202411</v>
      </c>
      <c r="E1899" s="119" t="str">
        <f t="shared" si="29"/>
        <v>01 November 2024</v>
      </c>
      <c r="F1899" s="31" t="s">
        <v>542</v>
      </c>
      <c r="G1899" s="31" t="s">
        <v>556</v>
      </c>
    </row>
    <row r="1900" spans="1:7" x14ac:dyDescent="0.25">
      <c r="A1900" s="98" t="s">
        <v>549</v>
      </c>
      <c r="B1900" s="99" t="s">
        <v>47</v>
      </c>
      <c r="C1900" s="102">
        <v>7950</v>
      </c>
      <c r="D1900" s="98">
        <v>202411</v>
      </c>
      <c r="E1900" s="118" t="str">
        <f t="shared" si="29"/>
        <v>01 November 2024</v>
      </c>
      <c r="F1900" s="98" t="s">
        <v>542</v>
      </c>
      <c r="G1900" s="98" t="s">
        <v>556</v>
      </c>
    </row>
    <row r="1901" spans="1:7" x14ac:dyDescent="0.25">
      <c r="A1901" s="31" t="s">
        <v>549</v>
      </c>
      <c r="B1901" s="101" t="s">
        <v>258</v>
      </c>
      <c r="C1901" s="34">
        <v>-1013.81</v>
      </c>
      <c r="D1901" s="31">
        <v>202411</v>
      </c>
      <c r="E1901" s="119" t="str">
        <f t="shared" si="29"/>
        <v>01 November 2024</v>
      </c>
      <c r="F1901" s="31" t="s">
        <v>542</v>
      </c>
      <c r="G1901" s="31" t="s">
        <v>556</v>
      </c>
    </row>
    <row r="1902" spans="1:7" x14ac:dyDescent="0.25">
      <c r="A1902" s="98" t="s">
        <v>549</v>
      </c>
      <c r="B1902" s="99" t="s">
        <v>49</v>
      </c>
      <c r="C1902" s="102">
        <v>23116.05</v>
      </c>
      <c r="D1902" s="98">
        <v>202411</v>
      </c>
      <c r="E1902" s="118" t="str">
        <f t="shared" si="29"/>
        <v>01 November 2024</v>
      </c>
      <c r="F1902" s="98" t="s">
        <v>542</v>
      </c>
      <c r="G1902" s="98" t="s">
        <v>556</v>
      </c>
    </row>
    <row r="1903" spans="1:7" x14ac:dyDescent="0.25">
      <c r="A1903" s="31" t="s">
        <v>549</v>
      </c>
      <c r="B1903" s="101" t="s">
        <v>51</v>
      </c>
      <c r="C1903" s="92">
        <v>-888.47</v>
      </c>
      <c r="D1903" s="31">
        <v>202411</v>
      </c>
      <c r="E1903" s="119" t="str">
        <f t="shared" si="29"/>
        <v>01 November 2024</v>
      </c>
      <c r="F1903" s="31" t="s">
        <v>542</v>
      </c>
      <c r="G1903" s="31" t="s">
        <v>556</v>
      </c>
    </row>
    <row r="1904" spans="1:7" x14ac:dyDescent="0.25">
      <c r="A1904" s="98" t="s">
        <v>549</v>
      </c>
      <c r="B1904" s="99" t="s">
        <v>547</v>
      </c>
      <c r="C1904" s="102">
        <v>2285.34</v>
      </c>
      <c r="D1904" s="98">
        <v>202411</v>
      </c>
      <c r="E1904" s="118" t="str">
        <f t="shared" si="29"/>
        <v>01 November 2024</v>
      </c>
      <c r="F1904" s="98" t="s">
        <v>542</v>
      </c>
      <c r="G1904" s="98" t="s">
        <v>556</v>
      </c>
    </row>
    <row r="1905" spans="1:7" x14ac:dyDescent="0.25">
      <c r="A1905" s="31" t="s">
        <v>549</v>
      </c>
      <c r="B1905" s="101" t="s">
        <v>548</v>
      </c>
      <c r="C1905" s="92">
        <v>-406.52</v>
      </c>
      <c r="D1905" s="31">
        <v>202411</v>
      </c>
      <c r="E1905" s="119" t="str">
        <f t="shared" si="29"/>
        <v>01 November 2024</v>
      </c>
      <c r="F1905" s="31" t="s">
        <v>542</v>
      </c>
      <c r="G1905" s="31" t="s">
        <v>556</v>
      </c>
    </row>
    <row r="1906" spans="1:7" x14ac:dyDescent="0.25">
      <c r="A1906" s="98" t="s">
        <v>549</v>
      </c>
      <c r="B1906" s="99" t="s">
        <v>59</v>
      </c>
      <c r="C1906" s="102">
        <v>2497.94</v>
      </c>
      <c r="D1906" s="98">
        <v>202411</v>
      </c>
      <c r="E1906" s="118" t="str">
        <f t="shared" si="29"/>
        <v>01 November 2024</v>
      </c>
      <c r="F1906" s="98" t="s">
        <v>542</v>
      </c>
      <c r="G1906" s="98" t="s">
        <v>556</v>
      </c>
    </row>
    <row r="1907" spans="1:7" x14ac:dyDescent="0.25">
      <c r="A1907" s="31" t="s">
        <v>549</v>
      </c>
      <c r="B1907" s="101" t="s">
        <v>61</v>
      </c>
      <c r="C1907" s="92">
        <v>-0.03</v>
      </c>
      <c r="D1907" s="31">
        <v>202411</v>
      </c>
      <c r="E1907" s="119" t="str">
        <f t="shared" si="29"/>
        <v>01 November 2024</v>
      </c>
      <c r="F1907" s="31" t="s">
        <v>542</v>
      </c>
      <c r="G1907" s="31" t="s">
        <v>556</v>
      </c>
    </row>
    <row r="1908" spans="1:7" x14ac:dyDescent="0.25">
      <c r="A1908" s="98" t="s">
        <v>549</v>
      </c>
      <c r="B1908" s="99" t="s">
        <v>63</v>
      </c>
      <c r="C1908" s="102">
        <v>267654.76</v>
      </c>
      <c r="D1908" s="98">
        <v>202411</v>
      </c>
      <c r="E1908" s="118" t="str">
        <f t="shared" si="29"/>
        <v>01 November 2024</v>
      </c>
      <c r="F1908" s="98" t="s">
        <v>542</v>
      </c>
      <c r="G1908" s="98" t="s">
        <v>556</v>
      </c>
    </row>
    <row r="1909" spans="1:7" x14ac:dyDescent="0.25">
      <c r="A1909" s="31" t="s">
        <v>549</v>
      </c>
      <c r="B1909" s="101" t="s">
        <v>66</v>
      </c>
      <c r="C1909" s="92"/>
      <c r="D1909" s="31">
        <v>202411</v>
      </c>
      <c r="E1909" s="119" t="str">
        <f t="shared" si="29"/>
        <v>01 November 2024</v>
      </c>
      <c r="F1909" s="31" t="s">
        <v>542</v>
      </c>
      <c r="G1909" s="31" t="s">
        <v>556</v>
      </c>
    </row>
    <row r="1910" spans="1:7" x14ac:dyDescent="0.25">
      <c r="A1910" s="98" t="s">
        <v>549</v>
      </c>
      <c r="B1910" s="99" t="s">
        <v>68</v>
      </c>
      <c r="C1910" s="102">
        <v>-113794.32</v>
      </c>
      <c r="D1910" s="98">
        <v>202411</v>
      </c>
      <c r="E1910" s="118" t="str">
        <f t="shared" si="29"/>
        <v>01 November 2024</v>
      </c>
      <c r="F1910" s="98" t="s">
        <v>542</v>
      </c>
      <c r="G1910" s="98" t="s">
        <v>556</v>
      </c>
    </row>
    <row r="1911" spans="1:7" x14ac:dyDescent="0.25">
      <c r="A1911" s="31" t="s">
        <v>549</v>
      </c>
      <c r="B1911" s="101" t="s">
        <v>70</v>
      </c>
      <c r="C1911" s="34">
        <v>-22334.29</v>
      </c>
      <c r="D1911" s="31">
        <v>202411</v>
      </c>
      <c r="E1911" s="119" t="str">
        <f t="shared" si="29"/>
        <v>01 November 2024</v>
      </c>
      <c r="F1911" s="31" t="s">
        <v>542</v>
      </c>
      <c r="G1911" s="31" t="s">
        <v>556</v>
      </c>
    </row>
    <row r="1912" spans="1:7" x14ac:dyDescent="0.25">
      <c r="A1912" s="98" t="s">
        <v>549</v>
      </c>
      <c r="B1912" s="99" t="s">
        <v>72</v>
      </c>
      <c r="C1912" s="102">
        <v>-3481.44</v>
      </c>
      <c r="D1912" s="98">
        <v>202411</v>
      </c>
      <c r="E1912" s="118" t="str">
        <f t="shared" si="29"/>
        <v>01 November 2024</v>
      </c>
      <c r="F1912" s="98" t="s">
        <v>542</v>
      </c>
      <c r="G1912" s="98" t="s">
        <v>556</v>
      </c>
    </row>
    <row r="1913" spans="1:7" x14ac:dyDescent="0.25">
      <c r="A1913" s="31" t="s">
        <v>549</v>
      </c>
      <c r="B1913" s="101" t="s">
        <v>74</v>
      </c>
      <c r="C1913" s="92">
        <v>-260.95999999999998</v>
      </c>
      <c r="D1913" s="31">
        <v>202411</v>
      </c>
      <c r="E1913" s="119" t="str">
        <f t="shared" si="29"/>
        <v>01 November 2024</v>
      </c>
      <c r="F1913" s="31" t="s">
        <v>542</v>
      </c>
      <c r="G1913" s="31" t="s">
        <v>556</v>
      </c>
    </row>
    <row r="1914" spans="1:7" x14ac:dyDescent="0.25">
      <c r="A1914" s="98" t="s">
        <v>549</v>
      </c>
      <c r="B1914" s="99" t="s">
        <v>76</v>
      </c>
      <c r="C1914" s="100"/>
      <c r="D1914" s="98">
        <v>202411</v>
      </c>
      <c r="E1914" s="118" t="str">
        <f t="shared" si="29"/>
        <v>01 November 2024</v>
      </c>
      <c r="F1914" s="98" t="s">
        <v>542</v>
      </c>
      <c r="G1914" s="98" t="s">
        <v>556</v>
      </c>
    </row>
    <row r="1915" spans="1:7" x14ac:dyDescent="0.25">
      <c r="A1915" s="31" t="s">
        <v>549</v>
      </c>
      <c r="B1915" s="101" t="s">
        <v>321</v>
      </c>
      <c r="C1915" s="92"/>
      <c r="D1915" s="31">
        <v>202411</v>
      </c>
      <c r="E1915" s="119" t="str">
        <f t="shared" si="29"/>
        <v>01 November 2024</v>
      </c>
      <c r="F1915" s="31" t="s">
        <v>542</v>
      </c>
      <c r="G1915" s="31" t="s">
        <v>556</v>
      </c>
    </row>
    <row r="1916" spans="1:7" x14ac:dyDescent="0.25">
      <c r="A1916" s="98" t="s">
        <v>549</v>
      </c>
      <c r="B1916" s="99" t="s">
        <v>78</v>
      </c>
      <c r="C1916" s="100">
        <v>-125</v>
      </c>
      <c r="D1916" s="98">
        <v>202411</v>
      </c>
      <c r="E1916" s="118" t="str">
        <f t="shared" si="29"/>
        <v>01 November 2024</v>
      </c>
      <c r="F1916" s="98" t="s">
        <v>542</v>
      </c>
      <c r="G1916" s="98" t="s">
        <v>556</v>
      </c>
    </row>
    <row r="1917" spans="1:7" x14ac:dyDescent="0.25">
      <c r="A1917" s="31" t="s">
        <v>549</v>
      </c>
      <c r="B1917" s="101" t="s">
        <v>84</v>
      </c>
      <c r="C1917" s="92"/>
      <c r="D1917" s="31">
        <v>202411</v>
      </c>
      <c r="E1917" s="119" t="str">
        <f t="shared" si="29"/>
        <v>01 November 2024</v>
      </c>
      <c r="F1917" s="31" t="s">
        <v>542</v>
      </c>
      <c r="G1917" s="31" t="s">
        <v>556</v>
      </c>
    </row>
    <row r="1918" spans="1:7" x14ac:dyDescent="0.25">
      <c r="A1918" s="98" t="s">
        <v>549</v>
      </c>
      <c r="B1918" s="99" t="s">
        <v>88</v>
      </c>
      <c r="C1918" s="100"/>
      <c r="D1918" s="98">
        <v>202411</v>
      </c>
      <c r="E1918" s="118" t="str">
        <f t="shared" si="29"/>
        <v>01 November 2024</v>
      </c>
      <c r="F1918" s="98" t="s">
        <v>542</v>
      </c>
      <c r="G1918" s="98" t="s">
        <v>556</v>
      </c>
    </row>
    <row r="1919" spans="1:7" x14ac:dyDescent="0.25">
      <c r="A1919" s="31" t="s">
        <v>549</v>
      </c>
      <c r="B1919" s="101" t="s">
        <v>90</v>
      </c>
      <c r="C1919" s="34">
        <v>-13954.07</v>
      </c>
      <c r="D1919" s="31">
        <v>202411</v>
      </c>
      <c r="E1919" s="119" t="str">
        <f t="shared" si="29"/>
        <v>01 November 2024</v>
      </c>
      <c r="F1919" s="31" t="s">
        <v>542</v>
      </c>
      <c r="G1919" s="31" t="s">
        <v>556</v>
      </c>
    </row>
    <row r="1920" spans="1:7" x14ac:dyDescent="0.25">
      <c r="A1920" s="98" t="s">
        <v>549</v>
      </c>
      <c r="B1920" s="99" t="s">
        <v>92</v>
      </c>
      <c r="C1920" s="100">
        <v>53.78</v>
      </c>
      <c r="D1920" s="98">
        <v>202411</v>
      </c>
      <c r="E1920" s="118" t="str">
        <f t="shared" si="29"/>
        <v>01 November 2024</v>
      </c>
      <c r="F1920" s="98" t="s">
        <v>542</v>
      </c>
      <c r="G1920" s="98" t="s">
        <v>556</v>
      </c>
    </row>
    <row r="1921" spans="1:7" x14ac:dyDescent="0.25">
      <c r="A1921" s="31" t="s">
        <v>549</v>
      </c>
      <c r="B1921" s="101" t="s">
        <v>94</v>
      </c>
      <c r="C1921" s="92">
        <v>-43.04</v>
      </c>
      <c r="D1921" s="31">
        <v>202411</v>
      </c>
      <c r="E1921" s="119" t="str">
        <f t="shared" si="29"/>
        <v>01 November 2024</v>
      </c>
      <c r="F1921" s="31" t="s">
        <v>542</v>
      </c>
      <c r="G1921" s="31" t="s">
        <v>556</v>
      </c>
    </row>
    <row r="1922" spans="1:7" x14ac:dyDescent="0.25">
      <c r="A1922" s="98" t="s">
        <v>549</v>
      </c>
      <c r="B1922" s="99" t="s">
        <v>545</v>
      </c>
      <c r="C1922" s="100">
        <v>38.04</v>
      </c>
      <c r="D1922" s="98">
        <v>202411</v>
      </c>
      <c r="E1922" s="118" t="str">
        <f t="shared" ref="E1922:E1985" si="30">TEXT(DATE(LEFT(D1922,4), RIGHT(D1922,2), 1), "DD MMMM YYYY")</f>
        <v>01 November 2024</v>
      </c>
      <c r="F1922" s="98" t="s">
        <v>542</v>
      </c>
      <c r="G1922" s="98" t="s">
        <v>556</v>
      </c>
    </row>
    <row r="1923" spans="1:7" x14ac:dyDescent="0.25">
      <c r="A1923" s="31" t="s">
        <v>549</v>
      </c>
      <c r="B1923" s="101" t="s">
        <v>96</v>
      </c>
      <c r="C1923" s="34">
        <v>-24141.89</v>
      </c>
      <c r="D1923" s="31">
        <v>202411</v>
      </c>
      <c r="E1923" s="119" t="str">
        <f t="shared" si="30"/>
        <v>01 November 2024</v>
      </c>
      <c r="F1923" s="31" t="s">
        <v>542</v>
      </c>
      <c r="G1923" s="31" t="s">
        <v>556</v>
      </c>
    </row>
    <row r="1924" spans="1:7" x14ac:dyDescent="0.25">
      <c r="A1924" s="98" t="s">
        <v>549</v>
      </c>
      <c r="B1924" s="99" t="s">
        <v>98</v>
      </c>
      <c r="C1924" s="100">
        <v>-952.86</v>
      </c>
      <c r="D1924" s="98">
        <v>202411</v>
      </c>
      <c r="E1924" s="118" t="str">
        <f t="shared" si="30"/>
        <v>01 November 2024</v>
      </c>
      <c r="F1924" s="98" t="s">
        <v>542</v>
      </c>
      <c r="G1924" s="98" t="s">
        <v>556</v>
      </c>
    </row>
    <row r="1925" spans="1:7" x14ac:dyDescent="0.25">
      <c r="A1925" s="31" t="s">
        <v>549</v>
      </c>
      <c r="B1925" s="101" t="s">
        <v>106</v>
      </c>
      <c r="C1925" s="34">
        <v>-3939.59</v>
      </c>
      <c r="D1925" s="31">
        <v>202411</v>
      </c>
      <c r="E1925" s="119" t="str">
        <f t="shared" si="30"/>
        <v>01 November 2024</v>
      </c>
      <c r="F1925" s="31" t="s">
        <v>542</v>
      </c>
      <c r="G1925" s="31" t="s">
        <v>556</v>
      </c>
    </row>
    <row r="1926" spans="1:7" x14ac:dyDescent="0.25">
      <c r="A1926" s="98" t="s">
        <v>549</v>
      </c>
      <c r="B1926" s="99" t="s">
        <v>108</v>
      </c>
      <c r="C1926" s="102">
        <v>1270.3900000000001</v>
      </c>
      <c r="D1926" s="98">
        <v>202411</v>
      </c>
      <c r="E1926" s="118" t="str">
        <f t="shared" si="30"/>
        <v>01 November 2024</v>
      </c>
      <c r="F1926" s="98" t="s">
        <v>542</v>
      </c>
      <c r="G1926" s="98" t="s">
        <v>556</v>
      </c>
    </row>
    <row r="1927" spans="1:7" x14ac:dyDescent="0.25">
      <c r="A1927" s="31" t="s">
        <v>549</v>
      </c>
      <c r="B1927" s="101" t="s">
        <v>110</v>
      </c>
      <c r="C1927" s="34">
        <v>-181665.25</v>
      </c>
      <c r="D1927" s="31">
        <v>202411</v>
      </c>
      <c r="E1927" s="119" t="str">
        <f t="shared" si="30"/>
        <v>01 November 2024</v>
      </c>
      <c r="F1927" s="31" t="s">
        <v>542</v>
      </c>
      <c r="G1927" s="31" t="s">
        <v>556</v>
      </c>
    </row>
    <row r="1928" spans="1:7" x14ac:dyDescent="0.25">
      <c r="A1928" s="98" t="s">
        <v>549</v>
      </c>
      <c r="B1928" s="99" t="s">
        <v>112</v>
      </c>
      <c r="C1928" s="102">
        <v>85989.51</v>
      </c>
      <c r="D1928" s="98">
        <v>202411</v>
      </c>
      <c r="E1928" s="118" t="str">
        <f t="shared" si="30"/>
        <v>01 November 2024</v>
      </c>
      <c r="F1928" s="98" t="s">
        <v>542</v>
      </c>
      <c r="G1928" s="98" t="s">
        <v>556</v>
      </c>
    </row>
    <row r="1929" spans="1:7" x14ac:dyDescent="0.25">
      <c r="A1929" s="31" t="s">
        <v>549</v>
      </c>
      <c r="B1929" s="101" t="s">
        <v>323</v>
      </c>
      <c r="C1929" s="92"/>
      <c r="D1929" s="31">
        <v>202411</v>
      </c>
      <c r="E1929" s="119" t="str">
        <f t="shared" si="30"/>
        <v>01 November 2024</v>
      </c>
      <c r="F1929" s="31" t="s">
        <v>542</v>
      </c>
      <c r="G1929" s="31" t="s">
        <v>556</v>
      </c>
    </row>
    <row r="1930" spans="1:7" x14ac:dyDescent="0.25">
      <c r="A1930" s="98" t="s">
        <v>549</v>
      </c>
      <c r="B1930" s="99" t="s">
        <v>325</v>
      </c>
      <c r="C1930" s="100"/>
      <c r="D1930" s="98">
        <v>202411</v>
      </c>
      <c r="E1930" s="118" t="str">
        <f t="shared" si="30"/>
        <v>01 November 2024</v>
      </c>
      <c r="F1930" s="98" t="s">
        <v>542</v>
      </c>
      <c r="G1930" s="98" t="s">
        <v>556</v>
      </c>
    </row>
    <row r="1931" spans="1:7" x14ac:dyDescent="0.25">
      <c r="A1931" s="31" t="s">
        <v>549</v>
      </c>
      <c r="B1931" s="101" t="s">
        <v>114</v>
      </c>
      <c r="C1931" s="34">
        <v>85989.51</v>
      </c>
      <c r="D1931" s="31">
        <v>202411</v>
      </c>
      <c r="E1931" s="119" t="str">
        <f t="shared" si="30"/>
        <v>01 November 2024</v>
      </c>
      <c r="F1931" s="31" t="s">
        <v>542</v>
      </c>
      <c r="G1931" s="31" t="s">
        <v>556</v>
      </c>
    </row>
    <row r="1932" spans="1:7" x14ac:dyDescent="0.25">
      <c r="A1932" s="98" t="s">
        <v>549</v>
      </c>
      <c r="B1932" s="99" t="s">
        <v>116</v>
      </c>
      <c r="C1932" s="100"/>
      <c r="D1932" s="98">
        <v>202411</v>
      </c>
      <c r="E1932" s="118" t="str">
        <f t="shared" si="30"/>
        <v>01 November 2024</v>
      </c>
      <c r="F1932" s="98" t="s">
        <v>542</v>
      </c>
      <c r="G1932" s="98" t="s">
        <v>556</v>
      </c>
    </row>
    <row r="1933" spans="1:7" x14ac:dyDescent="0.25">
      <c r="A1933" s="31" t="s">
        <v>549</v>
      </c>
      <c r="B1933" s="101" t="s">
        <v>118</v>
      </c>
      <c r="C1933" s="92"/>
      <c r="D1933" s="31">
        <v>202411</v>
      </c>
      <c r="E1933" s="119" t="str">
        <f t="shared" si="30"/>
        <v>01 November 2024</v>
      </c>
      <c r="F1933" s="31" t="s">
        <v>542</v>
      </c>
      <c r="G1933" s="31" t="s">
        <v>556</v>
      </c>
    </row>
    <row r="1934" spans="1:7" x14ac:dyDescent="0.25">
      <c r="A1934" s="98" t="s">
        <v>549</v>
      </c>
      <c r="B1934" s="99" t="s">
        <v>120</v>
      </c>
      <c r="C1934" s="102">
        <v>-34316.68</v>
      </c>
      <c r="D1934" s="98">
        <v>202411</v>
      </c>
      <c r="E1934" s="118" t="str">
        <f t="shared" si="30"/>
        <v>01 November 2024</v>
      </c>
      <c r="F1934" s="98" t="s">
        <v>542</v>
      </c>
      <c r="G1934" s="98" t="s">
        <v>556</v>
      </c>
    </row>
    <row r="1935" spans="1:7" x14ac:dyDescent="0.25">
      <c r="A1935" s="31" t="s">
        <v>549</v>
      </c>
      <c r="B1935" s="101" t="s">
        <v>122</v>
      </c>
      <c r="C1935" s="92"/>
      <c r="D1935" s="31">
        <v>202411</v>
      </c>
      <c r="E1935" s="119" t="str">
        <f t="shared" si="30"/>
        <v>01 November 2024</v>
      </c>
      <c r="F1935" s="31" t="s">
        <v>542</v>
      </c>
      <c r="G1935" s="31" t="s">
        <v>556</v>
      </c>
    </row>
    <row r="1936" spans="1:7" x14ac:dyDescent="0.25">
      <c r="A1936" s="98" t="s">
        <v>549</v>
      </c>
      <c r="B1936" s="99" t="s">
        <v>124</v>
      </c>
      <c r="C1936" s="102">
        <v>-1156</v>
      </c>
      <c r="D1936" s="98">
        <v>202411</v>
      </c>
      <c r="E1936" s="118" t="str">
        <f t="shared" si="30"/>
        <v>01 November 2024</v>
      </c>
      <c r="F1936" s="98" t="s">
        <v>542</v>
      </c>
      <c r="G1936" s="98" t="s">
        <v>556</v>
      </c>
    </row>
    <row r="1937" spans="1:7" x14ac:dyDescent="0.25">
      <c r="A1937" s="31" t="s">
        <v>549</v>
      </c>
      <c r="B1937" s="101" t="s">
        <v>558</v>
      </c>
      <c r="C1937" s="92"/>
      <c r="D1937" s="31">
        <v>202411</v>
      </c>
      <c r="E1937" s="119" t="str">
        <f t="shared" si="30"/>
        <v>01 November 2024</v>
      </c>
      <c r="F1937" s="31" t="s">
        <v>542</v>
      </c>
      <c r="G1937" s="31" t="s">
        <v>556</v>
      </c>
    </row>
    <row r="1938" spans="1:7" x14ac:dyDescent="0.25">
      <c r="A1938" s="98" t="s">
        <v>549</v>
      </c>
      <c r="B1938" s="99" t="s">
        <v>126</v>
      </c>
      <c r="C1938" s="102">
        <v>-1916.6</v>
      </c>
      <c r="D1938" s="98">
        <v>202411</v>
      </c>
      <c r="E1938" s="118" t="str">
        <f t="shared" si="30"/>
        <v>01 November 2024</v>
      </c>
      <c r="F1938" s="98" t="s">
        <v>542</v>
      </c>
      <c r="G1938" s="98" t="s">
        <v>556</v>
      </c>
    </row>
    <row r="1939" spans="1:7" x14ac:dyDescent="0.25">
      <c r="A1939" s="31" t="s">
        <v>549</v>
      </c>
      <c r="B1939" s="101" t="s">
        <v>543</v>
      </c>
      <c r="C1939" s="92">
        <v>-76.86</v>
      </c>
      <c r="D1939" s="31">
        <v>202411</v>
      </c>
      <c r="E1939" s="119" t="str">
        <f t="shared" si="30"/>
        <v>01 November 2024</v>
      </c>
      <c r="F1939" s="31" t="s">
        <v>542</v>
      </c>
      <c r="G1939" s="31" t="s">
        <v>556</v>
      </c>
    </row>
    <row r="1940" spans="1:7" x14ac:dyDescent="0.25">
      <c r="A1940" s="98" t="s">
        <v>549</v>
      </c>
      <c r="B1940" s="99" t="s">
        <v>130</v>
      </c>
      <c r="C1940" s="100"/>
      <c r="D1940" s="98">
        <v>202411</v>
      </c>
      <c r="E1940" s="118" t="str">
        <f t="shared" si="30"/>
        <v>01 November 2024</v>
      </c>
      <c r="F1940" s="98" t="s">
        <v>542</v>
      </c>
      <c r="G1940" s="98" t="s">
        <v>556</v>
      </c>
    </row>
    <row r="1941" spans="1:7" x14ac:dyDescent="0.25">
      <c r="A1941" s="31" t="s">
        <v>549</v>
      </c>
      <c r="B1941" s="101" t="s">
        <v>134</v>
      </c>
      <c r="C1941" s="34">
        <v>-1965.86</v>
      </c>
      <c r="D1941" s="31">
        <v>202411</v>
      </c>
      <c r="E1941" s="119" t="str">
        <f t="shared" si="30"/>
        <v>01 November 2024</v>
      </c>
      <c r="F1941" s="31" t="s">
        <v>542</v>
      </c>
      <c r="G1941" s="31" t="s">
        <v>556</v>
      </c>
    </row>
    <row r="1942" spans="1:7" x14ac:dyDescent="0.25">
      <c r="A1942" s="98" t="s">
        <v>549</v>
      </c>
      <c r="B1942" s="99" t="s">
        <v>140</v>
      </c>
      <c r="C1942" s="102">
        <v>-39432</v>
      </c>
      <c r="D1942" s="98">
        <v>202411</v>
      </c>
      <c r="E1942" s="118" t="str">
        <f t="shared" si="30"/>
        <v>01 November 2024</v>
      </c>
      <c r="F1942" s="98" t="s">
        <v>542</v>
      </c>
      <c r="G1942" s="98" t="s">
        <v>556</v>
      </c>
    </row>
    <row r="1943" spans="1:7" x14ac:dyDescent="0.25">
      <c r="A1943" s="31" t="s">
        <v>549</v>
      </c>
      <c r="B1943" s="101" t="s">
        <v>142</v>
      </c>
      <c r="C1943" s="92"/>
      <c r="D1943" s="31">
        <v>202411</v>
      </c>
      <c r="E1943" s="119" t="str">
        <f t="shared" si="30"/>
        <v>01 November 2024</v>
      </c>
      <c r="F1943" s="31" t="s">
        <v>542</v>
      </c>
      <c r="G1943" s="31" t="s">
        <v>556</v>
      </c>
    </row>
    <row r="1944" spans="1:7" x14ac:dyDescent="0.25">
      <c r="A1944" s="98" t="s">
        <v>549</v>
      </c>
      <c r="B1944" s="99" t="s">
        <v>329</v>
      </c>
      <c r="C1944" s="100"/>
      <c r="D1944" s="98">
        <v>202411</v>
      </c>
      <c r="E1944" s="118" t="str">
        <f t="shared" si="30"/>
        <v>01 November 2024</v>
      </c>
      <c r="F1944" s="98" t="s">
        <v>542</v>
      </c>
      <c r="G1944" s="98" t="s">
        <v>556</v>
      </c>
    </row>
    <row r="1945" spans="1:7" x14ac:dyDescent="0.25">
      <c r="A1945" s="31" t="s">
        <v>549</v>
      </c>
      <c r="B1945" s="101" t="s">
        <v>144</v>
      </c>
      <c r="C1945" s="92"/>
      <c r="D1945" s="31">
        <v>202411</v>
      </c>
      <c r="E1945" s="119" t="str">
        <f t="shared" si="30"/>
        <v>01 November 2024</v>
      </c>
      <c r="F1945" s="31" t="s">
        <v>542</v>
      </c>
      <c r="G1945" s="31" t="s">
        <v>556</v>
      </c>
    </row>
    <row r="1946" spans="1:7" x14ac:dyDescent="0.25">
      <c r="A1946" s="98" t="s">
        <v>549</v>
      </c>
      <c r="B1946" s="99" t="s">
        <v>146</v>
      </c>
      <c r="C1946" s="100"/>
      <c r="D1946" s="98">
        <v>202411</v>
      </c>
      <c r="E1946" s="118" t="str">
        <f t="shared" si="30"/>
        <v>01 November 2024</v>
      </c>
      <c r="F1946" s="98" t="s">
        <v>542</v>
      </c>
      <c r="G1946" s="98" t="s">
        <v>556</v>
      </c>
    </row>
    <row r="1947" spans="1:7" x14ac:dyDescent="0.25">
      <c r="A1947" s="31" t="s">
        <v>549</v>
      </c>
      <c r="B1947" s="101" t="s">
        <v>148</v>
      </c>
      <c r="C1947" s="92">
        <v>0</v>
      </c>
      <c r="D1947" s="31">
        <v>202411</v>
      </c>
      <c r="E1947" s="119" t="str">
        <f t="shared" si="30"/>
        <v>01 November 2024</v>
      </c>
      <c r="F1947" s="31" t="s">
        <v>542</v>
      </c>
      <c r="G1947" s="31" t="s">
        <v>556</v>
      </c>
    </row>
    <row r="1948" spans="1:7" x14ac:dyDescent="0.25">
      <c r="A1948" s="98" t="s">
        <v>549</v>
      </c>
      <c r="B1948" s="99" t="s">
        <v>150</v>
      </c>
      <c r="C1948" s="100"/>
      <c r="D1948" s="98">
        <v>202411</v>
      </c>
      <c r="E1948" s="118" t="str">
        <f t="shared" si="30"/>
        <v>01 November 2024</v>
      </c>
      <c r="F1948" s="98" t="s">
        <v>542</v>
      </c>
      <c r="G1948" s="98" t="s">
        <v>556</v>
      </c>
    </row>
    <row r="1949" spans="1:7" x14ac:dyDescent="0.25">
      <c r="A1949" s="31" t="s">
        <v>549</v>
      </c>
      <c r="B1949" s="101" t="s">
        <v>152</v>
      </c>
      <c r="C1949" s="92"/>
      <c r="D1949" s="31">
        <v>202411</v>
      </c>
      <c r="E1949" s="119" t="str">
        <f t="shared" si="30"/>
        <v>01 November 2024</v>
      </c>
      <c r="F1949" s="31" t="s">
        <v>542</v>
      </c>
      <c r="G1949" s="31" t="s">
        <v>556</v>
      </c>
    </row>
    <row r="1950" spans="1:7" x14ac:dyDescent="0.25">
      <c r="A1950" s="98" t="s">
        <v>549</v>
      </c>
      <c r="B1950" s="99" t="s">
        <v>154</v>
      </c>
      <c r="C1950" s="100">
        <v>0</v>
      </c>
      <c r="D1950" s="98">
        <v>202411</v>
      </c>
      <c r="E1950" s="118" t="str">
        <f t="shared" si="30"/>
        <v>01 November 2024</v>
      </c>
      <c r="F1950" s="98" t="s">
        <v>542</v>
      </c>
      <c r="G1950" s="98" t="s">
        <v>556</v>
      </c>
    </row>
    <row r="1951" spans="1:7" x14ac:dyDescent="0.25">
      <c r="A1951" s="31" t="s">
        <v>549</v>
      </c>
      <c r="B1951" s="101" t="s">
        <v>156</v>
      </c>
      <c r="C1951" s="92"/>
      <c r="D1951" s="31">
        <v>202411</v>
      </c>
      <c r="E1951" s="119" t="str">
        <f t="shared" si="30"/>
        <v>01 November 2024</v>
      </c>
      <c r="F1951" s="31" t="s">
        <v>542</v>
      </c>
      <c r="G1951" s="31" t="s">
        <v>556</v>
      </c>
    </row>
    <row r="1952" spans="1:7" x14ac:dyDescent="0.25">
      <c r="A1952" s="98" t="s">
        <v>549</v>
      </c>
      <c r="B1952" s="99" t="s">
        <v>274</v>
      </c>
      <c r="C1952" s="100"/>
      <c r="D1952" s="98">
        <v>202411</v>
      </c>
      <c r="E1952" s="118" t="str">
        <f t="shared" si="30"/>
        <v>01 November 2024</v>
      </c>
      <c r="F1952" s="98" t="s">
        <v>542</v>
      </c>
      <c r="G1952" s="98" t="s">
        <v>556</v>
      </c>
    </row>
    <row r="1953" spans="1:7" x14ac:dyDescent="0.25">
      <c r="A1953" s="31" t="s">
        <v>549</v>
      </c>
      <c r="B1953" s="101" t="s">
        <v>160</v>
      </c>
      <c r="C1953" s="92"/>
      <c r="D1953" s="31">
        <v>202411</v>
      </c>
      <c r="E1953" s="119" t="str">
        <f t="shared" si="30"/>
        <v>01 November 2024</v>
      </c>
      <c r="F1953" s="31" t="s">
        <v>542</v>
      </c>
      <c r="G1953" s="31" t="s">
        <v>556</v>
      </c>
    </row>
    <row r="1954" spans="1:7" x14ac:dyDescent="0.25">
      <c r="A1954" s="98" t="s">
        <v>549</v>
      </c>
      <c r="B1954" s="99" t="s">
        <v>560</v>
      </c>
      <c r="C1954" s="100"/>
      <c r="D1954" s="98">
        <v>202411</v>
      </c>
      <c r="E1954" s="118" t="str">
        <f t="shared" si="30"/>
        <v>01 November 2024</v>
      </c>
      <c r="F1954" s="98" t="s">
        <v>542</v>
      </c>
      <c r="G1954" s="98" t="s">
        <v>556</v>
      </c>
    </row>
    <row r="1955" spans="1:7" x14ac:dyDescent="0.25">
      <c r="A1955" s="31" t="s">
        <v>549</v>
      </c>
      <c r="B1955" s="101" t="s">
        <v>162</v>
      </c>
      <c r="C1955" s="92">
        <v>0</v>
      </c>
      <c r="D1955" s="31">
        <v>202411</v>
      </c>
      <c r="E1955" s="119" t="str">
        <f t="shared" si="30"/>
        <v>01 November 2024</v>
      </c>
      <c r="F1955" s="31" t="s">
        <v>542</v>
      </c>
      <c r="G1955" s="31" t="s">
        <v>556</v>
      </c>
    </row>
    <row r="1956" spans="1:7" x14ac:dyDescent="0.25">
      <c r="A1956" s="98" t="s">
        <v>549</v>
      </c>
      <c r="B1956" s="99" t="s">
        <v>164</v>
      </c>
      <c r="C1956" s="100"/>
      <c r="D1956" s="98">
        <v>202411</v>
      </c>
      <c r="E1956" s="118" t="str">
        <f t="shared" si="30"/>
        <v>01 November 2024</v>
      </c>
      <c r="F1956" s="98" t="s">
        <v>542</v>
      </c>
      <c r="G1956" s="98" t="s">
        <v>556</v>
      </c>
    </row>
    <row r="1957" spans="1:7" x14ac:dyDescent="0.25">
      <c r="A1957" s="31" t="s">
        <v>549</v>
      </c>
      <c r="B1957" s="101" t="s">
        <v>276</v>
      </c>
      <c r="C1957" s="34">
        <v>-2872.88</v>
      </c>
      <c r="D1957" s="31">
        <v>202411</v>
      </c>
      <c r="E1957" s="119" t="str">
        <f t="shared" si="30"/>
        <v>01 November 2024</v>
      </c>
      <c r="F1957" s="31" t="s">
        <v>542</v>
      </c>
      <c r="G1957" s="31" t="s">
        <v>556</v>
      </c>
    </row>
    <row r="1958" spans="1:7" x14ac:dyDescent="0.25">
      <c r="A1958" s="98" t="s">
        <v>549</v>
      </c>
      <c r="B1958" s="99" t="s">
        <v>247</v>
      </c>
      <c r="C1958" s="100"/>
      <c r="D1958" s="98">
        <v>202411</v>
      </c>
      <c r="E1958" s="118" t="str">
        <f t="shared" si="30"/>
        <v>01 November 2024</v>
      </c>
      <c r="F1958" s="98" t="s">
        <v>542</v>
      </c>
      <c r="G1958" s="98" t="s">
        <v>556</v>
      </c>
    </row>
    <row r="1959" spans="1:7" x14ac:dyDescent="0.25">
      <c r="A1959" s="31" t="s">
        <v>549</v>
      </c>
      <c r="B1959" s="101" t="s">
        <v>559</v>
      </c>
      <c r="C1959" s="92"/>
      <c r="D1959" s="31">
        <v>202411</v>
      </c>
      <c r="E1959" s="119" t="str">
        <f t="shared" si="30"/>
        <v>01 November 2024</v>
      </c>
      <c r="F1959" s="31" t="s">
        <v>542</v>
      </c>
      <c r="G1959" s="31" t="s">
        <v>556</v>
      </c>
    </row>
    <row r="1960" spans="1:7" x14ac:dyDescent="0.25">
      <c r="A1960" s="98" t="s">
        <v>549</v>
      </c>
      <c r="B1960" s="99" t="s">
        <v>166</v>
      </c>
      <c r="C1960" s="100">
        <v>-41</v>
      </c>
      <c r="D1960" s="98">
        <v>202411</v>
      </c>
      <c r="E1960" s="118" t="str">
        <f t="shared" si="30"/>
        <v>01 November 2024</v>
      </c>
      <c r="F1960" s="98" t="s">
        <v>542</v>
      </c>
      <c r="G1960" s="98" t="s">
        <v>556</v>
      </c>
    </row>
    <row r="1961" spans="1:7" x14ac:dyDescent="0.25">
      <c r="A1961" s="31" t="s">
        <v>549</v>
      </c>
      <c r="B1961" s="101" t="s">
        <v>172</v>
      </c>
      <c r="C1961" s="34">
        <v>-2913.88</v>
      </c>
      <c r="D1961" s="31">
        <v>202411</v>
      </c>
      <c r="E1961" s="119" t="str">
        <f t="shared" si="30"/>
        <v>01 November 2024</v>
      </c>
      <c r="F1961" s="31" t="s">
        <v>542</v>
      </c>
      <c r="G1961" s="31" t="s">
        <v>556</v>
      </c>
    </row>
    <row r="1962" spans="1:7" x14ac:dyDescent="0.25">
      <c r="A1962" s="98" t="s">
        <v>549</v>
      </c>
      <c r="B1962" s="99" t="s">
        <v>174</v>
      </c>
      <c r="C1962" s="100"/>
      <c r="D1962" s="98">
        <v>202411</v>
      </c>
      <c r="E1962" s="118" t="str">
        <f t="shared" si="30"/>
        <v>01 November 2024</v>
      </c>
      <c r="F1962" s="98" t="s">
        <v>542</v>
      </c>
      <c r="G1962" s="98" t="s">
        <v>556</v>
      </c>
    </row>
    <row r="1963" spans="1:7" x14ac:dyDescent="0.25">
      <c r="A1963" s="31" t="s">
        <v>549</v>
      </c>
      <c r="B1963" s="101" t="s">
        <v>176</v>
      </c>
      <c r="C1963" s="34">
        <v>-4299</v>
      </c>
      <c r="D1963" s="31">
        <v>202411</v>
      </c>
      <c r="E1963" s="119" t="str">
        <f t="shared" si="30"/>
        <v>01 November 2024</v>
      </c>
      <c r="F1963" s="31" t="s">
        <v>542</v>
      </c>
      <c r="G1963" s="31" t="s">
        <v>556</v>
      </c>
    </row>
    <row r="1964" spans="1:7" x14ac:dyDescent="0.25">
      <c r="A1964" s="98" t="s">
        <v>549</v>
      </c>
      <c r="B1964" s="99" t="s">
        <v>184</v>
      </c>
      <c r="C1964" s="100"/>
      <c r="D1964" s="98">
        <v>202411</v>
      </c>
      <c r="E1964" s="118" t="str">
        <f t="shared" si="30"/>
        <v>01 November 2024</v>
      </c>
      <c r="F1964" s="98" t="s">
        <v>542</v>
      </c>
      <c r="G1964" s="98" t="s">
        <v>556</v>
      </c>
    </row>
    <row r="1965" spans="1:7" x14ac:dyDescent="0.25">
      <c r="A1965" s="31" t="s">
        <v>549</v>
      </c>
      <c r="B1965" s="101" t="s">
        <v>188</v>
      </c>
      <c r="C1965" s="92">
        <v>-371.06</v>
      </c>
      <c r="D1965" s="31">
        <v>202411</v>
      </c>
      <c r="E1965" s="119" t="str">
        <f t="shared" si="30"/>
        <v>01 November 2024</v>
      </c>
      <c r="F1965" s="31" t="s">
        <v>542</v>
      </c>
      <c r="G1965" s="31" t="s">
        <v>556</v>
      </c>
    </row>
    <row r="1966" spans="1:7" x14ac:dyDescent="0.25">
      <c r="A1966" s="98" t="s">
        <v>549</v>
      </c>
      <c r="B1966" s="99" t="s">
        <v>280</v>
      </c>
      <c r="C1966" s="100">
        <v>-14.19</v>
      </c>
      <c r="D1966" s="98">
        <v>202411</v>
      </c>
      <c r="E1966" s="118" t="str">
        <f t="shared" si="30"/>
        <v>01 November 2024</v>
      </c>
      <c r="F1966" s="98" t="s">
        <v>542</v>
      </c>
      <c r="G1966" s="98" t="s">
        <v>556</v>
      </c>
    </row>
    <row r="1967" spans="1:7" x14ac:dyDescent="0.25">
      <c r="A1967" s="31" t="s">
        <v>549</v>
      </c>
      <c r="B1967" s="101" t="s">
        <v>190</v>
      </c>
      <c r="C1967" s="92"/>
      <c r="D1967" s="31">
        <v>202411</v>
      </c>
      <c r="E1967" s="119" t="str">
        <f t="shared" si="30"/>
        <v>01 November 2024</v>
      </c>
      <c r="F1967" s="31" t="s">
        <v>542</v>
      </c>
      <c r="G1967" s="31" t="s">
        <v>556</v>
      </c>
    </row>
    <row r="1968" spans="1:7" x14ac:dyDescent="0.25">
      <c r="A1968" s="98" t="s">
        <v>549</v>
      </c>
      <c r="B1968" s="99" t="s">
        <v>544</v>
      </c>
      <c r="C1968" s="100"/>
      <c r="D1968" s="98">
        <v>202411</v>
      </c>
      <c r="E1968" s="118" t="str">
        <f t="shared" si="30"/>
        <v>01 November 2024</v>
      </c>
      <c r="F1968" s="98" t="s">
        <v>542</v>
      </c>
      <c r="G1968" s="98" t="s">
        <v>556</v>
      </c>
    </row>
    <row r="1969" spans="1:7" x14ac:dyDescent="0.25">
      <c r="A1969" s="31" t="s">
        <v>549</v>
      </c>
      <c r="B1969" s="101" t="s">
        <v>198</v>
      </c>
      <c r="C1969" s="34">
        <v>-4684.25</v>
      </c>
      <c r="D1969" s="31">
        <v>202411</v>
      </c>
      <c r="E1969" s="119" t="str">
        <f t="shared" si="30"/>
        <v>01 November 2024</v>
      </c>
      <c r="F1969" s="31" t="s">
        <v>542</v>
      </c>
      <c r="G1969" s="31" t="s">
        <v>556</v>
      </c>
    </row>
    <row r="1970" spans="1:7" x14ac:dyDescent="0.25">
      <c r="A1970" s="98" t="s">
        <v>549</v>
      </c>
      <c r="B1970" s="99" t="s">
        <v>200</v>
      </c>
      <c r="C1970" s="100"/>
      <c r="D1970" s="98">
        <v>202411</v>
      </c>
      <c r="E1970" s="118" t="str">
        <f t="shared" si="30"/>
        <v>01 November 2024</v>
      </c>
      <c r="F1970" s="98" t="s">
        <v>542</v>
      </c>
      <c r="G1970" s="98" t="s">
        <v>556</v>
      </c>
    </row>
    <row r="1971" spans="1:7" x14ac:dyDescent="0.25">
      <c r="A1971" s="31" t="s">
        <v>549</v>
      </c>
      <c r="B1971" s="101" t="s">
        <v>206</v>
      </c>
      <c r="C1971" s="92">
        <v>0</v>
      </c>
      <c r="D1971" s="31">
        <v>202411</v>
      </c>
      <c r="E1971" s="119" t="str">
        <f t="shared" si="30"/>
        <v>01 November 2024</v>
      </c>
      <c r="F1971" s="31" t="s">
        <v>542</v>
      </c>
      <c r="G1971" s="31" t="s">
        <v>556</v>
      </c>
    </row>
    <row r="1972" spans="1:7" x14ac:dyDescent="0.25">
      <c r="A1972" s="98" t="s">
        <v>549</v>
      </c>
      <c r="B1972" s="99" t="s">
        <v>208</v>
      </c>
      <c r="C1972" s="100"/>
      <c r="D1972" s="98">
        <v>202411</v>
      </c>
      <c r="E1972" s="118" t="str">
        <f t="shared" si="30"/>
        <v>01 November 2024</v>
      </c>
      <c r="F1972" s="98" t="s">
        <v>542</v>
      </c>
      <c r="G1972" s="98" t="s">
        <v>556</v>
      </c>
    </row>
    <row r="1973" spans="1:7" x14ac:dyDescent="0.25">
      <c r="A1973" s="31" t="s">
        <v>549</v>
      </c>
      <c r="B1973" s="101" t="s">
        <v>281</v>
      </c>
      <c r="C1973" s="92">
        <v>0</v>
      </c>
      <c r="D1973" s="31">
        <v>202411</v>
      </c>
      <c r="E1973" s="119" t="str">
        <f t="shared" si="30"/>
        <v>01 November 2024</v>
      </c>
      <c r="F1973" s="31" t="s">
        <v>542</v>
      </c>
      <c r="G1973" s="31" t="s">
        <v>556</v>
      </c>
    </row>
    <row r="1974" spans="1:7" x14ac:dyDescent="0.25">
      <c r="A1974" s="98" t="s">
        <v>549</v>
      </c>
      <c r="B1974" s="99" t="s">
        <v>214</v>
      </c>
      <c r="C1974" s="100"/>
      <c r="D1974" s="98">
        <v>202411</v>
      </c>
      <c r="E1974" s="118" t="str">
        <f t="shared" si="30"/>
        <v>01 November 2024</v>
      </c>
      <c r="F1974" s="98" t="s">
        <v>542</v>
      </c>
      <c r="G1974" s="98" t="s">
        <v>556</v>
      </c>
    </row>
    <row r="1975" spans="1:7" x14ac:dyDescent="0.25">
      <c r="A1975" s="31" t="s">
        <v>549</v>
      </c>
      <c r="B1975" s="101" t="s">
        <v>216</v>
      </c>
      <c r="C1975" s="92">
        <v>-273</v>
      </c>
      <c r="D1975" s="31">
        <v>202411</v>
      </c>
      <c r="E1975" s="119" t="str">
        <f t="shared" si="30"/>
        <v>01 November 2024</v>
      </c>
      <c r="F1975" s="31" t="s">
        <v>542</v>
      </c>
      <c r="G1975" s="31" t="s">
        <v>556</v>
      </c>
    </row>
    <row r="1976" spans="1:7" x14ac:dyDescent="0.25">
      <c r="A1976" s="98" t="s">
        <v>549</v>
      </c>
      <c r="B1976" s="99" t="s">
        <v>283</v>
      </c>
      <c r="C1976" s="100"/>
      <c r="D1976" s="98">
        <v>202411</v>
      </c>
      <c r="E1976" s="118" t="str">
        <f t="shared" si="30"/>
        <v>01 November 2024</v>
      </c>
      <c r="F1976" s="98" t="s">
        <v>542</v>
      </c>
      <c r="G1976" s="98" t="s">
        <v>556</v>
      </c>
    </row>
    <row r="1977" spans="1:7" x14ac:dyDescent="0.25">
      <c r="A1977" s="31" t="s">
        <v>549</v>
      </c>
      <c r="B1977" s="101" t="s">
        <v>218</v>
      </c>
      <c r="C1977" s="92">
        <v>-175</v>
      </c>
      <c r="D1977" s="31">
        <v>202411</v>
      </c>
      <c r="E1977" s="119" t="str">
        <f t="shared" si="30"/>
        <v>01 November 2024</v>
      </c>
      <c r="F1977" s="31" t="s">
        <v>542</v>
      </c>
      <c r="G1977" s="31" t="s">
        <v>556</v>
      </c>
    </row>
    <row r="1978" spans="1:7" x14ac:dyDescent="0.25">
      <c r="A1978" s="98" t="s">
        <v>549</v>
      </c>
      <c r="B1978" s="99" t="s">
        <v>333</v>
      </c>
      <c r="C1978" s="100"/>
      <c r="D1978" s="98">
        <v>202411</v>
      </c>
      <c r="E1978" s="118" t="str">
        <f t="shared" si="30"/>
        <v>01 November 2024</v>
      </c>
      <c r="F1978" s="98" t="s">
        <v>542</v>
      </c>
      <c r="G1978" s="98" t="s">
        <v>556</v>
      </c>
    </row>
    <row r="1979" spans="1:7" x14ac:dyDescent="0.25">
      <c r="A1979" s="31" t="s">
        <v>549</v>
      </c>
      <c r="B1979" s="101" t="s">
        <v>220</v>
      </c>
      <c r="C1979" s="92">
        <v>-448</v>
      </c>
      <c r="D1979" s="31">
        <v>202411</v>
      </c>
      <c r="E1979" s="119" t="str">
        <f t="shared" si="30"/>
        <v>01 November 2024</v>
      </c>
      <c r="F1979" s="31" t="s">
        <v>542</v>
      </c>
      <c r="G1979" s="31" t="s">
        <v>556</v>
      </c>
    </row>
    <row r="1980" spans="1:7" x14ac:dyDescent="0.25">
      <c r="A1980" s="98" t="s">
        <v>549</v>
      </c>
      <c r="B1980" s="99" t="s">
        <v>222</v>
      </c>
      <c r="C1980" s="100"/>
      <c r="D1980" s="98">
        <v>202411</v>
      </c>
      <c r="E1980" s="118" t="str">
        <f t="shared" si="30"/>
        <v>01 November 2024</v>
      </c>
      <c r="F1980" s="98" t="s">
        <v>542</v>
      </c>
      <c r="G1980" s="98" t="s">
        <v>556</v>
      </c>
    </row>
    <row r="1981" spans="1:7" x14ac:dyDescent="0.25">
      <c r="A1981" s="31" t="s">
        <v>549</v>
      </c>
      <c r="B1981" s="101" t="s">
        <v>224</v>
      </c>
      <c r="C1981" s="92">
        <v>0</v>
      </c>
      <c r="D1981" s="31">
        <v>202411</v>
      </c>
      <c r="E1981" s="119" t="str">
        <f t="shared" si="30"/>
        <v>01 November 2024</v>
      </c>
      <c r="F1981" s="31" t="s">
        <v>542</v>
      </c>
      <c r="G1981" s="31" t="s">
        <v>556</v>
      </c>
    </row>
    <row r="1982" spans="1:7" x14ac:dyDescent="0.25">
      <c r="A1982" s="98" t="s">
        <v>549</v>
      </c>
      <c r="B1982" s="99" t="s">
        <v>226</v>
      </c>
      <c r="C1982" s="100"/>
      <c r="D1982" s="98">
        <v>202411</v>
      </c>
      <c r="E1982" s="118" t="str">
        <f t="shared" si="30"/>
        <v>01 November 2024</v>
      </c>
      <c r="F1982" s="98" t="s">
        <v>542</v>
      </c>
      <c r="G1982" s="98" t="s">
        <v>556</v>
      </c>
    </row>
    <row r="1983" spans="1:7" x14ac:dyDescent="0.25">
      <c r="A1983" s="31" t="s">
        <v>549</v>
      </c>
      <c r="B1983" s="101" t="s">
        <v>228</v>
      </c>
      <c r="C1983" s="92">
        <v>0</v>
      </c>
      <c r="D1983" s="31">
        <v>202411</v>
      </c>
      <c r="E1983" s="119" t="str">
        <f t="shared" si="30"/>
        <v>01 November 2024</v>
      </c>
      <c r="F1983" s="31" t="s">
        <v>542</v>
      </c>
      <c r="G1983" s="31" t="s">
        <v>556</v>
      </c>
    </row>
    <row r="1984" spans="1:7" x14ac:dyDescent="0.25">
      <c r="A1984" s="98" t="s">
        <v>549</v>
      </c>
      <c r="B1984" s="99" t="s">
        <v>230</v>
      </c>
      <c r="C1984" s="100"/>
      <c r="D1984" s="98">
        <v>202411</v>
      </c>
      <c r="E1984" s="118" t="str">
        <f t="shared" si="30"/>
        <v>01 November 2024</v>
      </c>
      <c r="F1984" s="98" t="s">
        <v>542</v>
      </c>
      <c r="G1984" s="98" t="s">
        <v>556</v>
      </c>
    </row>
    <row r="1985" spans="1:7" x14ac:dyDescent="0.25">
      <c r="A1985" s="31" t="s">
        <v>549</v>
      </c>
      <c r="B1985" s="101" t="s">
        <v>232</v>
      </c>
      <c r="C1985" s="92">
        <v>0</v>
      </c>
      <c r="D1985" s="31">
        <v>202411</v>
      </c>
      <c r="E1985" s="119" t="str">
        <f t="shared" si="30"/>
        <v>01 November 2024</v>
      </c>
      <c r="F1985" s="31" t="s">
        <v>542</v>
      </c>
      <c r="G1985" s="31" t="s">
        <v>556</v>
      </c>
    </row>
    <row r="1986" spans="1:7" x14ac:dyDescent="0.25">
      <c r="A1986" s="98" t="s">
        <v>549</v>
      </c>
      <c r="B1986" s="99" t="s">
        <v>234</v>
      </c>
      <c r="C1986" s="102">
        <v>-47478.13</v>
      </c>
      <c r="D1986" s="98">
        <v>202411</v>
      </c>
      <c r="E1986" s="118" t="str">
        <f t="shared" ref="E1986:E2049" si="31">TEXT(DATE(LEFT(D1986,4), RIGHT(D1986,2), 1), "DD MMMM YYYY")</f>
        <v>01 November 2024</v>
      </c>
      <c r="F1986" s="98" t="s">
        <v>542</v>
      </c>
      <c r="G1986" s="98" t="s">
        <v>556</v>
      </c>
    </row>
    <row r="1987" spans="1:7" x14ac:dyDescent="0.25">
      <c r="A1987" s="31" t="s">
        <v>549</v>
      </c>
      <c r="B1987" s="101" t="s">
        <v>236</v>
      </c>
      <c r="C1987" s="34">
        <v>38511.379999999997</v>
      </c>
      <c r="D1987" s="31">
        <v>202411</v>
      </c>
      <c r="E1987" s="119" t="str">
        <f t="shared" si="31"/>
        <v>01 November 2024</v>
      </c>
      <c r="F1987" s="31" t="s">
        <v>542</v>
      </c>
      <c r="G1987" s="31" t="s">
        <v>556</v>
      </c>
    </row>
    <row r="1988" spans="1:7" x14ac:dyDescent="0.25">
      <c r="A1988" s="98" t="s">
        <v>549</v>
      </c>
      <c r="B1988" s="99" t="s">
        <v>238</v>
      </c>
      <c r="C1988" s="100"/>
      <c r="D1988" s="98">
        <v>202411</v>
      </c>
      <c r="E1988" s="118" t="str">
        <f t="shared" si="31"/>
        <v>01 November 2024</v>
      </c>
      <c r="F1988" s="98" t="s">
        <v>542</v>
      </c>
      <c r="G1988" s="98" t="s">
        <v>556</v>
      </c>
    </row>
    <row r="1989" spans="1:7" x14ac:dyDescent="0.25">
      <c r="A1989" s="31" t="s">
        <v>549</v>
      </c>
      <c r="B1989" s="101" t="s">
        <v>238</v>
      </c>
      <c r="C1989" s="34">
        <v>38511.379999999997</v>
      </c>
      <c r="D1989" s="31">
        <v>202411</v>
      </c>
      <c r="E1989" s="119" t="str">
        <f t="shared" si="31"/>
        <v>01 November 2024</v>
      </c>
      <c r="F1989" s="31" t="s">
        <v>542</v>
      </c>
      <c r="G1989" s="31" t="s">
        <v>556</v>
      </c>
    </row>
    <row r="1990" spans="1:7" x14ac:dyDescent="0.25">
      <c r="A1990" s="98" t="s">
        <v>549</v>
      </c>
      <c r="B1990" s="99" t="s">
        <v>241</v>
      </c>
      <c r="C1990" s="102">
        <v>38511.379999999997</v>
      </c>
      <c r="D1990" s="98">
        <v>202411</v>
      </c>
      <c r="E1990" s="118" t="str">
        <f t="shared" si="31"/>
        <v>01 November 2024</v>
      </c>
      <c r="F1990" s="98" t="s">
        <v>542</v>
      </c>
      <c r="G1990" s="98" t="s">
        <v>556</v>
      </c>
    </row>
    <row r="1991" spans="1:7" x14ac:dyDescent="0.25">
      <c r="A1991" s="31" t="s">
        <v>549</v>
      </c>
      <c r="B1991" s="101" t="s">
        <v>243</v>
      </c>
      <c r="C1991" s="92"/>
      <c r="D1991" s="31">
        <v>202411</v>
      </c>
      <c r="E1991" s="119" t="str">
        <f t="shared" si="31"/>
        <v>01 November 2024</v>
      </c>
      <c r="F1991" s="31" t="s">
        <v>542</v>
      </c>
      <c r="G1991" s="31" t="s">
        <v>556</v>
      </c>
    </row>
    <row r="1992" spans="1:7" x14ac:dyDescent="0.25">
      <c r="A1992" s="98" t="s">
        <v>549</v>
      </c>
      <c r="B1992" s="99" t="s">
        <v>249</v>
      </c>
      <c r="C1992" s="102">
        <v>38511.379999999997</v>
      </c>
      <c r="D1992" s="98">
        <v>202411</v>
      </c>
      <c r="E1992" s="118" t="str">
        <f t="shared" si="31"/>
        <v>01 November 2024</v>
      </c>
      <c r="F1992" s="98" t="s">
        <v>542</v>
      </c>
      <c r="G1992" s="98" t="s">
        <v>556</v>
      </c>
    </row>
    <row r="1993" spans="1:7" x14ac:dyDescent="0.25">
      <c r="A1993" s="31" t="s">
        <v>549</v>
      </c>
      <c r="B1993" s="101" t="s">
        <v>251</v>
      </c>
      <c r="C1993" s="34">
        <v>-29355.759999999998</v>
      </c>
      <c r="D1993" s="31">
        <v>202411</v>
      </c>
      <c r="E1993" s="119" t="str">
        <f t="shared" si="31"/>
        <v>01 November 2024</v>
      </c>
      <c r="F1993" s="31" t="s">
        <v>542</v>
      </c>
      <c r="G1993" s="31" t="s">
        <v>556</v>
      </c>
    </row>
    <row r="1994" spans="1:7" x14ac:dyDescent="0.25">
      <c r="A1994" s="98" t="s">
        <v>549</v>
      </c>
      <c r="B1994" s="99" t="s">
        <v>253</v>
      </c>
      <c r="C1994" s="102">
        <v>-4578</v>
      </c>
      <c r="D1994" s="98">
        <v>202411</v>
      </c>
      <c r="E1994" s="118" t="str">
        <f t="shared" si="31"/>
        <v>01 November 2024</v>
      </c>
      <c r="F1994" s="98" t="s">
        <v>542</v>
      </c>
      <c r="G1994" s="98" t="s">
        <v>556</v>
      </c>
    </row>
    <row r="1995" spans="1:7" x14ac:dyDescent="0.25">
      <c r="A1995" s="31" t="s">
        <v>549</v>
      </c>
      <c r="B1995" s="101" t="s">
        <v>255</v>
      </c>
      <c r="C1995" s="34">
        <v>4577.62</v>
      </c>
      <c r="D1995" s="31">
        <v>202411</v>
      </c>
      <c r="E1995" s="119" t="str">
        <f t="shared" si="31"/>
        <v>01 November 2024</v>
      </c>
      <c r="F1995" s="31" t="s">
        <v>542</v>
      </c>
      <c r="G1995" s="31" t="s">
        <v>556</v>
      </c>
    </row>
    <row r="1996" spans="1:7" x14ac:dyDescent="0.25">
      <c r="A1996" s="98" t="s">
        <v>549</v>
      </c>
      <c r="B1996" s="99" t="s">
        <v>15</v>
      </c>
      <c r="C1996" s="100"/>
      <c r="D1996" s="98">
        <v>202411</v>
      </c>
      <c r="E1996" s="118" t="str">
        <f t="shared" si="31"/>
        <v>01 November 2024</v>
      </c>
      <c r="F1996" s="98" t="s">
        <v>542</v>
      </c>
      <c r="G1996" s="98" t="s">
        <v>554</v>
      </c>
    </row>
    <row r="1997" spans="1:7" x14ac:dyDescent="0.25">
      <c r="A1997" s="31" t="s">
        <v>549</v>
      </c>
      <c r="B1997" s="101" t="s">
        <v>18</v>
      </c>
      <c r="C1997" s="92"/>
      <c r="D1997" s="31">
        <v>202411</v>
      </c>
      <c r="E1997" s="119" t="str">
        <f t="shared" si="31"/>
        <v>01 November 2024</v>
      </c>
      <c r="F1997" s="31" t="s">
        <v>542</v>
      </c>
      <c r="G1997" s="31" t="s">
        <v>554</v>
      </c>
    </row>
    <row r="1998" spans="1:7" x14ac:dyDescent="0.25">
      <c r="A1998" s="98" t="s">
        <v>549</v>
      </c>
      <c r="B1998" s="99" t="s">
        <v>20</v>
      </c>
      <c r="C1998" s="100"/>
      <c r="D1998" s="98">
        <v>202411</v>
      </c>
      <c r="E1998" s="118" t="str">
        <f t="shared" si="31"/>
        <v>01 November 2024</v>
      </c>
      <c r="F1998" s="98" t="s">
        <v>542</v>
      </c>
      <c r="G1998" s="98" t="s">
        <v>554</v>
      </c>
    </row>
    <row r="1999" spans="1:7" x14ac:dyDescent="0.25">
      <c r="A1999" s="31" t="s">
        <v>549</v>
      </c>
      <c r="B1999" s="101" t="s">
        <v>22</v>
      </c>
      <c r="C1999" s="34">
        <v>254729.97</v>
      </c>
      <c r="D1999" s="31">
        <v>202411</v>
      </c>
      <c r="E1999" s="119" t="str">
        <f t="shared" si="31"/>
        <v>01 November 2024</v>
      </c>
      <c r="F1999" s="31" t="s">
        <v>542</v>
      </c>
      <c r="G1999" s="31" t="s">
        <v>554</v>
      </c>
    </row>
    <row r="2000" spans="1:7" x14ac:dyDescent="0.25">
      <c r="A2000" s="98" t="s">
        <v>549</v>
      </c>
      <c r="B2000" s="99" t="s">
        <v>25</v>
      </c>
      <c r="C2000" s="102">
        <v>-25389.75</v>
      </c>
      <c r="D2000" s="98">
        <v>202411</v>
      </c>
      <c r="E2000" s="118" t="str">
        <f t="shared" si="31"/>
        <v>01 November 2024</v>
      </c>
      <c r="F2000" s="98" t="s">
        <v>542</v>
      </c>
      <c r="G2000" s="98" t="s">
        <v>554</v>
      </c>
    </row>
    <row r="2001" spans="1:7" x14ac:dyDescent="0.25">
      <c r="A2001" s="31" t="s">
        <v>549</v>
      </c>
      <c r="B2001" s="101" t="s">
        <v>27</v>
      </c>
      <c r="C2001" s="34">
        <v>1064.7</v>
      </c>
      <c r="D2001" s="31">
        <v>202411</v>
      </c>
      <c r="E2001" s="119" t="str">
        <f t="shared" si="31"/>
        <v>01 November 2024</v>
      </c>
      <c r="F2001" s="31" t="s">
        <v>542</v>
      </c>
      <c r="G2001" s="31" t="s">
        <v>554</v>
      </c>
    </row>
    <row r="2002" spans="1:7" x14ac:dyDescent="0.25">
      <c r="A2002" s="98" t="s">
        <v>549</v>
      </c>
      <c r="B2002" s="99" t="s">
        <v>29</v>
      </c>
      <c r="C2002" s="100">
        <v>-545.09</v>
      </c>
      <c r="D2002" s="98">
        <v>202411</v>
      </c>
      <c r="E2002" s="118" t="str">
        <f t="shared" si="31"/>
        <v>01 November 2024</v>
      </c>
      <c r="F2002" s="98" t="s">
        <v>542</v>
      </c>
      <c r="G2002" s="98" t="s">
        <v>554</v>
      </c>
    </row>
    <row r="2003" spans="1:7" x14ac:dyDescent="0.25">
      <c r="A2003" s="31" t="s">
        <v>549</v>
      </c>
      <c r="B2003" s="101" t="s">
        <v>31</v>
      </c>
      <c r="C2003" s="92">
        <v>177.17</v>
      </c>
      <c r="D2003" s="31">
        <v>202411</v>
      </c>
      <c r="E2003" s="119" t="str">
        <f t="shared" si="31"/>
        <v>01 November 2024</v>
      </c>
      <c r="F2003" s="31" t="s">
        <v>542</v>
      </c>
      <c r="G2003" s="31" t="s">
        <v>554</v>
      </c>
    </row>
    <row r="2004" spans="1:7" x14ac:dyDescent="0.25">
      <c r="A2004" s="98" t="s">
        <v>549</v>
      </c>
      <c r="B2004" s="99" t="s">
        <v>33</v>
      </c>
      <c r="C2004" s="100">
        <v>-167.72</v>
      </c>
      <c r="D2004" s="98">
        <v>202411</v>
      </c>
      <c r="E2004" s="118" t="str">
        <f t="shared" si="31"/>
        <v>01 November 2024</v>
      </c>
      <c r="F2004" s="98" t="s">
        <v>542</v>
      </c>
      <c r="G2004" s="98" t="s">
        <v>554</v>
      </c>
    </row>
    <row r="2005" spans="1:7" x14ac:dyDescent="0.25">
      <c r="A2005" s="31" t="s">
        <v>549</v>
      </c>
      <c r="B2005" s="101" t="s">
        <v>35</v>
      </c>
      <c r="C2005" s="92">
        <v>175</v>
      </c>
      <c r="D2005" s="31">
        <v>202411</v>
      </c>
      <c r="E2005" s="119" t="str">
        <f t="shared" si="31"/>
        <v>01 November 2024</v>
      </c>
      <c r="F2005" s="31" t="s">
        <v>542</v>
      </c>
      <c r="G2005" s="31" t="s">
        <v>554</v>
      </c>
    </row>
    <row r="2006" spans="1:7" x14ac:dyDescent="0.25">
      <c r="A2006" s="98" t="s">
        <v>549</v>
      </c>
      <c r="B2006" s="99" t="s">
        <v>39</v>
      </c>
      <c r="C2006" s="100"/>
      <c r="D2006" s="98">
        <v>202411</v>
      </c>
      <c r="E2006" s="118" t="str">
        <f t="shared" si="31"/>
        <v>01 November 2024</v>
      </c>
      <c r="F2006" s="98" t="s">
        <v>542</v>
      </c>
      <c r="G2006" s="98" t="s">
        <v>554</v>
      </c>
    </row>
    <row r="2007" spans="1:7" x14ac:dyDescent="0.25">
      <c r="A2007" s="31" t="s">
        <v>549</v>
      </c>
      <c r="B2007" s="101" t="s">
        <v>43</v>
      </c>
      <c r="C2007" s="34">
        <v>4274.37</v>
      </c>
      <c r="D2007" s="31">
        <v>202411</v>
      </c>
      <c r="E2007" s="119" t="str">
        <f t="shared" si="31"/>
        <v>01 November 2024</v>
      </c>
      <c r="F2007" s="31" t="s">
        <v>542</v>
      </c>
      <c r="G2007" s="31" t="s">
        <v>554</v>
      </c>
    </row>
    <row r="2008" spans="1:7" x14ac:dyDescent="0.25">
      <c r="A2008" s="98" t="s">
        <v>549</v>
      </c>
      <c r="B2008" s="99" t="s">
        <v>45</v>
      </c>
      <c r="C2008" s="100">
        <v>-204.39</v>
      </c>
      <c r="D2008" s="98">
        <v>202411</v>
      </c>
      <c r="E2008" s="118" t="str">
        <f t="shared" si="31"/>
        <v>01 November 2024</v>
      </c>
      <c r="F2008" s="98" t="s">
        <v>542</v>
      </c>
      <c r="G2008" s="98" t="s">
        <v>554</v>
      </c>
    </row>
    <row r="2009" spans="1:7" x14ac:dyDescent="0.25">
      <c r="A2009" s="31" t="s">
        <v>549</v>
      </c>
      <c r="B2009" s="101" t="s">
        <v>47</v>
      </c>
      <c r="C2009" s="34">
        <v>7950</v>
      </c>
      <c r="D2009" s="31">
        <v>202411</v>
      </c>
      <c r="E2009" s="119" t="str">
        <f t="shared" si="31"/>
        <v>01 November 2024</v>
      </c>
      <c r="F2009" s="31" t="s">
        <v>542</v>
      </c>
      <c r="G2009" s="31" t="s">
        <v>554</v>
      </c>
    </row>
    <row r="2010" spans="1:7" x14ac:dyDescent="0.25">
      <c r="A2010" s="98" t="s">
        <v>549</v>
      </c>
      <c r="B2010" s="99" t="s">
        <v>258</v>
      </c>
      <c r="C2010" s="102">
        <v>-1013.81</v>
      </c>
      <c r="D2010" s="98">
        <v>202411</v>
      </c>
      <c r="E2010" s="118" t="str">
        <f t="shared" si="31"/>
        <v>01 November 2024</v>
      </c>
      <c r="F2010" s="98" t="s">
        <v>542</v>
      </c>
      <c r="G2010" s="98" t="s">
        <v>554</v>
      </c>
    </row>
    <row r="2011" spans="1:7" x14ac:dyDescent="0.25">
      <c r="A2011" s="31" t="s">
        <v>549</v>
      </c>
      <c r="B2011" s="101" t="s">
        <v>49</v>
      </c>
      <c r="C2011" s="34">
        <v>23116.05</v>
      </c>
      <c r="D2011" s="31">
        <v>202411</v>
      </c>
      <c r="E2011" s="119" t="str">
        <f t="shared" si="31"/>
        <v>01 November 2024</v>
      </c>
      <c r="F2011" s="31" t="s">
        <v>542</v>
      </c>
      <c r="G2011" s="31" t="s">
        <v>554</v>
      </c>
    </row>
    <row r="2012" spans="1:7" x14ac:dyDescent="0.25">
      <c r="A2012" s="98" t="s">
        <v>549</v>
      </c>
      <c r="B2012" s="99" t="s">
        <v>51</v>
      </c>
      <c r="C2012" s="100">
        <v>-888.47</v>
      </c>
      <c r="D2012" s="98">
        <v>202411</v>
      </c>
      <c r="E2012" s="118" t="str">
        <f t="shared" si="31"/>
        <v>01 November 2024</v>
      </c>
      <c r="F2012" s="98" t="s">
        <v>542</v>
      </c>
      <c r="G2012" s="98" t="s">
        <v>554</v>
      </c>
    </row>
    <row r="2013" spans="1:7" x14ac:dyDescent="0.25">
      <c r="A2013" s="31" t="s">
        <v>549</v>
      </c>
      <c r="B2013" s="101" t="s">
        <v>547</v>
      </c>
      <c r="C2013" s="34">
        <v>2285.34</v>
      </c>
      <c r="D2013" s="31">
        <v>202411</v>
      </c>
      <c r="E2013" s="119" t="str">
        <f t="shared" si="31"/>
        <v>01 November 2024</v>
      </c>
      <c r="F2013" s="31" t="s">
        <v>542</v>
      </c>
      <c r="G2013" s="31" t="s">
        <v>554</v>
      </c>
    </row>
    <row r="2014" spans="1:7" x14ac:dyDescent="0.25">
      <c r="A2014" s="98" t="s">
        <v>549</v>
      </c>
      <c r="B2014" s="99" t="s">
        <v>548</v>
      </c>
      <c r="C2014" s="100">
        <v>-406.52</v>
      </c>
      <c r="D2014" s="98">
        <v>202411</v>
      </c>
      <c r="E2014" s="118" t="str">
        <f t="shared" si="31"/>
        <v>01 November 2024</v>
      </c>
      <c r="F2014" s="98" t="s">
        <v>542</v>
      </c>
      <c r="G2014" s="98" t="s">
        <v>554</v>
      </c>
    </row>
    <row r="2015" spans="1:7" x14ac:dyDescent="0.25">
      <c r="A2015" s="31" t="s">
        <v>549</v>
      </c>
      <c r="B2015" s="101" t="s">
        <v>59</v>
      </c>
      <c r="C2015" s="34">
        <v>2497.94</v>
      </c>
      <c r="D2015" s="31">
        <v>202411</v>
      </c>
      <c r="E2015" s="119" t="str">
        <f t="shared" si="31"/>
        <v>01 November 2024</v>
      </c>
      <c r="F2015" s="31" t="s">
        <v>542</v>
      </c>
      <c r="G2015" s="31" t="s">
        <v>554</v>
      </c>
    </row>
    <row r="2016" spans="1:7" x14ac:dyDescent="0.25">
      <c r="A2016" s="98" t="s">
        <v>549</v>
      </c>
      <c r="B2016" s="99" t="s">
        <v>61</v>
      </c>
      <c r="C2016" s="100">
        <v>-0.03</v>
      </c>
      <c r="D2016" s="98">
        <v>202411</v>
      </c>
      <c r="E2016" s="118" t="str">
        <f t="shared" si="31"/>
        <v>01 November 2024</v>
      </c>
      <c r="F2016" s="98" t="s">
        <v>542</v>
      </c>
      <c r="G2016" s="98" t="s">
        <v>554</v>
      </c>
    </row>
    <row r="2017" spans="1:7" x14ac:dyDescent="0.25">
      <c r="A2017" s="31" t="s">
        <v>549</v>
      </c>
      <c r="B2017" s="101" t="s">
        <v>63</v>
      </c>
      <c r="C2017" s="34">
        <v>267654.76</v>
      </c>
      <c r="D2017" s="31">
        <v>202411</v>
      </c>
      <c r="E2017" s="119" t="str">
        <f t="shared" si="31"/>
        <v>01 November 2024</v>
      </c>
      <c r="F2017" s="31" t="s">
        <v>542</v>
      </c>
      <c r="G2017" s="31" t="s">
        <v>554</v>
      </c>
    </row>
    <row r="2018" spans="1:7" x14ac:dyDescent="0.25">
      <c r="A2018" s="98" t="s">
        <v>549</v>
      </c>
      <c r="B2018" s="99" t="s">
        <v>66</v>
      </c>
      <c r="C2018" s="100"/>
      <c r="D2018" s="98">
        <v>202411</v>
      </c>
      <c r="E2018" s="118" t="str">
        <f t="shared" si="31"/>
        <v>01 November 2024</v>
      </c>
      <c r="F2018" s="98" t="s">
        <v>542</v>
      </c>
      <c r="G2018" s="98" t="s">
        <v>554</v>
      </c>
    </row>
    <row r="2019" spans="1:7" x14ac:dyDescent="0.25">
      <c r="A2019" s="31" t="s">
        <v>549</v>
      </c>
      <c r="B2019" s="101" t="s">
        <v>68</v>
      </c>
      <c r="C2019" s="34">
        <v>-113794.32</v>
      </c>
      <c r="D2019" s="31">
        <v>202411</v>
      </c>
      <c r="E2019" s="119" t="str">
        <f t="shared" si="31"/>
        <v>01 November 2024</v>
      </c>
      <c r="F2019" s="31" t="s">
        <v>542</v>
      </c>
      <c r="G2019" s="31" t="s">
        <v>554</v>
      </c>
    </row>
    <row r="2020" spans="1:7" x14ac:dyDescent="0.25">
      <c r="A2020" s="98" t="s">
        <v>549</v>
      </c>
      <c r="B2020" s="99" t="s">
        <v>70</v>
      </c>
      <c r="C2020" s="102">
        <v>-22334.29</v>
      </c>
      <c r="D2020" s="98">
        <v>202411</v>
      </c>
      <c r="E2020" s="118" t="str">
        <f t="shared" si="31"/>
        <v>01 November 2024</v>
      </c>
      <c r="F2020" s="98" t="s">
        <v>542</v>
      </c>
      <c r="G2020" s="98" t="s">
        <v>554</v>
      </c>
    </row>
    <row r="2021" spans="1:7" x14ac:dyDescent="0.25">
      <c r="A2021" s="31" t="s">
        <v>549</v>
      </c>
      <c r="B2021" s="101" t="s">
        <v>72</v>
      </c>
      <c r="C2021" s="34">
        <v>-3481.44</v>
      </c>
      <c r="D2021" s="31">
        <v>202411</v>
      </c>
      <c r="E2021" s="119" t="str">
        <f t="shared" si="31"/>
        <v>01 November 2024</v>
      </c>
      <c r="F2021" s="31" t="s">
        <v>542</v>
      </c>
      <c r="G2021" s="31" t="s">
        <v>554</v>
      </c>
    </row>
    <row r="2022" spans="1:7" x14ac:dyDescent="0.25">
      <c r="A2022" s="98" t="s">
        <v>549</v>
      </c>
      <c r="B2022" s="99" t="s">
        <v>74</v>
      </c>
      <c r="C2022" s="100">
        <v>-260.95999999999998</v>
      </c>
      <c r="D2022" s="98">
        <v>202411</v>
      </c>
      <c r="E2022" s="118" t="str">
        <f t="shared" si="31"/>
        <v>01 November 2024</v>
      </c>
      <c r="F2022" s="98" t="s">
        <v>542</v>
      </c>
      <c r="G2022" s="98" t="s">
        <v>554</v>
      </c>
    </row>
    <row r="2023" spans="1:7" x14ac:dyDescent="0.25">
      <c r="A2023" s="31" t="s">
        <v>549</v>
      </c>
      <c r="B2023" s="101" t="s">
        <v>76</v>
      </c>
      <c r="C2023" s="92"/>
      <c r="D2023" s="31">
        <v>202411</v>
      </c>
      <c r="E2023" s="119" t="str">
        <f t="shared" si="31"/>
        <v>01 November 2024</v>
      </c>
      <c r="F2023" s="31" t="s">
        <v>542</v>
      </c>
      <c r="G2023" s="31" t="s">
        <v>554</v>
      </c>
    </row>
    <row r="2024" spans="1:7" x14ac:dyDescent="0.25">
      <c r="A2024" s="98" t="s">
        <v>549</v>
      </c>
      <c r="B2024" s="99" t="s">
        <v>321</v>
      </c>
      <c r="C2024" s="100"/>
      <c r="D2024" s="98">
        <v>202411</v>
      </c>
      <c r="E2024" s="118" t="str">
        <f t="shared" si="31"/>
        <v>01 November 2024</v>
      </c>
      <c r="F2024" s="98" t="s">
        <v>542</v>
      </c>
      <c r="G2024" s="98" t="s">
        <v>554</v>
      </c>
    </row>
    <row r="2025" spans="1:7" x14ac:dyDescent="0.25">
      <c r="A2025" s="31" t="s">
        <v>549</v>
      </c>
      <c r="B2025" s="101" t="s">
        <v>78</v>
      </c>
      <c r="C2025" s="92">
        <v>-125</v>
      </c>
      <c r="D2025" s="31">
        <v>202411</v>
      </c>
      <c r="E2025" s="119" t="str">
        <f t="shared" si="31"/>
        <v>01 November 2024</v>
      </c>
      <c r="F2025" s="31" t="s">
        <v>542</v>
      </c>
      <c r="G2025" s="31" t="s">
        <v>554</v>
      </c>
    </row>
    <row r="2026" spans="1:7" x14ac:dyDescent="0.25">
      <c r="A2026" s="98" t="s">
        <v>549</v>
      </c>
      <c r="B2026" s="99" t="s">
        <v>84</v>
      </c>
      <c r="C2026" s="100"/>
      <c r="D2026" s="98">
        <v>202411</v>
      </c>
      <c r="E2026" s="118" t="str">
        <f t="shared" si="31"/>
        <v>01 November 2024</v>
      </c>
      <c r="F2026" s="98" t="s">
        <v>542</v>
      </c>
      <c r="G2026" s="98" t="s">
        <v>554</v>
      </c>
    </row>
    <row r="2027" spans="1:7" x14ac:dyDescent="0.25">
      <c r="A2027" s="31" t="s">
        <v>549</v>
      </c>
      <c r="B2027" s="101" t="s">
        <v>88</v>
      </c>
      <c r="C2027" s="92"/>
      <c r="D2027" s="31">
        <v>202411</v>
      </c>
      <c r="E2027" s="119" t="str">
        <f t="shared" si="31"/>
        <v>01 November 2024</v>
      </c>
      <c r="F2027" s="31" t="s">
        <v>542</v>
      </c>
      <c r="G2027" s="31" t="s">
        <v>554</v>
      </c>
    </row>
    <row r="2028" spans="1:7" x14ac:dyDescent="0.25">
      <c r="A2028" s="98" t="s">
        <v>549</v>
      </c>
      <c r="B2028" s="99" t="s">
        <v>90</v>
      </c>
      <c r="C2028" s="102">
        <v>-13954.07</v>
      </c>
      <c r="D2028" s="98">
        <v>202411</v>
      </c>
      <c r="E2028" s="118" t="str">
        <f t="shared" si="31"/>
        <v>01 November 2024</v>
      </c>
      <c r="F2028" s="98" t="s">
        <v>542</v>
      </c>
      <c r="G2028" s="98" t="s">
        <v>554</v>
      </c>
    </row>
    <row r="2029" spans="1:7" x14ac:dyDescent="0.25">
      <c r="A2029" s="31" t="s">
        <v>549</v>
      </c>
      <c r="B2029" s="101" t="s">
        <v>92</v>
      </c>
      <c r="C2029" s="92">
        <v>53.78</v>
      </c>
      <c r="D2029" s="31">
        <v>202411</v>
      </c>
      <c r="E2029" s="119" t="str">
        <f t="shared" si="31"/>
        <v>01 November 2024</v>
      </c>
      <c r="F2029" s="31" t="s">
        <v>542</v>
      </c>
      <c r="G2029" s="31" t="s">
        <v>554</v>
      </c>
    </row>
    <row r="2030" spans="1:7" x14ac:dyDescent="0.25">
      <c r="A2030" s="98" t="s">
        <v>549</v>
      </c>
      <c r="B2030" s="99" t="s">
        <v>94</v>
      </c>
      <c r="C2030" s="100">
        <v>-43.04</v>
      </c>
      <c r="D2030" s="98">
        <v>202411</v>
      </c>
      <c r="E2030" s="118" t="str">
        <f t="shared" si="31"/>
        <v>01 November 2024</v>
      </c>
      <c r="F2030" s="98" t="s">
        <v>542</v>
      </c>
      <c r="G2030" s="98" t="s">
        <v>554</v>
      </c>
    </row>
    <row r="2031" spans="1:7" x14ac:dyDescent="0.25">
      <c r="A2031" s="31" t="s">
        <v>549</v>
      </c>
      <c r="B2031" s="101" t="s">
        <v>545</v>
      </c>
      <c r="C2031" s="92">
        <v>38.04</v>
      </c>
      <c r="D2031" s="31">
        <v>202411</v>
      </c>
      <c r="E2031" s="119" t="str">
        <f t="shared" si="31"/>
        <v>01 November 2024</v>
      </c>
      <c r="F2031" s="31" t="s">
        <v>542</v>
      </c>
      <c r="G2031" s="31" t="s">
        <v>554</v>
      </c>
    </row>
    <row r="2032" spans="1:7" x14ac:dyDescent="0.25">
      <c r="A2032" s="98" t="s">
        <v>549</v>
      </c>
      <c r="B2032" s="99" t="s">
        <v>96</v>
      </c>
      <c r="C2032" s="102">
        <v>-24141.89</v>
      </c>
      <c r="D2032" s="98">
        <v>202411</v>
      </c>
      <c r="E2032" s="118" t="str">
        <f t="shared" si="31"/>
        <v>01 November 2024</v>
      </c>
      <c r="F2032" s="98" t="s">
        <v>542</v>
      </c>
      <c r="G2032" s="98" t="s">
        <v>554</v>
      </c>
    </row>
    <row r="2033" spans="1:7" x14ac:dyDescent="0.25">
      <c r="A2033" s="31" t="s">
        <v>549</v>
      </c>
      <c r="B2033" s="101" t="s">
        <v>98</v>
      </c>
      <c r="C2033" s="92">
        <v>-952.86</v>
      </c>
      <c r="D2033" s="31">
        <v>202411</v>
      </c>
      <c r="E2033" s="119" t="str">
        <f t="shared" si="31"/>
        <v>01 November 2024</v>
      </c>
      <c r="F2033" s="31" t="s">
        <v>542</v>
      </c>
      <c r="G2033" s="31" t="s">
        <v>554</v>
      </c>
    </row>
    <row r="2034" spans="1:7" x14ac:dyDescent="0.25">
      <c r="A2034" s="98" t="s">
        <v>549</v>
      </c>
      <c r="B2034" s="99" t="s">
        <v>106</v>
      </c>
      <c r="C2034" s="102">
        <v>-3939.59</v>
      </c>
      <c r="D2034" s="98">
        <v>202411</v>
      </c>
      <c r="E2034" s="118" t="str">
        <f t="shared" si="31"/>
        <v>01 November 2024</v>
      </c>
      <c r="F2034" s="98" t="s">
        <v>542</v>
      </c>
      <c r="G2034" s="98" t="s">
        <v>554</v>
      </c>
    </row>
    <row r="2035" spans="1:7" x14ac:dyDescent="0.25">
      <c r="A2035" s="31" t="s">
        <v>549</v>
      </c>
      <c r="B2035" s="101" t="s">
        <v>108</v>
      </c>
      <c r="C2035" s="34">
        <v>1270.3900000000001</v>
      </c>
      <c r="D2035" s="31">
        <v>202411</v>
      </c>
      <c r="E2035" s="119" t="str">
        <f t="shared" si="31"/>
        <v>01 November 2024</v>
      </c>
      <c r="F2035" s="31" t="s">
        <v>542</v>
      </c>
      <c r="G2035" s="31" t="s">
        <v>554</v>
      </c>
    </row>
    <row r="2036" spans="1:7" x14ac:dyDescent="0.25">
      <c r="A2036" s="98" t="s">
        <v>549</v>
      </c>
      <c r="B2036" s="99" t="s">
        <v>110</v>
      </c>
      <c r="C2036" s="102">
        <v>-181665.25</v>
      </c>
      <c r="D2036" s="98">
        <v>202411</v>
      </c>
      <c r="E2036" s="118" t="str">
        <f t="shared" si="31"/>
        <v>01 November 2024</v>
      </c>
      <c r="F2036" s="98" t="s">
        <v>542</v>
      </c>
      <c r="G2036" s="98" t="s">
        <v>554</v>
      </c>
    </row>
    <row r="2037" spans="1:7" x14ac:dyDescent="0.25">
      <c r="A2037" s="31" t="s">
        <v>549</v>
      </c>
      <c r="B2037" s="101" t="s">
        <v>112</v>
      </c>
      <c r="C2037" s="34">
        <v>85989.51</v>
      </c>
      <c r="D2037" s="31">
        <v>202411</v>
      </c>
      <c r="E2037" s="119" t="str">
        <f t="shared" si="31"/>
        <v>01 November 2024</v>
      </c>
      <c r="F2037" s="31" t="s">
        <v>542</v>
      </c>
      <c r="G2037" s="31" t="s">
        <v>554</v>
      </c>
    </row>
    <row r="2038" spans="1:7" x14ac:dyDescent="0.25">
      <c r="A2038" s="98" t="s">
        <v>549</v>
      </c>
      <c r="B2038" s="99" t="s">
        <v>323</v>
      </c>
      <c r="C2038" s="100"/>
      <c r="D2038" s="98">
        <v>202411</v>
      </c>
      <c r="E2038" s="118" t="str">
        <f t="shared" si="31"/>
        <v>01 November 2024</v>
      </c>
      <c r="F2038" s="98" t="s">
        <v>542</v>
      </c>
      <c r="G2038" s="98" t="s">
        <v>554</v>
      </c>
    </row>
    <row r="2039" spans="1:7" x14ac:dyDescent="0.25">
      <c r="A2039" s="31" t="s">
        <v>549</v>
      </c>
      <c r="B2039" s="101" t="s">
        <v>325</v>
      </c>
      <c r="C2039" s="92"/>
      <c r="D2039" s="31">
        <v>202411</v>
      </c>
      <c r="E2039" s="119" t="str">
        <f t="shared" si="31"/>
        <v>01 November 2024</v>
      </c>
      <c r="F2039" s="31" t="s">
        <v>542</v>
      </c>
      <c r="G2039" s="31" t="s">
        <v>554</v>
      </c>
    </row>
    <row r="2040" spans="1:7" x14ac:dyDescent="0.25">
      <c r="A2040" s="98" t="s">
        <v>549</v>
      </c>
      <c r="B2040" s="99" t="s">
        <v>114</v>
      </c>
      <c r="C2040" s="102">
        <v>85989.51</v>
      </c>
      <c r="D2040" s="98">
        <v>202411</v>
      </c>
      <c r="E2040" s="118" t="str">
        <f t="shared" si="31"/>
        <v>01 November 2024</v>
      </c>
      <c r="F2040" s="98" t="s">
        <v>542</v>
      </c>
      <c r="G2040" s="98" t="s">
        <v>554</v>
      </c>
    </row>
    <row r="2041" spans="1:7" x14ac:dyDescent="0.25">
      <c r="A2041" s="31" t="s">
        <v>549</v>
      </c>
      <c r="B2041" s="101" t="s">
        <v>116</v>
      </c>
      <c r="C2041" s="92"/>
      <c r="D2041" s="31">
        <v>202411</v>
      </c>
      <c r="E2041" s="119" t="str">
        <f t="shared" si="31"/>
        <v>01 November 2024</v>
      </c>
      <c r="F2041" s="31" t="s">
        <v>542</v>
      </c>
      <c r="G2041" s="31" t="s">
        <v>554</v>
      </c>
    </row>
    <row r="2042" spans="1:7" x14ac:dyDescent="0.25">
      <c r="A2042" s="98" t="s">
        <v>549</v>
      </c>
      <c r="B2042" s="99" t="s">
        <v>118</v>
      </c>
      <c r="C2042" s="100"/>
      <c r="D2042" s="98">
        <v>202411</v>
      </c>
      <c r="E2042" s="118" t="str">
        <f t="shared" si="31"/>
        <v>01 November 2024</v>
      </c>
      <c r="F2042" s="98" t="s">
        <v>542</v>
      </c>
      <c r="G2042" s="98" t="s">
        <v>554</v>
      </c>
    </row>
    <row r="2043" spans="1:7" x14ac:dyDescent="0.25">
      <c r="A2043" s="31" t="s">
        <v>549</v>
      </c>
      <c r="B2043" s="101" t="s">
        <v>120</v>
      </c>
      <c r="C2043" s="34">
        <v>-34316.68</v>
      </c>
      <c r="D2043" s="31">
        <v>202411</v>
      </c>
      <c r="E2043" s="119" t="str">
        <f t="shared" si="31"/>
        <v>01 November 2024</v>
      </c>
      <c r="F2043" s="31" t="s">
        <v>542</v>
      </c>
      <c r="G2043" s="31" t="s">
        <v>554</v>
      </c>
    </row>
    <row r="2044" spans="1:7" x14ac:dyDescent="0.25">
      <c r="A2044" s="98" t="s">
        <v>549</v>
      </c>
      <c r="B2044" s="99" t="s">
        <v>122</v>
      </c>
      <c r="C2044" s="100"/>
      <c r="D2044" s="98">
        <v>202411</v>
      </c>
      <c r="E2044" s="118" t="str">
        <f t="shared" si="31"/>
        <v>01 November 2024</v>
      </c>
      <c r="F2044" s="98" t="s">
        <v>542</v>
      </c>
      <c r="G2044" s="98" t="s">
        <v>554</v>
      </c>
    </row>
    <row r="2045" spans="1:7" x14ac:dyDescent="0.25">
      <c r="A2045" s="31" t="s">
        <v>549</v>
      </c>
      <c r="B2045" s="101" t="s">
        <v>124</v>
      </c>
      <c r="C2045" s="34">
        <v>-1156</v>
      </c>
      <c r="D2045" s="31">
        <v>202411</v>
      </c>
      <c r="E2045" s="119" t="str">
        <f t="shared" si="31"/>
        <v>01 November 2024</v>
      </c>
      <c r="F2045" s="31" t="s">
        <v>542</v>
      </c>
      <c r="G2045" s="31" t="s">
        <v>554</v>
      </c>
    </row>
    <row r="2046" spans="1:7" x14ac:dyDescent="0.25">
      <c r="A2046" s="98" t="s">
        <v>549</v>
      </c>
      <c r="B2046" s="99" t="s">
        <v>558</v>
      </c>
      <c r="C2046" s="100"/>
      <c r="D2046" s="98">
        <v>202411</v>
      </c>
      <c r="E2046" s="118" t="str">
        <f t="shared" si="31"/>
        <v>01 November 2024</v>
      </c>
      <c r="F2046" s="98" t="s">
        <v>542</v>
      </c>
      <c r="G2046" s="98" t="s">
        <v>554</v>
      </c>
    </row>
    <row r="2047" spans="1:7" x14ac:dyDescent="0.25">
      <c r="A2047" s="31" t="s">
        <v>549</v>
      </c>
      <c r="B2047" s="101" t="s">
        <v>126</v>
      </c>
      <c r="C2047" s="34">
        <v>-1916.6</v>
      </c>
      <c r="D2047" s="31">
        <v>202411</v>
      </c>
      <c r="E2047" s="119" t="str">
        <f t="shared" si="31"/>
        <v>01 November 2024</v>
      </c>
      <c r="F2047" s="31" t="s">
        <v>542</v>
      </c>
      <c r="G2047" s="31" t="s">
        <v>554</v>
      </c>
    </row>
    <row r="2048" spans="1:7" x14ac:dyDescent="0.25">
      <c r="A2048" s="98" t="s">
        <v>549</v>
      </c>
      <c r="B2048" s="99" t="s">
        <v>543</v>
      </c>
      <c r="C2048" s="100">
        <v>-76.86</v>
      </c>
      <c r="D2048" s="98">
        <v>202411</v>
      </c>
      <c r="E2048" s="118" t="str">
        <f t="shared" si="31"/>
        <v>01 November 2024</v>
      </c>
      <c r="F2048" s="98" t="s">
        <v>542</v>
      </c>
      <c r="G2048" s="98" t="s">
        <v>554</v>
      </c>
    </row>
    <row r="2049" spans="1:7" x14ac:dyDescent="0.25">
      <c r="A2049" s="31" t="s">
        <v>549</v>
      </c>
      <c r="B2049" s="101" t="s">
        <v>130</v>
      </c>
      <c r="C2049" s="92"/>
      <c r="D2049" s="31">
        <v>202411</v>
      </c>
      <c r="E2049" s="119" t="str">
        <f t="shared" si="31"/>
        <v>01 November 2024</v>
      </c>
      <c r="F2049" s="31" t="s">
        <v>542</v>
      </c>
      <c r="G2049" s="31" t="s">
        <v>554</v>
      </c>
    </row>
    <row r="2050" spans="1:7" x14ac:dyDescent="0.25">
      <c r="A2050" s="98" t="s">
        <v>549</v>
      </c>
      <c r="B2050" s="99" t="s">
        <v>134</v>
      </c>
      <c r="C2050" s="102">
        <v>-1965.86</v>
      </c>
      <c r="D2050" s="98">
        <v>202411</v>
      </c>
      <c r="E2050" s="118" t="str">
        <f t="shared" ref="E2050:E2113" si="32">TEXT(DATE(LEFT(D2050,4), RIGHT(D2050,2), 1), "DD MMMM YYYY")</f>
        <v>01 November 2024</v>
      </c>
      <c r="F2050" s="98" t="s">
        <v>542</v>
      </c>
      <c r="G2050" s="98" t="s">
        <v>554</v>
      </c>
    </row>
    <row r="2051" spans="1:7" x14ac:dyDescent="0.25">
      <c r="A2051" s="31" t="s">
        <v>549</v>
      </c>
      <c r="B2051" s="101" t="s">
        <v>140</v>
      </c>
      <c r="C2051" s="34">
        <v>-39432</v>
      </c>
      <c r="D2051" s="31">
        <v>202411</v>
      </c>
      <c r="E2051" s="119" t="str">
        <f t="shared" si="32"/>
        <v>01 November 2024</v>
      </c>
      <c r="F2051" s="31" t="s">
        <v>542</v>
      </c>
      <c r="G2051" s="31" t="s">
        <v>554</v>
      </c>
    </row>
    <row r="2052" spans="1:7" x14ac:dyDescent="0.25">
      <c r="A2052" s="98" t="s">
        <v>549</v>
      </c>
      <c r="B2052" s="99" t="s">
        <v>142</v>
      </c>
      <c r="C2052" s="100"/>
      <c r="D2052" s="98">
        <v>202411</v>
      </c>
      <c r="E2052" s="118" t="str">
        <f t="shared" si="32"/>
        <v>01 November 2024</v>
      </c>
      <c r="F2052" s="98" t="s">
        <v>542</v>
      </c>
      <c r="G2052" s="98" t="s">
        <v>554</v>
      </c>
    </row>
    <row r="2053" spans="1:7" x14ac:dyDescent="0.25">
      <c r="A2053" s="31" t="s">
        <v>549</v>
      </c>
      <c r="B2053" s="101" t="s">
        <v>329</v>
      </c>
      <c r="C2053" s="92"/>
      <c r="D2053" s="31">
        <v>202411</v>
      </c>
      <c r="E2053" s="119" t="str">
        <f t="shared" si="32"/>
        <v>01 November 2024</v>
      </c>
      <c r="F2053" s="31" t="s">
        <v>542</v>
      </c>
      <c r="G2053" s="31" t="s">
        <v>554</v>
      </c>
    </row>
    <row r="2054" spans="1:7" x14ac:dyDescent="0.25">
      <c r="A2054" s="98" t="s">
        <v>549</v>
      </c>
      <c r="B2054" s="99" t="s">
        <v>144</v>
      </c>
      <c r="C2054" s="100"/>
      <c r="D2054" s="98">
        <v>202411</v>
      </c>
      <c r="E2054" s="118" t="str">
        <f t="shared" si="32"/>
        <v>01 November 2024</v>
      </c>
      <c r="F2054" s="98" t="s">
        <v>542</v>
      </c>
      <c r="G2054" s="98" t="s">
        <v>554</v>
      </c>
    </row>
    <row r="2055" spans="1:7" x14ac:dyDescent="0.25">
      <c r="A2055" s="31" t="s">
        <v>549</v>
      </c>
      <c r="B2055" s="101" t="s">
        <v>146</v>
      </c>
      <c r="C2055" s="92"/>
      <c r="D2055" s="31">
        <v>202411</v>
      </c>
      <c r="E2055" s="119" t="str">
        <f t="shared" si="32"/>
        <v>01 November 2024</v>
      </c>
      <c r="F2055" s="31" t="s">
        <v>542</v>
      </c>
      <c r="G2055" s="31" t="s">
        <v>554</v>
      </c>
    </row>
    <row r="2056" spans="1:7" x14ac:dyDescent="0.25">
      <c r="A2056" s="98" t="s">
        <v>549</v>
      </c>
      <c r="B2056" s="99" t="s">
        <v>148</v>
      </c>
      <c r="C2056" s="100">
        <v>0</v>
      </c>
      <c r="D2056" s="98">
        <v>202411</v>
      </c>
      <c r="E2056" s="118" t="str">
        <f t="shared" si="32"/>
        <v>01 November 2024</v>
      </c>
      <c r="F2056" s="98" t="s">
        <v>542</v>
      </c>
      <c r="G2056" s="98" t="s">
        <v>554</v>
      </c>
    </row>
    <row r="2057" spans="1:7" x14ac:dyDescent="0.25">
      <c r="A2057" s="31" t="s">
        <v>549</v>
      </c>
      <c r="B2057" s="101" t="s">
        <v>150</v>
      </c>
      <c r="C2057" s="92"/>
      <c r="D2057" s="31">
        <v>202411</v>
      </c>
      <c r="E2057" s="119" t="str">
        <f t="shared" si="32"/>
        <v>01 November 2024</v>
      </c>
      <c r="F2057" s="31" t="s">
        <v>542</v>
      </c>
      <c r="G2057" s="31" t="s">
        <v>554</v>
      </c>
    </row>
    <row r="2058" spans="1:7" x14ac:dyDescent="0.25">
      <c r="A2058" s="98" t="s">
        <v>549</v>
      </c>
      <c r="B2058" s="99" t="s">
        <v>152</v>
      </c>
      <c r="C2058" s="100"/>
      <c r="D2058" s="98">
        <v>202411</v>
      </c>
      <c r="E2058" s="118" t="str">
        <f t="shared" si="32"/>
        <v>01 November 2024</v>
      </c>
      <c r="F2058" s="98" t="s">
        <v>542</v>
      </c>
      <c r="G2058" s="98" t="s">
        <v>554</v>
      </c>
    </row>
    <row r="2059" spans="1:7" x14ac:dyDescent="0.25">
      <c r="A2059" s="31" t="s">
        <v>549</v>
      </c>
      <c r="B2059" s="101" t="s">
        <v>154</v>
      </c>
      <c r="C2059" s="92">
        <v>0</v>
      </c>
      <c r="D2059" s="31">
        <v>202411</v>
      </c>
      <c r="E2059" s="119" t="str">
        <f t="shared" si="32"/>
        <v>01 November 2024</v>
      </c>
      <c r="F2059" s="31" t="s">
        <v>542</v>
      </c>
      <c r="G2059" s="31" t="s">
        <v>554</v>
      </c>
    </row>
    <row r="2060" spans="1:7" x14ac:dyDescent="0.25">
      <c r="A2060" s="98" t="s">
        <v>549</v>
      </c>
      <c r="B2060" s="99" t="s">
        <v>156</v>
      </c>
      <c r="C2060" s="100"/>
      <c r="D2060" s="98">
        <v>202411</v>
      </c>
      <c r="E2060" s="118" t="str">
        <f t="shared" si="32"/>
        <v>01 November 2024</v>
      </c>
      <c r="F2060" s="98" t="s">
        <v>542</v>
      </c>
      <c r="G2060" s="98" t="s">
        <v>554</v>
      </c>
    </row>
    <row r="2061" spans="1:7" x14ac:dyDescent="0.25">
      <c r="A2061" s="31" t="s">
        <v>549</v>
      </c>
      <c r="B2061" s="101" t="s">
        <v>274</v>
      </c>
      <c r="C2061" s="92"/>
      <c r="D2061" s="31">
        <v>202411</v>
      </c>
      <c r="E2061" s="119" t="str">
        <f t="shared" si="32"/>
        <v>01 November 2024</v>
      </c>
      <c r="F2061" s="31" t="s">
        <v>542</v>
      </c>
      <c r="G2061" s="31" t="s">
        <v>554</v>
      </c>
    </row>
    <row r="2062" spans="1:7" x14ac:dyDescent="0.25">
      <c r="A2062" s="98" t="s">
        <v>549</v>
      </c>
      <c r="B2062" s="99" t="s">
        <v>160</v>
      </c>
      <c r="C2062" s="100"/>
      <c r="D2062" s="98">
        <v>202411</v>
      </c>
      <c r="E2062" s="118" t="str">
        <f t="shared" si="32"/>
        <v>01 November 2024</v>
      </c>
      <c r="F2062" s="98" t="s">
        <v>542</v>
      </c>
      <c r="G2062" s="98" t="s">
        <v>554</v>
      </c>
    </row>
    <row r="2063" spans="1:7" x14ac:dyDescent="0.25">
      <c r="A2063" s="31" t="s">
        <v>549</v>
      </c>
      <c r="B2063" s="101" t="s">
        <v>560</v>
      </c>
      <c r="C2063" s="92"/>
      <c r="D2063" s="31">
        <v>202411</v>
      </c>
      <c r="E2063" s="119" t="str">
        <f t="shared" si="32"/>
        <v>01 November 2024</v>
      </c>
      <c r="F2063" s="31" t="s">
        <v>542</v>
      </c>
      <c r="G2063" s="31" t="s">
        <v>554</v>
      </c>
    </row>
    <row r="2064" spans="1:7" x14ac:dyDescent="0.25">
      <c r="A2064" s="98" t="s">
        <v>549</v>
      </c>
      <c r="B2064" s="99" t="s">
        <v>162</v>
      </c>
      <c r="C2064" s="100">
        <v>0</v>
      </c>
      <c r="D2064" s="98">
        <v>202411</v>
      </c>
      <c r="E2064" s="118" t="str">
        <f t="shared" si="32"/>
        <v>01 November 2024</v>
      </c>
      <c r="F2064" s="98" t="s">
        <v>542</v>
      </c>
      <c r="G2064" s="98" t="s">
        <v>554</v>
      </c>
    </row>
    <row r="2065" spans="1:7" x14ac:dyDescent="0.25">
      <c r="A2065" s="31" t="s">
        <v>549</v>
      </c>
      <c r="B2065" s="101" t="s">
        <v>164</v>
      </c>
      <c r="C2065" s="92"/>
      <c r="D2065" s="31">
        <v>202411</v>
      </c>
      <c r="E2065" s="119" t="str">
        <f t="shared" si="32"/>
        <v>01 November 2024</v>
      </c>
      <c r="F2065" s="31" t="s">
        <v>542</v>
      </c>
      <c r="G2065" s="31" t="s">
        <v>554</v>
      </c>
    </row>
    <row r="2066" spans="1:7" x14ac:dyDescent="0.25">
      <c r="A2066" s="98" t="s">
        <v>549</v>
      </c>
      <c r="B2066" s="99" t="s">
        <v>276</v>
      </c>
      <c r="C2066" s="102">
        <v>-2872.88</v>
      </c>
      <c r="D2066" s="98">
        <v>202411</v>
      </c>
      <c r="E2066" s="118" t="str">
        <f t="shared" si="32"/>
        <v>01 November 2024</v>
      </c>
      <c r="F2066" s="98" t="s">
        <v>542</v>
      </c>
      <c r="G2066" s="98" t="s">
        <v>554</v>
      </c>
    </row>
    <row r="2067" spans="1:7" x14ac:dyDescent="0.25">
      <c r="A2067" s="31" t="s">
        <v>549</v>
      </c>
      <c r="B2067" s="101" t="s">
        <v>247</v>
      </c>
      <c r="C2067" s="92"/>
      <c r="D2067" s="31">
        <v>202411</v>
      </c>
      <c r="E2067" s="119" t="str">
        <f t="shared" si="32"/>
        <v>01 November 2024</v>
      </c>
      <c r="F2067" s="31" t="s">
        <v>542</v>
      </c>
      <c r="G2067" s="31" t="s">
        <v>554</v>
      </c>
    </row>
    <row r="2068" spans="1:7" x14ac:dyDescent="0.25">
      <c r="A2068" s="98" t="s">
        <v>549</v>
      </c>
      <c r="B2068" s="99" t="s">
        <v>559</v>
      </c>
      <c r="C2068" s="100"/>
      <c r="D2068" s="98">
        <v>202411</v>
      </c>
      <c r="E2068" s="118" t="str">
        <f t="shared" si="32"/>
        <v>01 November 2024</v>
      </c>
      <c r="F2068" s="98" t="s">
        <v>542</v>
      </c>
      <c r="G2068" s="98" t="s">
        <v>554</v>
      </c>
    </row>
    <row r="2069" spans="1:7" x14ac:dyDescent="0.25">
      <c r="A2069" s="31" t="s">
        <v>549</v>
      </c>
      <c r="B2069" s="101" t="s">
        <v>166</v>
      </c>
      <c r="C2069" s="92">
        <v>-41</v>
      </c>
      <c r="D2069" s="31">
        <v>202411</v>
      </c>
      <c r="E2069" s="119" t="str">
        <f t="shared" si="32"/>
        <v>01 November 2024</v>
      </c>
      <c r="F2069" s="31" t="s">
        <v>542</v>
      </c>
      <c r="G2069" s="31" t="s">
        <v>554</v>
      </c>
    </row>
    <row r="2070" spans="1:7" x14ac:dyDescent="0.25">
      <c r="A2070" s="98" t="s">
        <v>549</v>
      </c>
      <c r="B2070" s="99" t="s">
        <v>172</v>
      </c>
      <c r="C2070" s="102">
        <v>-2913.88</v>
      </c>
      <c r="D2070" s="98">
        <v>202411</v>
      </c>
      <c r="E2070" s="118" t="str">
        <f t="shared" si="32"/>
        <v>01 November 2024</v>
      </c>
      <c r="F2070" s="98" t="s">
        <v>542</v>
      </c>
      <c r="G2070" s="98" t="s">
        <v>554</v>
      </c>
    </row>
    <row r="2071" spans="1:7" x14ac:dyDescent="0.25">
      <c r="A2071" s="31" t="s">
        <v>549</v>
      </c>
      <c r="B2071" s="101" t="s">
        <v>174</v>
      </c>
      <c r="C2071" s="92"/>
      <c r="D2071" s="31">
        <v>202411</v>
      </c>
      <c r="E2071" s="119" t="str">
        <f t="shared" si="32"/>
        <v>01 November 2024</v>
      </c>
      <c r="F2071" s="31" t="s">
        <v>542</v>
      </c>
      <c r="G2071" s="31" t="s">
        <v>554</v>
      </c>
    </row>
    <row r="2072" spans="1:7" x14ac:dyDescent="0.25">
      <c r="A2072" s="98" t="s">
        <v>549</v>
      </c>
      <c r="B2072" s="99" t="s">
        <v>176</v>
      </c>
      <c r="C2072" s="102">
        <v>-4299</v>
      </c>
      <c r="D2072" s="98">
        <v>202411</v>
      </c>
      <c r="E2072" s="118" t="str">
        <f t="shared" si="32"/>
        <v>01 November 2024</v>
      </c>
      <c r="F2072" s="98" t="s">
        <v>542</v>
      </c>
      <c r="G2072" s="98" t="s">
        <v>554</v>
      </c>
    </row>
    <row r="2073" spans="1:7" x14ac:dyDescent="0.25">
      <c r="A2073" s="31" t="s">
        <v>549</v>
      </c>
      <c r="B2073" s="101" t="s">
        <v>184</v>
      </c>
      <c r="C2073" s="92"/>
      <c r="D2073" s="31">
        <v>202411</v>
      </c>
      <c r="E2073" s="119" t="str">
        <f t="shared" si="32"/>
        <v>01 November 2024</v>
      </c>
      <c r="F2073" s="31" t="s">
        <v>542</v>
      </c>
      <c r="G2073" s="31" t="s">
        <v>554</v>
      </c>
    </row>
    <row r="2074" spans="1:7" x14ac:dyDescent="0.25">
      <c r="A2074" s="98" t="s">
        <v>549</v>
      </c>
      <c r="B2074" s="99" t="s">
        <v>188</v>
      </c>
      <c r="C2074" s="100">
        <v>-371.06</v>
      </c>
      <c r="D2074" s="98">
        <v>202411</v>
      </c>
      <c r="E2074" s="118" t="str">
        <f t="shared" si="32"/>
        <v>01 November 2024</v>
      </c>
      <c r="F2074" s="98" t="s">
        <v>542</v>
      </c>
      <c r="G2074" s="98" t="s">
        <v>554</v>
      </c>
    </row>
    <row r="2075" spans="1:7" x14ac:dyDescent="0.25">
      <c r="A2075" s="31" t="s">
        <v>549</v>
      </c>
      <c r="B2075" s="101" t="s">
        <v>280</v>
      </c>
      <c r="C2075" s="92">
        <v>-14.19</v>
      </c>
      <c r="D2075" s="31">
        <v>202411</v>
      </c>
      <c r="E2075" s="119" t="str">
        <f t="shared" si="32"/>
        <v>01 November 2024</v>
      </c>
      <c r="F2075" s="31" t="s">
        <v>542</v>
      </c>
      <c r="G2075" s="31" t="s">
        <v>554</v>
      </c>
    </row>
    <row r="2076" spans="1:7" x14ac:dyDescent="0.25">
      <c r="A2076" s="98" t="s">
        <v>549</v>
      </c>
      <c r="B2076" s="99" t="s">
        <v>190</v>
      </c>
      <c r="C2076" s="100"/>
      <c r="D2076" s="98">
        <v>202411</v>
      </c>
      <c r="E2076" s="118" t="str">
        <f t="shared" si="32"/>
        <v>01 November 2024</v>
      </c>
      <c r="F2076" s="98" t="s">
        <v>542</v>
      </c>
      <c r="G2076" s="98" t="s">
        <v>554</v>
      </c>
    </row>
    <row r="2077" spans="1:7" x14ac:dyDescent="0.25">
      <c r="A2077" s="31" t="s">
        <v>549</v>
      </c>
      <c r="B2077" s="101" t="s">
        <v>544</v>
      </c>
      <c r="C2077" s="92"/>
      <c r="D2077" s="31">
        <v>202411</v>
      </c>
      <c r="E2077" s="119" t="str">
        <f t="shared" si="32"/>
        <v>01 November 2024</v>
      </c>
      <c r="F2077" s="31" t="s">
        <v>542</v>
      </c>
      <c r="G2077" s="31" t="s">
        <v>554</v>
      </c>
    </row>
    <row r="2078" spans="1:7" x14ac:dyDescent="0.25">
      <c r="A2078" s="98" t="s">
        <v>549</v>
      </c>
      <c r="B2078" s="99" t="s">
        <v>198</v>
      </c>
      <c r="C2078" s="102">
        <v>-4684.25</v>
      </c>
      <c r="D2078" s="98">
        <v>202411</v>
      </c>
      <c r="E2078" s="118" t="str">
        <f t="shared" si="32"/>
        <v>01 November 2024</v>
      </c>
      <c r="F2078" s="98" t="s">
        <v>542</v>
      </c>
      <c r="G2078" s="98" t="s">
        <v>554</v>
      </c>
    </row>
    <row r="2079" spans="1:7" x14ac:dyDescent="0.25">
      <c r="A2079" s="31" t="s">
        <v>549</v>
      </c>
      <c r="B2079" s="101" t="s">
        <v>200</v>
      </c>
      <c r="C2079" s="92"/>
      <c r="D2079" s="31">
        <v>202411</v>
      </c>
      <c r="E2079" s="119" t="str">
        <f t="shared" si="32"/>
        <v>01 November 2024</v>
      </c>
      <c r="F2079" s="31" t="s">
        <v>542</v>
      </c>
      <c r="G2079" s="31" t="s">
        <v>554</v>
      </c>
    </row>
    <row r="2080" spans="1:7" x14ac:dyDescent="0.25">
      <c r="A2080" s="98" t="s">
        <v>549</v>
      </c>
      <c r="B2080" s="99" t="s">
        <v>206</v>
      </c>
      <c r="C2080" s="100">
        <v>0</v>
      </c>
      <c r="D2080" s="98">
        <v>202411</v>
      </c>
      <c r="E2080" s="118" t="str">
        <f t="shared" si="32"/>
        <v>01 November 2024</v>
      </c>
      <c r="F2080" s="98" t="s">
        <v>542</v>
      </c>
      <c r="G2080" s="98" t="s">
        <v>554</v>
      </c>
    </row>
    <row r="2081" spans="1:7" x14ac:dyDescent="0.25">
      <c r="A2081" s="31" t="s">
        <v>549</v>
      </c>
      <c r="B2081" s="101" t="s">
        <v>208</v>
      </c>
      <c r="C2081" s="92"/>
      <c r="D2081" s="31">
        <v>202411</v>
      </c>
      <c r="E2081" s="119" t="str">
        <f t="shared" si="32"/>
        <v>01 November 2024</v>
      </c>
      <c r="F2081" s="31" t="s">
        <v>542</v>
      </c>
      <c r="G2081" s="31" t="s">
        <v>554</v>
      </c>
    </row>
    <row r="2082" spans="1:7" x14ac:dyDescent="0.25">
      <c r="A2082" s="98" t="s">
        <v>549</v>
      </c>
      <c r="B2082" s="99" t="s">
        <v>281</v>
      </c>
      <c r="C2082" s="100">
        <v>0</v>
      </c>
      <c r="D2082" s="98">
        <v>202411</v>
      </c>
      <c r="E2082" s="118" t="str">
        <f t="shared" si="32"/>
        <v>01 November 2024</v>
      </c>
      <c r="F2082" s="98" t="s">
        <v>542</v>
      </c>
      <c r="G2082" s="98" t="s">
        <v>554</v>
      </c>
    </row>
    <row r="2083" spans="1:7" x14ac:dyDescent="0.25">
      <c r="A2083" s="31" t="s">
        <v>549</v>
      </c>
      <c r="B2083" s="101" t="s">
        <v>214</v>
      </c>
      <c r="C2083" s="92"/>
      <c r="D2083" s="31">
        <v>202411</v>
      </c>
      <c r="E2083" s="119" t="str">
        <f t="shared" si="32"/>
        <v>01 November 2024</v>
      </c>
      <c r="F2083" s="31" t="s">
        <v>542</v>
      </c>
      <c r="G2083" s="31" t="s">
        <v>554</v>
      </c>
    </row>
    <row r="2084" spans="1:7" x14ac:dyDescent="0.25">
      <c r="A2084" s="98" t="s">
        <v>549</v>
      </c>
      <c r="B2084" s="99" t="s">
        <v>216</v>
      </c>
      <c r="C2084" s="100">
        <v>-273</v>
      </c>
      <c r="D2084" s="98">
        <v>202411</v>
      </c>
      <c r="E2084" s="118" t="str">
        <f t="shared" si="32"/>
        <v>01 November 2024</v>
      </c>
      <c r="F2084" s="98" t="s">
        <v>542</v>
      </c>
      <c r="G2084" s="98" t="s">
        <v>554</v>
      </c>
    </row>
    <row r="2085" spans="1:7" x14ac:dyDescent="0.25">
      <c r="A2085" s="31" t="s">
        <v>549</v>
      </c>
      <c r="B2085" s="101" t="s">
        <v>283</v>
      </c>
      <c r="C2085" s="92"/>
      <c r="D2085" s="31">
        <v>202411</v>
      </c>
      <c r="E2085" s="119" t="str">
        <f t="shared" si="32"/>
        <v>01 November 2024</v>
      </c>
      <c r="F2085" s="31" t="s">
        <v>542</v>
      </c>
      <c r="G2085" s="31" t="s">
        <v>554</v>
      </c>
    </row>
    <row r="2086" spans="1:7" x14ac:dyDescent="0.25">
      <c r="A2086" s="98" t="s">
        <v>549</v>
      </c>
      <c r="B2086" s="99" t="s">
        <v>218</v>
      </c>
      <c r="C2086" s="100">
        <v>-175</v>
      </c>
      <c r="D2086" s="98">
        <v>202411</v>
      </c>
      <c r="E2086" s="118" t="str">
        <f t="shared" si="32"/>
        <v>01 November 2024</v>
      </c>
      <c r="F2086" s="98" t="s">
        <v>542</v>
      </c>
      <c r="G2086" s="98" t="s">
        <v>554</v>
      </c>
    </row>
    <row r="2087" spans="1:7" x14ac:dyDescent="0.25">
      <c r="A2087" s="31" t="s">
        <v>549</v>
      </c>
      <c r="B2087" s="101" t="s">
        <v>333</v>
      </c>
      <c r="C2087" s="92"/>
      <c r="D2087" s="31">
        <v>202411</v>
      </c>
      <c r="E2087" s="119" t="str">
        <f t="shared" si="32"/>
        <v>01 November 2024</v>
      </c>
      <c r="F2087" s="31" t="s">
        <v>542</v>
      </c>
      <c r="G2087" s="31" t="s">
        <v>554</v>
      </c>
    </row>
    <row r="2088" spans="1:7" x14ac:dyDescent="0.25">
      <c r="A2088" s="98" t="s">
        <v>549</v>
      </c>
      <c r="B2088" s="99" t="s">
        <v>220</v>
      </c>
      <c r="C2088" s="100">
        <v>-448</v>
      </c>
      <c r="D2088" s="98">
        <v>202411</v>
      </c>
      <c r="E2088" s="118" t="str">
        <f t="shared" si="32"/>
        <v>01 November 2024</v>
      </c>
      <c r="F2088" s="98" t="s">
        <v>542</v>
      </c>
      <c r="G2088" s="98" t="s">
        <v>554</v>
      </c>
    </row>
    <row r="2089" spans="1:7" x14ac:dyDescent="0.25">
      <c r="A2089" s="31" t="s">
        <v>549</v>
      </c>
      <c r="B2089" s="101" t="s">
        <v>222</v>
      </c>
      <c r="C2089" s="92"/>
      <c r="D2089" s="31">
        <v>202411</v>
      </c>
      <c r="E2089" s="119" t="str">
        <f t="shared" si="32"/>
        <v>01 November 2024</v>
      </c>
      <c r="F2089" s="31" t="s">
        <v>542</v>
      </c>
      <c r="G2089" s="31" t="s">
        <v>554</v>
      </c>
    </row>
    <row r="2090" spans="1:7" x14ac:dyDescent="0.25">
      <c r="A2090" s="98" t="s">
        <v>549</v>
      </c>
      <c r="B2090" s="99" t="s">
        <v>224</v>
      </c>
      <c r="C2090" s="100">
        <v>0</v>
      </c>
      <c r="D2090" s="98">
        <v>202411</v>
      </c>
      <c r="E2090" s="118" t="str">
        <f t="shared" si="32"/>
        <v>01 November 2024</v>
      </c>
      <c r="F2090" s="98" t="s">
        <v>542</v>
      </c>
      <c r="G2090" s="98" t="s">
        <v>554</v>
      </c>
    </row>
    <row r="2091" spans="1:7" x14ac:dyDescent="0.25">
      <c r="A2091" s="31" t="s">
        <v>549</v>
      </c>
      <c r="B2091" s="101" t="s">
        <v>226</v>
      </c>
      <c r="C2091" s="92"/>
      <c r="D2091" s="31">
        <v>202411</v>
      </c>
      <c r="E2091" s="119" t="str">
        <f t="shared" si="32"/>
        <v>01 November 2024</v>
      </c>
      <c r="F2091" s="31" t="s">
        <v>542</v>
      </c>
      <c r="G2091" s="31" t="s">
        <v>554</v>
      </c>
    </row>
    <row r="2092" spans="1:7" x14ac:dyDescent="0.25">
      <c r="A2092" s="98" t="s">
        <v>549</v>
      </c>
      <c r="B2092" s="99" t="s">
        <v>228</v>
      </c>
      <c r="C2092" s="100">
        <v>0</v>
      </c>
      <c r="D2092" s="98">
        <v>202411</v>
      </c>
      <c r="E2092" s="118" t="str">
        <f t="shared" si="32"/>
        <v>01 November 2024</v>
      </c>
      <c r="F2092" s="98" t="s">
        <v>542</v>
      </c>
      <c r="G2092" s="98" t="s">
        <v>554</v>
      </c>
    </row>
    <row r="2093" spans="1:7" x14ac:dyDescent="0.25">
      <c r="A2093" s="31" t="s">
        <v>549</v>
      </c>
      <c r="B2093" s="101" t="s">
        <v>230</v>
      </c>
      <c r="C2093" s="92"/>
      <c r="D2093" s="31">
        <v>202411</v>
      </c>
      <c r="E2093" s="119" t="str">
        <f t="shared" si="32"/>
        <v>01 November 2024</v>
      </c>
      <c r="F2093" s="31" t="s">
        <v>542</v>
      </c>
      <c r="G2093" s="31" t="s">
        <v>554</v>
      </c>
    </row>
    <row r="2094" spans="1:7" x14ac:dyDescent="0.25">
      <c r="A2094" s="98" t="s">
        <v>549</v>
      </c>
      <c r="B2094" s="99" t="s">
        <v>232</v>
      </c>
      <c r="C2094" s="100">
        <v>0</v>
      </c>
      <c r="D2094" s="98">
        <v>202411</v>
      </c>
      <c r="E2094" s="118" t="str">
        <f t="shared" si="32"/>
        <v>01 November 2024</v>
      </c>
      <c r="F2094" s="98" t="s">
        <v>542</v>
      </c>
      <c r="G2094" s="98" t="s">
        <v>554</v>
      </c>
    </row>
    <row r="2095" spans="1:7" x14ac:dyDescent="0.25">
      <c r="A2095" s="31" t="s">
        <v>549</v>
      </c>
      <c r="B2095" s="101" t="s">
        <v>234</v>
      </c>
      <c r="C2095" s="34">
        <v>-47478.13</v>
      </c>
      <c r="D2095" s="31">
        <v>202411</v>
      </c>
      <c r="E2095" s="119" t="str">
        <f t="shared" si="32"/>
        <v>01 November 2024</v>
      </c>
      <c r="F2095" s="31" t="s">
        <v>542</v>
      </c>
      <c r="G2095" s="31" t="s">
        <v>554</v>
      </c>
    </row>
    <row r="2096" spans="1:7" x14ac:dyDescent="0.25">
      <c r="A2096" s="98" t="s">
        <v>549</v>
      </c>
      <c r="B2096" s="99" t="s">
        <v>236</v>
      </c>
      <c r="C2096" s="102">
        <v>38511.379999999997</v>
      </c>
      <c r="D2096" s="98">
        <v>202411</v>
      </c>
      <c r="E2096" s="118" t="str">
        <f t="shared" si="32"/>
        <v>01 November 2024</v>
      </c>
      <c r="F2096" s="98" t="s">
        <v>542</v>
      </c>
      <c r="G2096" s="98" t="s">
        <v>554</v>
      </c>
    </row>
    <row r="2097" spans="1:7" x14ac:dyDescent="0.25">
      <c r="A2097" s="31" t="s">
        <v>549</v>
      </c>
      <c r="B2097" s="101" t="s">
        <v>238</v>
      </c>
      <c r="C2097" s="92"/>
      <c r="D2097" s="31">
        <v>202411</v>
      </c>
      <c r="E2097" s="119" t="str">
        <f t="shared" si="32"/>
        <v>01 November 2024</v>
      </c>
      <c r="F2097" s="31" t="s">
        <v>542</v>
      </c>
      <c r="G2097" s="31" t="s">
        <v>554</v>
      </c>
    </row>
    <row r="2098" spans="1:7" x14ac:dyDescent="0.25">
      <c r="A2098" s="98" t="s">
        <v>549</v>
      </c>
      <c r="B2098" s="99" t="s">
        <v>238</v>
      </c>
      <c r="C2098" s="102">
        <v>38511.379999999997</v>
      </c>
      <c r="D2098" s="98">
        <v>202411</v>
      </c>
      <c r="E2098" s="118" t="str">
        <f t="shared" si="32"/>
        <v>01 November 2024</v>
      </c>
      <c r="F2098" s="98" t="s">
        <v>542</v>
      </c>
      <c r="G2098" s="98" t="s">
        <v>554</v>
      </c>
    </row>
    <row r="2099" spans="1:7" x14ac:dyDescent="0.25">
      <c r="A2099" s="31" t="s">
        <v>549</v>
      </c>
      <c r="B2099" s="101" t="s">
        <v>241</v>
      </c>
      <c r="C2099" s="34">
        <v>38511.379999999997</v>
      </c>
      <c r="D2099" s="31">
        <v>202411</v>
      </c>
      <c r="E2099" s="119" t="str">
        <f t="shared" si="32"/>
        <v>01 November 2024</v>
      </c>
      <c r="F2099" s="31" t="s">
        <v>542</v>
      </c>
      <c r="G2099" s="31" t="s">
        <v>554</v>
      </c>
    </row>
    <row r="2100" spans="1:7" x14ac:dyDescent="0.25">
      <c r="A2100" s="98" t="s">
        <v>549</v>
      </c>
      <c r="B2100" s="99" t="s">
        <v>243</v>
      </c>
      <c r="C2100" s="100"/>
      <c r="D2100" s="98">
        <v>202411</v>
      </c>
      <c r="E2100" s="118" t="str">
        <f t="shared" si="32"/>
        <v>01 November 2024</v>
      </c>
      <c r="F2100" s="98" t="s">
        <v>542</v>
      </c>
      <c r="G2100" s="98" t="s">
        <v>554</v>
      </c>
    </row>
    <row r="2101" spans="1:7" x14ac:dyDescent="0.25">
      <c r="A2101" s="31" t="s">
        <v>549</v>
      </c>
      <c r="B2101" s="101" t="s">
        <v>249</v>
      </c>
      <c r="C2101" s="34">
        <v>38511.379999999997</v>
      </c>
      <c r="D2101" s="31">
        <v>202411</v>
      </c>
      <c r="E2101" s="119" t="str">
        <f t="shared" si="32"/>
        <v>01 November 2024</v>
      </c>
      <c r="F2101" s="31" t="s">
        <v>542</v>
      </c>
      <c r="G2101" s="31" t="s">
        <v>554</v>
      </c>
    </row>
    <row r="2102" spans="1:7" x14ac:dyDescent="0.25">
      <c r="A2102" s="98" t="s">
        <v>549</v>
      </c>
      <c r="B2102" s="99" t="s">
        <v>251</v>
      </c>
      <c r="C2102" s="102">
        <v>-29355.759999999998</v>
      </c>
      <c r="D2102" s="98">
        <v>202411</v>
      </c>
      <c r="E2102" s="118" t="str">
        <f t="shared" si="32"/>
        <v>01 November 2024</v>
      </c>
      <c r="F2102" s="98" t="s">
        <v>542</v>
      </c>
      <c r="G2102" s="98" t="s">
        <v>554</v>
      </c>
    </row>
    <row r="2103" spans="1:7" x14ac:dyDescent="0.25">
      <c r="A2103" s="31" t="s">
        <v>549</v>
      </c>
      <c r="B2103" s="101" t="s">
        <v>253</v>
      </c>
      <c r="C2103" s="34">
        <v>-4578</v>
      </c>
      <c r="D2103" s="31">
        <v>202411</v>
      </c>
      <c r="E2103" s="119" t="str">
        <f t="shared" si="32"/>
        <v>01 November 2024</v>
      </c>
      <c r="F2103" s="31" t="s">
        <v>542</v>
      </c>
      <c r="G2103" s="31" t="s">
        <v>554</v>
      </c>
    </row>
    <row r="2104" spans="1:7" x14ac:dyDescent="0.25">
      <c r="A2104" s="98" t="s">
        <v>549</v>
      </c>
      <c r="B2104" s="99" t="s">
        <v>255</v>
      </c>
      <c r="C2104" s="102">
        <v>4577.62</v>
      </c>
      <c r="D2104" s="98">
        <v>202411</v>
      </c>
      <c r="E2104" s="118" t="str">
        <f t="shared" si="32"/>
        <v>01 November 2024</v>
      </c>
      <c r="F2104" s="98" t="s">
        <v>542</v>
      </c>
      <c r="G2104" s="98" t="s">
        <v>554</v>
      </c>
    </row>
    <row r="2105" spans="1:7" x14ac:dyDescent="0.25">
      <c r="A2105" s="31" t="s">
        <v>549</v>
      </c>
      <c r="B2105" s="31" t="s">
        <v>15</v>
      </c>
      <c r="C2105" s="92">
        <v>0</v>
      </c>
      <c r="D2105" s="31">
        <v>202412</v>
      </c>
      <c r="E2105" s="119" t="str">
        <f t="shared" si="32"/>
        <v>01 December 2024</v>
      </c>
      <c r="F2105" s="31" t="s">
        <v>541</v>
      </c>
      <c r="G2105" s="31" t="s">
        <v>550</v>
      </c>
    </row>
    <row r="2106" spans="1:7" x14ac:dyDescent="0.25">
      <c r="A2106" s="98" t="s">
        <v>549</v>
      </c>
      <c r="B2106" s="98" t="s">
        <v>15</v>
      </c>
      <c r="C2106" s="100">
        <v>0</v>
      </c>
      <c r="D2106" s="98">
        <v>202412</v>
      </c>
      <c r="E2106" s="118" t="str">
        <f t="shared" si="32"/>
        <v>01 December 2024</v>
      </c>
      <c r="F2106" s="98" t="s">
        <v>541</v>
      </c>
      <c r="G2106" s="98" t="s">
        <v>551</v>
      </c>
    </row>
    <row r="2107" spans="1:7" x14ac:dyDescent="0.25">
      <c r="A2107" s="31" t="s">
        <v>549</v>
      </c>
      <c r="B2107" s="31" t="s">
        <v>15</v>
      </c>
      <c r="C2107" s="92">
        <v>0</v>
      </c>
      <c r="D2107" s="31">
        <v>202412</v>
      </c>
      <c r="E2107" s="119" t="str">
        <f t="shared" si="32"/>
        <v>01 December 2024</v>
      </c>
      <c r="F2107" s="31" t="s">
        <v>541</v>
      </c>
      <c r="G2107" s="31" t="s">
        <v>552</v>
      </c>
    </row>
    <row r="2108" spans="1:7" x14ac:dyDescent="0.25">
      <c r="A2108" s="98" t="s">
        <v>549</v>
      </c>
      <c r="B2108" s="98" t="s">
        <v>15</v>
      </c>
      <c r="C2108" s="100">
        <v>0</v>
      </c>
      <c r="D2108" s="98">
        <v>202412</v>
      </c>
      <c r="E2108" s="118" t="str">
        <f t="shared" si="32"/>
        <v>01 December 2024</v>
      </c>
      <c r="F2108" s="98" t="s">
        <v>541</v>
      </c>
      <c r="G2108" s="98" t="s">
        <v>553</v>
      </c>
    </row>
    <row r="2109" spans="1:7" x14ac:dyDescent="0.25">
      <c r="A2109" s="31" t="s">
        <v>549</v>
      </c>
      <c r="B2109" s="31" t="s">
        <v>18</v>
      </c>
      <c r="C2109" s="92">
        <v>0</v>
      </c>
      <c r="D2109" s="31">
        <v>202412</v>
      </c>
      <c r="E2109" s="119" t="str">
        <f t="shared" si="32"/>
        <v>01 December 2024</v>
      </c>
      <c r="F2109" s="31" t="s">
        <v>541</v>
      </c>
      <c r="G2109" s="31" t="s">
        <v>550</v>
      </c>
    </row>
    <row r="2110" spans="1:7" x14ac:dyDescent="0.25">
      <c r="A2110" s="98" t="s">
        <v>549</v>
      </c>
      <c r="B2110" s="98" t="s">
        <v>18</v>
      </c>
      <c r="C2110" s="100">
        <v>0</v>
      </c>
      <c r="D2110" s="98">
        <v>202412</v>
      </c>
      <c r="E2110" s="118" t="str">
        <f t="shared" si="32"/>
        <v>01 December 2024</v>
      </c>
      <c r="F2110" s="98" t="s">
        <v>541</v>
      </c>
      <c r="G2110" s="98" t="s">
        <v>551</v>
      </c>
    </row>
    <row r="2111" spans="1:7" x14ac:dyDescent="0.25">
      <c r="A2111" s="31" t="s">
        <v>549</v>
      </c>
      <c r="B2111" s="31" t="s">
        <v>18</v>
      </c>
      <c r="C2111" s="92">
        <v>0</v>
      </c>
      <c r="D2111" s="31">
        <v>202412</v>
      </c>
      <c r="E2111" s="119" t="str">
        <f t="shared" si="32"/>
        <v>01 December 2024</v>
      </c>
      <c r="F2111" s="31" t="s">
        <v>541</v>
      </c>
      <c r="G2111" s="31" t="s">
        <v>552</v>
      </c>
    </row>
    <row r="2112" spans="1:7" x14ac:dyDescent="0.25">
      <c r="A2112" s="98" t="s">
        <v>549</v>
      </c>
      <c r="B2112" s="98" t="s">
        <v>18</v>
      </c>
      <c r="C2112" s="100">
        <v>0</v>
      </c>
      <c r="D2112" s="98">
        <v>202412</v>
      </c>
      <c r="E2112" s="118" t="str">
        <f t="shared" si="32"/>
        <v>01 December 2024</v>
      </c>
      <c r="F2112" s="98" t="s">
        <v>541</v>
      </c>
      <c r="G2112" s="98" t="s">
        <v>553</v>
      </c>
    </row>
    <row r="2113" spans="1:7" x14ac:dyDescent="0.25">
      <c r="A2113" s="31" t="s">
        <v>549</v>
      </c>
      <c r="B2113" s="31" t="s">
        <v>20</v>
      </c>
      <c r="C2113" s="92">
        <v>0</v>
      </c>
      <c r="D2113" s="31">
        <v>202412</v>
      </c>
      <c r="E2113" s="119" t="str">
        <f t="shared" si="32"/>
        <v>01 December 2024</v>
      </c>
      <c r="F2113" s="31" t="s">
        <v>541</v>
      </c>
      <c r="G2113" s="31" t="s">
        <v>550</v>
      </c>
    </row>
    <row r="2114" spans="1:7" x14ac:dyDescent="0.25">
      <c r="A2114" s="98" t="s">
        <v>549</v>
      </c>
      <c r="B2114" s="98" t="s">
        <v>20</v>
      </c>
      <c r="C2114" s="100">
        <v>0</v>
      </c>
      <c r="D2114" s="98">
        <v>202412</v>
      </c>
      <c r="E2114" s="118" t="str">
        <f t="shared" ref="E2114:E2177" si="33">TEXT(DATE(LEFT(D2114,4), RIGHT(D2114,2), 1), "DD MMMM YYYY")</f>
        <v>01 December 2024</v>
      </c>
      <c r="F2114" s="98" t="s">
        <v>541</v>
      </c>
      <c r="G2114" s="98" t="s">
        <v>551</v>
      </c>
    </row>
    <row r="2115" spans="1:7" x14ac:dyDescent="0.25">
      <c r="A2115" s="31" t="s">
        <v>549</v>
      </c>
      <c r="B2115" s="31" t="s">
        <v>20</v>
      </c>
      <c r="C2115" s="92">
        <v>0</v>
      </c>
      <c r="D2115" s="31">
        <v>202412</v>
      </c>
      <c r="E2115" s="119" t="str">
        <f t="shared" si="33"/>
        <v>01 December 2024</v>
      </c>
      <c r="F2115" s="31" t="s">
        <v>541</v>
      </c>
      <c r="G2115" s="31" t="s">
        <v>552</v>
      </c>
    </row>
    <row r="2116" spans="1:7" x14ac:dyDescent="0.25">
      <c r="A2116" s="98" t="s">
        <v>549</v>
      </c>
      <c r="B2116" s="98" t="s">
        <v>20</v>
      </c>
      <c r="C2116" s="100">
        <v>0</v>
      </c>
      <c r="D2116" s="98">
        <v>202412</v>
      </c>
      <c r="E2116" s="118" t="str">
        <f t="shared" si="33"/>
        <v>01 December 2024</v>
      </c>
      <c r="F2116" s="98" t="s">
        <v>541</v>
      </c>
      <c r="G2116" s="98" t="s">
        <v>553</v>
      </c>
    </row>
    <row r="2117" spans="1:7" x14ac:dyDescent="0.25">
      <c r="A2117" s="31" t="s">
        <v>549</v>
      </c>
      <c r="B2117" s="31" t="s">
        <v>22</v>
      </c>
      <c r="C2117" s="34">
        <v>87077.81</v>
      </c>
      <c r="D2117" s="31">
        <v>202412</v>
      </c>
      <c r="E2117" s="119" t="str">
        <f t="shared" si="33"/>
        <v>01 December 2024</v>
      </c>
      <c r="F2117" s="31" t="s">
        <v>541</v>
      </c>
      <c r="G2117" s="31" t="s">
        <v>550</v>
      </c>
    </row>
    <row r="2118" spans="1:7" x14ac:dyDescent="0.25">
      <c r="A2118" s="98" t="s">
        <v>549</v>
      </c>
      <c r="B2118" s="98" t="s">
        <v>22</v>
      </c>
      <c r="C2118" s="102">
        <v>159877.60999999999</v>
      </c>
      <c r="D2118" s="98">
        <v>202412</v>
      </c>
      <c r="E2118" s="118" t="str">
        <f t="shared" si="33"/>
        <v>01 December 2024</v>
      </c>
      <c r="F2118" s="98" t="s">
        <v>541</v>
      </c>
      <c r="G2118" s="98" t="s">
        <v>551</v>
      </c>
    </row>
    <row r="2119" spans="1:7" x14ac:dyDescent="0.25">
      <c r="A2119" s="31" t="s">
        <v>549</v>
      </c>
      <c r="B2119" s="31" t="s">
        <v>22</v>
      </c>
      <c r="C2119" s="34">
        <v>222538.84</v>
      </c>
      <c r="D2119" s="31">
        <v>202412</v>
      </c>
      <c r="E2119" s="119" t="str">
        <f t="shared" si="33"/>
        <v>01 December 2024</v>
      </c>
      <c r="F2119" s="31" t="s">
        <v>541</v>
      </c>
      <c r="G2119" s="31" t="s">
        <v>552</v>
      </c>
    </row>
    <row r="2120" spans="1:7" x14ac:dyDescent="0.25">
      <c r="A2120" s="98" t="s">
        <v>549</v>
      </c>
      <c r="B2120" s="98" t="s">
        <v>22</v>
      </c>
      <c r="C2120" s="102">
        <v>299958</v>
      </c>
      <c r="D2120" s="98">
        <v>202412</v>
      </c>
      <c r="E2120" s="118" t="str">
        <f t="shared" si="33"/>
        <v>01 December 2024</v>
      </c>
      <c r="F2120" s="98" t="s">
        <v>541</v>
      </c>
      <c r="G2120" s="98" t="s">
        <v>553</v>
      </c>
    </row>
    <row r="2121" spans="1:7" x14ac:dyDescent="0.25">
      <c r="A2121" s="31" t="s">
        <v>549</v>
      </c>
      <c r="B2121" s="31" t="s">
        <v>63</v>
      </c>
      <c r="C2121" s="34">
        <v>87077.81</v>
      </c>
      <c r="D2121" s="31">
        <v>202412</v>
      </c>
      <c r="E2121" s="119" t="str">
        <f t="shared" si="33"/>
        <v>01 December 2024</v>
      </c>
      <c r="F2121" s="31" t="s">
        <v>541</v>
      </c>
      <c r="G2121" s="31" t="s">
        <v>550</v>
      </c>
    </row>
    <row r="2122" spans="1:7" x14ac:dyDescent="0.25">
      <c r="A2122" s="98" t="s">
        <v>549</v>
      </c>
      <c r="B2122" s="98" t="s">
        <v>63</v>
      </c>
      <c r="C2122" s="102">
        <v>159877.60999999999</v>
      </c>
      <c r="D2122" s="98">
        <v>202412</v>
      </c>
      <c r="E2122" s="118" t="str">
        <f t="shared" si="33"/>
        <v>01 December 2024</v>
      </c>
      <c r="F2122" s="98" t="s">
        <v>541</v>
      </c>
      <c r="G2122" s="98" t="s">
        <v>551</v>
      </c>
    </row>
    <row r="2123" spans="1:7" x14ac:dyDescent="0.25">
      <c r="A2123" s="31" t="s">
        <v>549</v>
      </c>
      <c r="B2123" s="31" t="s">
        <v>63</v>
      </c>
      <c r="C2123" s="34">
        <v>222538.84</v>
      </c>
      <c r="D2123" s="31">
        <v>202412</v>
      </c>
      <c r="E2123" s="119" t="str">
        <f t="shared" si="33"/>
        <v>01 December 2024</v>
      </c>
      <c r="F2123" s="31" t="s">
        <v>541</v>
      </c>
      <c r="G2123" s="31" t="s">
        <v>552</v>
      </c>
    </row>
    <row r="2124" spans="1:7" x14ac:dyDescent="0.25">
      <c r="A2124" s="98" t="s">
        <v>549</v>
      </c>
      <c r="B2124" s="98" t="s">
        <v>63</v>
      </c>
      <c r="C2124" s="102">
        <v>299958</v>
      </c>
      <c r="D2124" s="98">
        <v>202412</v>
      </c>
      <c r="E2124" s="118" t="str">
        <f t="shared" si="33"/>
        <v>01 December 2024</v>
      </c>
      <c r="F2124" s="98" t="s">
        <v>541</v>
      </c>
      <c r="G2124" s="98" t="s">
        <v>553</v>
      </c>
    </row>
    <row r="2125" spans="1:7" x14ac:dyDescent="0.25">
      <c r="A2125" s="31" t="s">
        <v>549</v>
      </c>
      <c r="B2125" s="31" t="s">
        <v>66</v>
      </c>
      <c r="C2125" s="92">
        <v>0</v>
      </c>
      <c r="D2125" s="31">
        <v>202412</v>
      </c>
      <c r="E2125" s="119" t="str">
        <f t="shared" si="33"/>
        <v>01 December 2024</v>
      </c>
      <c r="F2125" s="31" t="s">
        <v>541</v>
      </c>
      <c r="G2125" s="31" t="s">
        <v>550</v>
      </c>
    </row>
    <row r="2126" spans="1:7" x14ac:dyDescent="0.25">
      <c r="A2126" s="98" t="s">
        <v>549</v>
      </c>
      <c r="B2126" s="98" t="s">
        <v>66</v>
      </c>
      <c r="C2126" s="100">
        <v>0</v>
      </c>
      <c r="D2126" s="98">
        <v>202412</v>
      </c>
      <c r="E2126" s="118" t="str">
        <f t="shared" si="33"/>
        <v>01 December 2024</v>
      </c>
      <c r="F2126" s="98" t="s">
        <v>541</v>
      </c>
      <c r="G2126" s="98" t="s">
        <v>551</v>
      </c>
    </row>
    <row r="2127" spans="1:7" x14ac:dyDescent="0.25">
      <c r="A2127" s="31" t="s">
        <v>549</v>
      </c>
      <c r="B2127" s="31" t="s">
        <v>66</v>
      </c>
      <c r="C2127" s="92">
        <v>0</v>
      </c>
      <c r="D2127" s="31">
        <v>202412</v>
      </c>
      <c r="E2127" s="119" t="str">
        <f t="shared" si="33"/>
        <v>01 December 2024</v>
      </c>
      <c r="F2127" s="31" t="s">
        <v>541</v>
      </c>
      <c r="G2127" s="31" t="s">
        <v>552</v>
      </c>
    </row>
    <row r="2128" spans="1:7" x14ac:dyDescent="0.25">
      <c r="A2128" s="98" t="s">
        <v>549</v>
      </c>
      <c r="B2128" s="98" t="s">
        <v>66</v>
      </c>
      <c r="C2128" s="100">
        <v>0</v>
      </c>
      <c r="D2128" s="98">
        <v>202412</v>
      </c>
      <c r="E2128" s="118" t="str">
        <f t="shared" si="33"/>
        <v>01 December 2024</v>
      </c>
      <c r="F2128" s="98" t="s">
        <v>541</v>
      </c>
      <c r="G2128" s="98" t="s">
        <v>553</v>
      </c>
    </row>
    <row r="2129" spans="1:7" x14ac:dyDescent="0.25">
      <c r="A2129" s="31" t="s">
        <v>549</v>
      </c>
      <c r="B2129" s="31" t="s">
        <v>68</v>
      </c>
      <c r="C2129" s="34">
        <v>-66178.53</v>
      </c>
      <c r="D2129" s="31">
        <v>202412</v>
      </c>
      <c r="E2129" s="119" t="str">
        <f t="shared" si="33"/>
        <v>01 December 2024</v>
      </c>
      <c r="F2129" s="31" t="s">
        <v>541</v>
      </c>
      <c r="G2129" s="31" t="s">
        <v>550</v>
      </c>
    </row>
    <row r="2130" spans="1:7" x14ac:dyDescent="0.25">
      <c r="A2130" s="98" t="s">
        <v>549</v>
      </c>
      <c r="B2130" s="98" t="s">
        <v>68</v>
      </c>
      <c r="C2130" s="102">
        <v>-121505.88</v>
      </c>
      <c r="D2130" s="98">
        <v>202412</v>
      </c>
      <c r="E2130" s="118" t="str">
        <f t="shared" si="33"/>
        <v>01 December 2024</v>
      </c>
      <c r="F2130" s="98" t="s">
        <v>541</v>
      </c>
      <c r="G2130" s="98" t="s">
        <v>551</v>
      </c>
    </row>
    <row r="2131" spans="1:7" x14ac:dyDescent="0.25">
      <c r="A2131" s="31" t="s">
        <v>549</v>
      </c>
      <c r="B2131" s="31" t="s">
        <v>68</v>
      </c>
      <c r="C2131" s="34">
        <v>-169127.98</v>
      </c>
      <c r="D2131" s="31">
        <v>202412</v>
      </c>
      <c r="E2131" s="119" t="str">
        <f t="shared" si="33"/>
        <v>01 December 2024</v>
      </c>
      <c r="F2131" s="31" t="s">
        <v>541</v>
      </c>
      <c r="G2131" s="31" t="s">
        <v>552</v>
      </c>
    </row>
    <row r="2132" spans="1:7" x14ac:dyDescent="0.25">
      <c r="A2132" s="98" t="s">
        <v>549</v>
      </c>
      <c r="B2132" s="98" t="s">
        <v>68</v>
      </c>
      <c r="C2132" s="102">
        <v>-227966</v>
      </c>
      <c r="D2132" s="98">
        <v>202412</v>
      </c>
      <c r="E2132" s="118" t="str">
        <f t="shared" si="33"/>
        <v>01 December 2024</v>
      </c>
      <c r="F2132" s="98" t="s">
        <v>541</v>
      </c>
      <c r="G2132" s="98" t="s">
        <v>553</v>
      </c>
    </row>
    <row r="2133" spans="1:7" x14ac:dyDescent="0.25">
      <c r="A2133" s="31" t="s">
        <v>549</v>
      </c>
      <c r="B2133" s="31" t="s">
        <v>110</v>
      </c>
      <c r="C2133" s="34">
        <v>-66178.53</v>
      </c>
      <c r="D2133" s="31">
        <v>202412</v>
      </c>
      <c r="E2133" s="119" t="str">
        <f t="shared" si="33"/>
        <v>01 December 2024</v>
      </c>
      <c r="F2133" s="31" t="s">
        <v>541</v>
      </c>
      <c r="G2133" s="31" t="s">
        <v>550</v>
      </c>
    </row>
    <row r="2134" spans="1:7" x14ac:dyDescent="0.25">
      <c r="A2134" s="98" t="s">
        <v>549</v>
      </c>
      <c r="B2134" s="98" t="s">
        <v>110</v>
      </c>
      <c r="C2134" s="102">
        <v>-121505.88</v>
      </c>
      <c r="D2134" s="98">
        <v>202412</v>
      </c>
      <c r="E2134" s="118" t="str">
        <f t="shared" si="33"/>
        <v>01 December 2024</v>
      </c>
      <c r="F2134" s="98" t="s">
        <v>541</v>
      </c>
      <c r="G2134" s="98" t="s">
        <v>551</v>
      </c>
    </row>
    <row r="2135" spans="1:7" x14ac:dyDescent="0.25">
      <c r="A2135" s="31" t="s">
        <v>549</v>
      </c>
      <c r="B2135" s="31" t="s">
        <v>110</v>
      </c>
      <c r="C2135" s="34">
        <v>-169127.98</v>
      </c>
      <c r="D2135" s="31">
        <v>202412</v>
      </c>
      <c r="E2135" s="119" t="str">
        <f t="shared" si="33"/>
        <v>01 December 2024</v>
      </c>
      <c r="F2135" s="31" t="s">
        <v>541</v>
      </c>
      <c r="G2135" s="31" t="s">
        <v>552</v>
      </c>
    </row>
    <row r="2136" spans="1:7" x14ac:dyDescent="0.25">
      <c r="A2136" s="98" t="s">
        <v>549</v>
      </c>
      <c r="B2136" s="98" t="s">
        <v>110</v>
      </c>
      <c r="C2136" s="102">
        <v>-227966</v>
      </c>
      <c r="D2136" s="98">
        <v>202412</v>
      </c>
      <c r="E2136" s="118" t="str">
        <f t="shared" si="33"/>
        <v>01 December 2024</v>
      </c>
      <c r="F2136" s="98" t="s">
        <v>541</v>
      </c>
      <c r="G2136" s="98" t="s">
        <v>553</v>
      </c>
    </row>
    <row r="2137" spans="1:7" x14ac:dyDescent="0.25">
      <c r="A2137" s="31" t="s">
        <v>549</v>
      </c>
      <c r="B2137" s="31" t="s">
        <v>112</v>
      </c>
      <c r="C2137" s="34">
        <v>20899.28</v>
      </c>
      <c r="D2137" s="31">
        <v>202412</v>
      </c>
      <c r="E2137" s="119" t="str">
        <f t="shared" si="33"/>
        <v>01 December 2024</v>
      </c>
      <c r="F2137" s="31" t="s">
        <v>541</v>
      </c>
      <c r="G2137" s="31" t="s">
        <v>550</v>
      </c>
    </row>
    <row r="2138" spans="1:7" x14ac:dyDescent="0.25">
      <c r="A2138" s="98" t="s">
        <v>549</v>
      </c>
      <c r="B2138" s="98" t="s">
        <v>112</v>
      </c>
      <c r="C2138" s="102">
        <v>38371.74</v>
      </c>
      <c r="D2138" s="98">
        <v>202412</v>
      </c>
      <c r="E2138" s="118" t="str">
        <f t="shared" si="33"/>
        <v>01 December 2024</v>
      </c>
      <c r="F2138" s="98" t="s">
        <v>541</v>
      </c>
      <c r="G2138" s="98" t="s">
        <v>551</v>
      </c>
    </row>
    <row r="2139" spans="1:7" x14ac:dyDescent="0.25">
      <c r="A2139" s="31" t="s">
        <v>549</v>
      </c>
      <c r="B2139" s="31" t="s">
        <v>112</v>
      </c>
      <c r="C2139" s="34">
        <v>53410.86</v>
      </c>
      <c r="D2139" s="31">
        <v>202412</v>
      </c>
      <c r="E2139" s="119" t="str">
        <f t="shared" si="33"/>
        <v>01 December 2024</v>
      </c>
      <c r="F2139" s="31" t="s">
        <v>541</v>
      </c>
      <c r="G2139" s="31" t="s">
        <v>552</v>
      </c>
    </row>
    <row r="2140" spans="1:7" x14ac:dyDescent="0.25">
      <c r="A2140" s="98" t="s">
        <v>549</v>
      </c>
      <c r="B2140" s="98" t="s">
        <v>112</v>
      </c>
      <c r="C2140" s="102">
        <v>71992</v>
      </c>
      <c r="D2140" s="98">
        <v>202412</v>
      </c>
      <c r="E2140" s="118" t="str">
        <f t="shared" si="33"/>
        <v>01 December 2024</v>
      </c>
      <c r="F2140" s="98" t="s">
        <v>541</v>
      </c>
      <c r="G2140" s="98" t="s">
        <v>553</v>
      </c>
    </row>
    <row r="2141" spans="1:7" x14ac:dyDescent="0.25">
      <c r="A2141" s="31" t="s">
        <v>549</v>
      </c>
      <c r="B2141" s="31" t="s">
        <v>114</v>
      </c>
      <c r="C2141" s="34">
        <v>20899.28</v>
      </c>
      <c r="D2141" s="31">
        <v>202412</v>
      </c>
      <c r="E2141" s="119" t="str">
        <f t="shared" si="33"/>
        <v>01 December 2024</v>
      </c>
      <c r="F2141" s="31" t="s">
        <v>541</v>
      </c>
      <c r="G2141" s="31" t="s">
        <v>550</v>
      </c>
    </row>
    <row r="2142" spans="1:7" x14ac:dyDescent="0.25">
      <c r="A2142" s="98" t="s">
        <v>549</v>
      </c>
      <c r="B2142" s="98" t="s">
        <v>114</v>
      </c>
      <c r="C2142" s="102">
        <v>38371.74</v>
      </c>
      <c r="D2142" s="98">
        <v>202412</v>
      </c>
      <c r="E2142" s="118" t="str">
        <f t="shared" si="33"/>
        <v>01 December 2024</v>
      </c>
      <c r="F2142" s="98" t="s">
        <v>541</v>
      </c>
      <c r="G2142" s="98" t="s">
        <v>551</v>
      </c>
    </row>
    <row r="2143" spans="1:7" x14ac:dyDescent="0.25">
      <c r="A2143" s="31" t="s">
        <v>549</v>
      </c>
      <c r="B2143" s="31" t="s">
        <v>114</v>
      </c>
      <c r="C2143" s="34">
        <v>53410.86</v>
      </c>
      <c r="D2143" s="31">
        <v>202412</v>
      </c>
      <c r="E2143" s="119" t="str">
        <f t="shared" si="33"/>
        <v>01 December 2024</v>
      </c>
      <c r="F2143" s="31" t="s">
        <v>541</v>
      </c>
      <c r="G2143" s="31" t="s">
        <v>552</v>
      </c>
    </row>
    <row r="2144" spans="1:7" x14ac:dyDescent="0.25">
      <c r="A2144" s="98" t="s">
        <v>549</v>
      </c>
      <c r="B2144" s="98" t="s">
        <v>114</v>
      </c>
      <c r="C2144" s="102">
        <v>71992</v>
      </c>
      <c r="D2144" s="98">
        <v>202412</v>
      </c>
      <c r="E2144" s="118" t="str">
        <f t="shared" si="33"/>
        <v>01 December 2024</v>
      </c>
      <c r="F2144" s="98" t="s">
        <v>541</v>
      </c>
      <c r="G2144" s="98" t="s">
        <v>553</v>
      </c>
    </row>
    <row r="2145" spans="1:7" x14ac:dyDescent="0.25">
      <c r="A2145" s="31" t="s">
        <v>549</v>
      </c>
      <c r="B2145" s="31" t="s">
        <v>116</v>
      </c>
      <c r="C2145" s="92">
        <v>0</v>
      </c>
      <c r="D2145" s="31">
        <v>202412</v>
      </c>
      <c r="E2145" s="119" t="str">
        <f t="shared" si="33"/>
        <v>01 December 2024</v>
      </c>
      <c r="F2145" s="31" t="s">
        <v>541</v>
      </c>
      <c r="G2145" s="31" t="s">
        <v>550</v>
      </c>
    </row>
    <row r="2146" spans="1:7" x14ac:dyDescent="0.25">
      <c r="A2146" s="98" t="s">
        <v>549</v>
      </c>
      <c r="B2146" s="98" t="s">
        <v>116</v>
      </c>
      <c r="C2146" s="100">
        <v>0</v>
      </c>
      <c r="D2146" s="98">
        <v>202412</v>
      </c>
      <c r="E2146" s="118" t="str">
        <f t="shared" si="33"/>
        <v>01 December 2024</v>
      </c>
      <c r="F2146" s="98" t="s">
        <v>541</v>
      </c>
      <c r="G2146" s="98" t="s">
        <v>551</v>
      </c>
    </row>
    <row r="2147" spans="1:7" x14ac:dyDescent="0.25">
      <c r="A2147" s="31" t="s">
        <v>549</v>
      </c>
      <c r="B2147" s="31" t="s">
        <v>116</v>
      </c>
      <c r="C2147" s="92">
        <v>0</v>
      </c>
      <c r="D2147" s="31">
        <v>202412</v>
      </c>
      <c r="E2147" s="119" t="str">
        <f t="shared" si="33"/>
        <v>01 December 2024</v>
      </c>
      <c r="F2147" s="31" t="s">
        <v>541</v>
      </c>
      <c r="G2147" s="31" t="s">
        <v>552</v>
      </c>
    </row>
    <row r="2148" spans="1:7" x14ac:dyDescent="0.25">
      <c r="A2148" s="98" t="s">
        <v>549</v>
      </c>
      <c r="B2148" s="98" t="s">
        <v>116</v>
      </c>
      <c r="C2148" s="100">
        <v>0</v>
      </c>
      <c r="D2148" s="98">
        <v>202412</v>
      </c>
      <c r="E2148" s="118" t="str">
        <f t="shared" si="33"/>
        <v>01 December 2024</v>
      </c>
      <c r="F2148" s="98" t="s">
        <v>541</v>
      </c>
      <c r="G2148" s="98" t="s">
        <v>553</v>
      </c>
    </row>
    <row r="2149" spans="1:7" x14ac:dyDescent="0.25">
      <c r="A2149" s="31" t="s">
        <v>549</v>
      </c>
      <c r="B2149" s="31" t="s">
        <v>118</v>
      </c>
      <c r="C2149" s="92">
        <v>0</v>
      </c>
      <c r="D2149" s="31">
        <v>202412</v>
      </c>
      <c r="E2149" s="119" t="str">
        <f t="shared" si="33"/>
        <v>01 December 2024</v>
      </c>
      <c r="F2149" s="31" t="s">
        <v>541</v>
      </c>
      <c r="G2149" s="31" t="s">
        <v>550</v>
      </c>
    </row>
    <row r="2150" spans="1:7" x14ac:dyDescent="0.25">
      <c r="A2150" s="98" t="s">
        <v>549</v>
      </c>
      <c r="B2150" s="98" t="s">
        <v>118</v>
      </c>
      <c r="C2150" s="100">
        <v>0</v>
      </c>
      <c r="D2150" s="98">
        <v>202412</v>
      </c>
      <c r="E2150" s="118" t="str">
        <f t="shared" si="33"/>
        <v>01 December 2024</v>
      </c>
      <c r="F2150" s="98" t="s">
        <v>541</v>
      </c>
      <c r="G2150" s="98" t="s">
        <v>551</v>
      </c>
    </row>
    <row r="2151" spans="1:7" x14ac:dyDescent="0.25">
      <c r="A2151" s="31" t="s">
        <v>549</v>
      </c>
      <c r="B2151" s="31" t="s">
        <v>118</v>
      </c>
      <c r="C2151" s="92">
        <v>0</v>
      </c>
      <c r="D2151" s="31">
        <v>202412</v>
      </c>
      <c r="E2151" s="119" t="str">
        <f t="shared" si="33"/>
        <v>01 December 2024</v>
      </c>
      <c r="F2151" s="31" t="s">
        <v>541</v>
      </c>
      <c r="G2151" s="31" t="s">
        <v>552</v>
      </c>
    </row>
    <row r="2152" spans="1:7" x14ac:dyDescent="0.25">
      <c r="A2152" s="98" t="s">
        <v>549</v>
      </c>
      <c r="B2152" s="98" t="s">
        <v>118</v>
      </c>
      <c r="C2152" s="100">
        <v>0</v>
      </c>
      <c r="D2152" s="98">
        <v>202412</v>
      </c>
      <c r="E2152" s="118" t="str">
        <f t="shared" si="33"/>
        <v>01 December 2024</v>
      </c>
      <c r="F2152" s="98" t="s">
        <v>541</v>
      </c>
      <c r="G2152" s="98" t="s">
        <v>553</v>
      </c>
    </row>
    <row r="2153" spans="1:7" x14ac:dyDescent="0.25">
      <c r="A2153" s="31" t="s">
        <v>549</v>
      </c>
      <c r="B2153" s="31" t="s">
        <v>120</v>
      </c>
      <c r="C2153" s="34">
        <v>-9841.17</v>
      </c>
      <c r="D2153" s="31">
        <v>202412</v>
      </c>
      <c r="E2153" s="119" t="str">
        <f t="shared" si="33"/>
        <v>01 December 2024</v>
      </c>
      <c r="F2153" s="31" t="s">
        <v>541</v>
      </c>
      <c r="G2153" s="31" t="s">
        <v>550</v>
      </c>
    </row>
    <row r="2154" spans="1:7" x14ac:dyDescent="0.25">
      <c r="A2154" s="98" t="s">
        <v>549</v>
      </c>
      <c r="B2154" s="98" t="s">
        <v>120</v>
      </c>
      <c r="C2154" s="102">
        <v>-18068.7</v>
      </c>
      <c r="D2154" s="98">
        <v>202412</v>
      </c>
      <c r="E2154" s="118" t="str">
        <f t="shared" si="33"/>
        <v>01 December 2024</v>
      </c>
      <c r="F2154" s="98" t="s">
        <v>541</v>
      </c>
      <c r="G2154" s="98" t="s">
        <v>551</v>
      </c>
    </row>
    <row r="2155" spans="1:7" x14ac:dyDescent="0.25">
      <c r="A2155" s="31" t="s">
        <v>549</v>
      </c>
      <c r="B2155" s="31" t="s">
        <v>120</v>
      </c>
      <c r="C2155" s="34">
        <v>-25150.41</v>
      </c>
      <c r="D2155" s="31">
        <v>202412</v>
      </c>
      <c r="E2155" s="119" t="str">
        <f t="shared" si="33"/>
        <v>01 December 2024</v>
      </c>
      <c r="F2155" s="31" t="s">
        <v>541</v>
      </c>
      <c r="G2155" s="31" t="s">
        <v>552</v>
      </c>
    </row>
    <row r="2156" spans="1:7" x14ac:dyDescent="0.25">
      <c r="A2156" s="98" t="s">
        <v>549</v>
      </c>
      <c r="B2156" s="98" t="s">
        <v>120</v>
      </c>
      <c r="C2156" s="102">
        <v>-33900</v>
      </c>
      <c r="D2156" s="98">
        <v>202412</v>
      </c>
      <c r="E2156" s="118" t="str">
        <f t="shared" si="33"/>
        <v>01 December 2024</v>
      </c>
      <c r="F2156" s="98" t="s">
        <v>541</v>
      </c>
      <c r="G2156" s="98" t="s">
        <v>553</v>
      </c>
    </row>
    <row r="2157" spans="1:7" x14ac:dyDescent="0.25">
      <c r="A2157" s="31" t="s">
        <v>549</v>
      </c>
      <c r="B2157" s="31" t="s">
        <v>122</v>
      </c>
      <c r="C2157" s="34">
        <v>-3820.49</v>
      </c>
      <c r="D2157" s="31">
        <v>202412</v>
      </c>
      <c r="E2157" s="119" t="str">
        <f t="shared" si="33"/>
        <v>01 December 2024</v>
      </c>
      <c r="F2157" s="31" t="s">
        <v>541</v>
      </c>
      <c r="G2157" s="31" t="s">
        <v>550</v>
      </c>
    </row>
    <row r="2158" spans="1:7" x14ac:dyDescent="0.25">
      <c r="A2158" s="98" t="s">
        <v>549</v>
      </c>
      <c r="B2158" s="98" t="s">
        <v>122</v>
      </c>
      <c r="C2158" s="102">
        <v>-7014.55</v>
      </c>
      <c r="D2158" s="98">
        <v>202412</v>
      </c>
      <c r="E2158" s="118" t="str">
        <f t="shared" si="33"/>
        <v>01 December 2024</v>
      </c>
      <c r="F2158" s="98" t="s">
        <v>541</v>
      </c>
      <c r="G2158" s="98" t="s">
        <v>551</v>
      </c>
    </row>
    <row r="2159" spans="1:7" x14ac:dyDescent="0.25">
      <c r="A2159" s="31" t="s">
        <v>549</v>
      </c>
      <c r="B2159" s="31" t="s">
        <v>122</v>
      </c>
      <c r="C2159" s="34">
        <v>-9763.77</v>
      </c>
      <c r="D2159" s="31">
        <v>202412</v>
      </c>
      <c r="E2159" s="119" t="str">
        <f t="shared" si="33"/>
        <v>01 December 2024</v>
      </c>
      <c r="F2159" s="31" t="s">
        <v>541</v>
      </c>
      <c r="G2159" s="31" t="s">
        <v>552</v>
      </c>
    </row>
    <row r="2160" spans="1:7" x14ac:dyDescent="0.25">
      <c r="A2160" s="98" t="s">
        <v>549</v>
      </c>
      <c r="B2160" s="98" t="s">
        <v>122</v>
      </c>
      <c r="C2160" s="102">
        <v>-13160.5</v>
      </c>
      <c r="D2160" s="98">
        <v>202412</v>
      </c>
      <c r="E2160" s="118" t="str">
        <f t="shared" si="33"/>
        <v>01 December 2024</v>
      </c>
      <c r="F2160" s="98" t="s">
        <v>541</v>
      </c>
      <c r="G2160" s="98" t="s">
        <v>553</v>
      </c>
    </row>
    <row r="2161" spans="1:7" x14ac:dyDescent="0.25">
      <c r="A2161" s="31" t="s">
        <v>549</v>
      </c>
      <c r="B2161" s="31" t="s">
        <v>124</v>
      </c>
      <c r="C2161" s="92">
        <v>-518.77</v>
      </c>
      <c r="D2161" s="31">
        <v>202412</v>
      </c>
      <c r="E2161" s="119" t="str">
        <f t="shared" si="33"/>
        <v>01 December 2024</v>
      </c>
      <c r="F2161" s="31" t="s">
        <v>541</v>
      </c>
      <c r="G2161" s="31" t="s">
        <v>550</v>
      </c>
    </row>
    <row r="2162" spans="1:7" x14ac:dyDescent="0.25">
      <c r="A2162" s="98" t="s">
        <v>549</v>
      </c>
      <c r="B2162" s="98" t="s">
        <v>124</v>
      </c>
      <c r="C2162" s="100">
        <v>-952.47</v>
      </c>
      <c r="D2162" s="98">
        <v>202412</v>
      </c>
      <c r="E2162" s="118" t="str">
        <f t="shared" si="33"/>
        <v>01 December 2024</v>
      </c>
      <c r="F2162" s="98" t="s">
        <v>541</v>
      </c>
      <c r="G2162" s="98" t="s">
        <v>551</v>
      </c>
    </row>
    <row r="2163" spans="1:7" x14ac:dyDescent="0.25">
      <c r="A2163" s="31" t="s">
        <v>549</v>
      </c>
      <c r="B2163" s="31" t="s">
        <v>124</v>
      </c>
      <c r="C2163" s="34">
        <v>-1325.78</v>
      </c>
      <c r="D2163" s="31">
        <v>202412</v>
      </c>
      <c r="E2163" s="119" t="str">
        <f t="shared" si="33"/>
        <v>01 December 2024</v>
      </c>
      <c r="F2163" s="31" t="s">
        <v>541</v>
      </c>
      <c r="G2163" s="31" t="s">
        <v>552</v>
      </c>
    </row>
    <row r="2164" spans="1:7" x14ac:dyDescent="0.25">
      <c r="A2164" s="98" t="s">
        <v>549</v>
      </c>
      <c r="B2164" s="98" t="s">
        <v>124</v>
      </c>
      <c r="C2164" s="102">
        <v>-1787</v>
      </c>
      <c r="D2164" s="98">
        <v>202412</v>
      </c>
      <c r="E2164" s="118" t="str">
        <f t="shared" si="33"/>
        <v>01 December 2024</v>
      </c>
      <c r="F2164" s="98" t="s">
        <v>541</v>
      </c>
      <c r="G2164" s="98" t="s">
        <v>553</v>
      </c>
    </row>
    <row r="2165" spans="1:7" x14ac:dyDescent="0.25">
      <c r="A2165" s="31" t="s">
        <v>549</v>
      </c>
      <c r="B2165" s="31" t="s">
        <v>558</v>
      </c>
      <c r="C2165" s="34">
        <v>-1161.2</v>
      </c>
      <c r="D2165" s="31">
        <v>202412</v>
      </c>
      <c r="E2165" s="119" t="str">
        <f t="shared" si="33"/>
        <v>01 December 2024</v>
      </c>
      <c r="F2165" s="31" t="s">
        <v>541</v>
      </c>
      <c r="G2165" s="31" t="s">
        <v>550</v>
      </c>
    </row>
    <row r="2166" spans="1:7" x14ac:dyDescent="0.25">
      <c r="A2166" s="98" t="s">
        <v>549</v>
      </c>
      <c r="B2166" s="98" t="s">
        <v>558</v>
      </c>
      <c r="C2166" s="102">
        <v>-2132</v>
      </c>
      <c r="D2166" s="98">
        <v>202412</v>
      </c>
      <c r="E2166" s="118" t="str">
        <f t="shared" si="33"/>
        <v>01 December 2024</v>
      </c>
      <c r="F2166" s="98" t="s">
        <v>541</v>
      </c>
      <c r="G2166" s="98" t="s">
        <v>551</v>
      </c>
    </row>
    <row r="2167" spans="1:7" x14ac:dyDescent="0.25">
      <c r="A2167" s="31" t="s">
        <v>549</v>
      </c>
      <c r="B2167" s="31" t="s">
        <v>558</v>
      </c>
      <c r="C2167" s="34">
        <v>-2967.6</v>
      </c>
      <c r="D2167" s="31">
        <v>202412</v>
      </c>
      <c r="E2167" s="119" t="str">
        <f t="shared" si="33"/>
        <v>01 December 2024</v>
      </c>
      <c r="F2167" s="31" t="s">
        <v>541</v>
      </c>
      <c r="G2167" s="31" t="s">
        <v>552</v>
      </c>
    </row>
    <row r="2168" spans="1:7" x14ac:dyDescent="0.25">
      <c r="A2168" s="98" t="s">
        <v>549</v>
      </c>
      <c r="B2168" s="98" t="s">
        <v>558</v>
      </c>
      <c r="C2168" s="102">
        <v>-4000</v>
      </c>
      <c r="D2168" s="98">
        <v>202412</v>
      </c>
      <c r="E2168" s="118" t="str">
        <f t="shared" si="33"/>
        <v>01 December 2024</v>
      </c>
      <c r="F2168" s="98" t="s">
        <v>541</v>
      </c>
      <c r="G2168" s="98" t="s">
        <v>553</v>
      </c>
    </row>
    <row r="2169" spans="1:7" x14ac:dyDescent="0.25">
      <c r="A2169" s="31" t="s">
        <v>549</v>
      </c>
      <c r="B2169" s="31" t="s">
        <v>126</v>
      </c>
      <c r="C2169" s="34">
        <v>-1082.53</v>
      </c>
      <c r="D2169" s="31">
        <v>202412</v>
      </c>
      <c r="E2169" s="119" t="str">
        <f t="shared" si="33"/>
        <v>01 December 2024</v>
      </c>
      <c r="F2169" s="31" t="s">
        <v>541</v>
      </c>
      <c r="G2169" s="31" t="s">
        <v>550</v>
      </c>
    </row>
    <row r="2170" spans="1:7" x14ac:dyDescent="0.25">
      <c r="A2170" s="98" t="s">
        <v>549</v>
      </c>
      <c r="B2170" s="98" t="s">
        <v>126</v>
      </c>
      <c r="C2170" s="102">
        <v>-1987.56</v>
      </c>
      <c r="D2170" s="98">
        <v>202412</v>
      </c>
      <c r="E2170" s="118" t="str">
        <f t="shared" si="33"/>
        <v>01 December 2024</v>
      </c>
      <c r="F2170" s="98" t="s">
        <v>541</v>
      </c>
      <c r="G2170" s="98" t="s">
        <v>551</v>
      </c>
    </row>
    <row r="2171" spans="1:7" x14ac:dyDescent="0.25">
      <c r="A2171" s="31" t="s">
        <v>549</v>
      </c>
      <c r="B2171" s="31" t="s">
        <v>126</v>
      </c>
      <c r="C2171" s="34">
        <v>-2766.55</v>
      </c>
      <c r="D2171" s="31">
        <v>202412</v>
      </c>
      <c r="E2171" s="119" t="str">
        <f t="shared" si="33"/>
        <v>01 December 2024</v>
      </c>
      <c r="F2171" s="31" t="s">
        <v>541</v>
      </c>
      <c r="G2171" s="31" t="s">
        <v>552</v>
      </c>
    </row>
    <row r="2172" spans="1:7" x14ac:dyDescent="0.25">
      <c r="A2172" s="98" t="s">
        <v>549</v>
      </c>
      <c r="B2172" s="98" t="s">
        <v>126</v>
      </c>
      <c r="C2172" s="102">
        <v>-3729</v>
      </c>
      <c r="D2172" s="98">
        <v>202412</v>
      </c>
      <c r="E2172" s="118" t="str">
        <f t="shared" si="33"/>
        <v>01 December 2024</v>
      </c>
      <c r="F2172" s="98" t="s">
        <v>541</v>
      </c>
      <c r="G2172" s="98" t="s">
        <v>553</v>
      </c>
    </row>
    <row r="2173" spans="1:7" x14ac:dyDescent="0.25">
      <c r="A2173" s="31" t="s">
        <v>549</v>
      </c>
      <c r="B2173" s="31" t="s">
        <v>128</v>
      </c>
      <c r="C2173" s="92">
        <v>0</v>
      </c>
      <c r="D2173" s="31">
        <v>202412</v>
      </c>
      <c r="E2173" s="119" t="str">
        <f t="shared" si="33"/>
        <v>01 December 2024</v>
      </c>
      <c r="F2173" s="31" t="s">
        <v>541</v>
      </c>
      <c r="G2173" s="31" t="s">
        <v>550</v>
      </c>
    </row>
    <row r="2174" spans="1:7" x14ac:dyDescent="0.25">
      <c r="A2174" s="98" t="s">
        <v>549</v>
      </c>
      <c r="B2174" s="98" t="s">
        <v>128</v>
      </c>
      <c r="C2174" s="100">
        <v>0</v>
      </c>
      <c r="D2174" s="98">
        <v>202412</v>
      </c>
      <c r="E2174" s="118" t="str">
        <f t="shared" si="33"/>
        <v>01 December 2024</v>
      </c>
      <c r="F2174" s="98" t="s">
        <v>541</v>
      </c>
      <c r="G2174" s="98" t="s">
        <v>551</v>
      </c>
    </row>
    <row r="2175" spans="1:7" x14ac:dyDescent="0.25">
      <c r="A2175" s="31" t="s">
        <v>549</v>
      </c>
      <c r="B2175" s="31" t="s">
        <v>128</v>
      </c>
      <c r="C2175" s="92">
        <v>0</v>
      </c>
      <c r="D2175" s="31">
        <v>202412</v>
      </c>
      <c r="E2175" s="119" t="str">
        <f t="shared" si="33"/>
        <v>01 December 2024</v>
      </c>
      <c r="F2175" s="31" t="s">
        <v>541</v>
      </c>
      <c r="G2175" s="31" t="s">
        <v>552</v>
      </c>
    </row>
    <row r="2176" spans="1:7" x14ac:dyDescent="0.25">
      <c r="A2176" s="98" t="s">
        <v>549</v>
      </c>
      <c r="B2176" s="98" t="s">
        <v>128</v>
      </c>
      <c r="C2176" s="100">
        <v>0</v>
      </c>
      <c r="D2176" s="98">
        <v>202412</v>
      </c>
      <c r="E2176" s="118" t="str">
        <f t="shared" si="33"/>
        <v>01 December 2024</v>
      </c>
      <c r="F2176" s="98" t="s">
        <v>541</v>
      </c>
      <c r="G2176" s="98" t="s">
        <v>553</v>
      </c>
    </row>
    <row r="2177" spans="1:7" x14ac:dyDescent="0.25">
      <c r="A2177" s="31" t="s">
        <v>549</v>
      </c>
      <c r="B2177" s="31" t="s">
        <v>130</v>
      </c>
      <c r="C2177" s="92">
        <v>0</v>
      </c>
      <c r="D2177" s="31">
        <v>202412</v>
      </c>
      <c r="E2177" s="119" t="str">
        <f t="shared" si="33"/>
        <v>01 December 2024</v>
      </c>
      <c r="F2177" s="31" t="s">
        <v>541</v>
      </c>
      <c r="G2177" s="31" t="s">
        <v>550</v>
      </c>
    </row>
    <row r="2178" spans="1:7" x14ac:dyDescent="0.25">
      <c r="A2178" s="98" t="s">
        <v>549</v>
      </c>
      <c r="B2178" s="98" t="s">
        <v>130</v>
      </c>
      <c r="C2178" s="100">
        <v>0</v>
      </c>
      <c r="D2178" s="98">
        <v>202412</v>
      </c>
      <c r="E2178" s="118" t="str">
        <f t="shared" ref="E2178:E2241" si="34">TEXT(DATE(LEFT(D2178,4), RIGHT(D2178,2), 1), "DD MMMM YYYY")</f>
        <v>01 December 2024</v>
      </c>
      <c r="F2178" s="98" t="s">
        <v>541</v>
      </c>
      <c r="G2178" s="98" t="s">
        <v>551</v>
      </c>
    </row>
    <row r="2179" spans="1:7" x14ac:dyDescent="0.25">
      <c r="A2179" s="31" t="s">
        <v>549</v>
      </c>
      <c r="B2179" s="31" t="s">
        <v>130</v>
      </c>
      <c r="C2179" s="92">
        <v>0</v>
      </c>
      <c r="D2179" s="31">
        <v>202412</v>
      </c>
      <c r="E2179" s="119" t="str">
        <f t="shared" si="34"/>
        <v>01 December 2024</v>
      </c>
      <c r="F2179" s="31" t="s">
        <v>541</v>
      </c>
      <c r="G2179" s="31" t="s">
        <v>552</v>
      </c>
    </row>
    <row r="2180" spans="1:7" x14ac:dyDescent="0.25">
      <c r="A2180" s="98" t="s">
        <v>549</v>
      </c>
      <c r="B2180" s="98" t="s">
        <v>130</v>
      </c>
      <c r="C2180" s="100">
        <v>0</v>
      </c>
      <c r="D2180" s="98">
        <v>202412</v>
      </c>
      <c r="E2180" s="118" t="str">
        <f t="shared" si="34"/>
        <v>01 December 2024</v>
      </c>
      <c r="F2180" s="98" t="s">
        <v>541</v>
      </c>
      <c r="G2180" s="98" t="s">
        <v>553</v>
      </c>
    </row>
    <row r="2181" spans="1:7" x14ac:dyDescent="0.25">
      <c r="A2181" s="31" t="s">
        <v>549</v>
      </c>
      <c r="B2181" s="103" t="s">
        <v>134</v>
      </c>
      <c r="C2181" s="92">
        <v>-1185.8755000000001</v>
      </c>
      <c r="D2181" s="31">
        <v>202412</v>
      </c>
      <c r="E2181" s="119" t="str">
        <f t="shared" si="34"/>
        <v>01 December 2024</v>
      </c>
      <c r="F2181" s="31" t="s">
        <v>541</v>
      </c>
      <c r="G2181" s="31" t="s">
        <v>550</v>
      </c>
    </row>
    <row r="2182" spans="1:7" x14ac:dyDescent="0.25">
      <c r="A2182" s="98" t="s">
        <v>549</v>
      </c>
      <c r="B2182" s="104" t="s">
        <v>134</v>
      </c>
      <c r="C2182" s="100">
        <v>-2177.3049999999998</v>
      </c>
      <c r="D2182" s="98">
        <v>202412</v>
      </c>
      <c r="E2182" s="118" t="str">
        <f t="shared" si="34"/>
        <v>01 December 2024</v>
      </c>
      <c r="F2182" s="98" t="s">
        <v>541</v>
      </c>
      <c r="G2182" s="98" t="s">
        <v>551</v>
      </c>
    </row>
    <row r="2183" spans="1:7" x14ac:dyDescent="0.25">
      <c r="A2183" s="31" t="s">
        <v>549</v>
      </c>
      <c r="B2183" s="105" t="s">
        <v>134</v>
      </c>
      <c r="C2183" s="93">
        <v>-3031</v>
      </c>
      <c r="D2183" s="31">
        <v>202412</v>
      </c>
      <c r="E2183" s="119" t="str">
        <f t="shared" si="34"/>
        <v>01 December 2024</v>
      </c>
      <c r="F2183" s="31" t="s">
        <v>541</v>
      </c>
      <c r="G2183" s="31" t="s">
        <v>552</v>
      </c>
    </row>
    <row r="2184" spans="1:7" x14ac:dyDescent="0.25">
      <c r="A2184" s="98" t="s">
        <v>549</v>
      </c>
      <c r="B2184" s="105" t="s">
        <v>134</v>
      </c>
      <c r="C2184" s="100">
        <v>-4085</v>
      </c>
      <c r="D2184" s="98">
        <v>202412</v>
      </c>
      <c r="E2184" s="118" t="str">
        <f t="shared" si="34"/>
        <v>01 December 2024</v>
      </c>
      <c r="F2184" s="98" t="s">
        <v>541</v>
      </c>
      <c r="G2184" s="98" t="s">
        <v>553</v>
      </c>
    </row>
    <row r="2185" spans="1:7" x14ac:dyDescent="0.25">
      <c r="A2185" s="31" t="s">
        <v>549</v>
      </c>
      <c r="B2185" s="101" t="s">
        <v>140</v>
      </c>
      <c r="C2185" s="92">
        <v>-17610.033449999999</v>
      </c>
      <c r="D2185" s="31">
        <v>202412</v>
      </c>
      <c r="E2185" s="119" t="str">
        <f t="shared" si="34"/>
        <v>01 December 2024</v>
      </c>
      <c r="F2185" s="31" t="s">
        <v>541</v>
      </c>
      <c r="G2185" s="31" t="s">
        <v>550</v>
      </c>
    </row>
    <row r="2186" spans="1:7" x14ac:dyDescent="0.25">
      <c r="A2186" s="98" t="s">
        <v>549</v>
      </c>
      <c r="B2186" s="104" t="s">
        <v>140</v>
      </c>
      <c r="C2186" s="106">
        <v>-32333</v>
      </c>
      <c r="D2186" s="98">
        <v>202412</v>
      </c>
      <c r="E2186" s="118" t="str">
        <f t="shared" si="34"/>
        <v>01 December 2024</v>
      </c>
      <c r="F2186" s="98" t="s">
        <v>541</v>
      </c>
      <c r="G2186" s="98" t="s">
        <v>551</v>
      </c>
    </row>
    <row r="2187" spans="1:7" x14ac:dyDescent="0.25">
      <c r="A2187" s="31" t="s">
        <v>549</v>
      </c>
      <c r="B2187" s="101" t="s">
        <v>140</v>
      </c>
      <c r="C2187" s="94">
        <v>-45004.77</v>
      </c>
      <c r="D2187" s="31">
        <v>202412</v>
      </c>
      <c r="E2187" s="119" t="str">
        <f t="shared" si="34"/>
        <v>01 December 2024</v>
      </c>
      <c r="F2187" s="31" t="s">
        <v>541</v>
      </c>
      <c r="G2187" s="31" t="s">
        <v>552</v>
      </c>
    </row>
    <row r="2188" spans="1:7" x14ac:dyDescent="0.25">
      <c r="A2188" s="98" t="s">
        <v>549</v>
      </c>
      <c r="B2188" s="104" t="s">
        <v>140</v>
      </c>
      <c r="C2188" s="100">
        <v>-60661.5</v>
      </c>
      <c r="D2188" s="98">
        <v>202412</v>
      </c>
      <c r="E2188" s="118" t="str">
        <f t="shared" si="34"/>
        <v>01 December 2024</v>
      </c>
      <c r="F2188" s="98" t="s">
        <v>541</v>
      </c>
      <c r="G2188" s="98" t="s">
        <v>553</v>
      </c>
    </row>
    <row r="2189" spans="1:7" x14ac:dyDescent="0.25">
      <c r="A2189" s="31" t="s">
        <v>549</v>
      </c>
      <c r="B2189" s="103" t="s">
        <v>142</v>
      </c>
      <c r="C2189" s="96">
        <v>0</v>
      </c>
      <c r="D2189" s="31">
        <v>202412</v>
      </c>
      <c r="E2189" s="119" t="str">
        <f t="shared" si="34"/>
        <v>01 December 2024</v>
      </c>
      <c r="F2189" s="31" t="s">
        <v>541</v>
      </c>
      <c r="G2189" s="31" t="s">
        <v>550</v>
      </c>
    </row>
    <row r="2190" spans="1:7" x14ac:dyDescent="0.25">
      <c r="A2190" s="98" t="s">
        <v>549</v>
      </c>
      <c r="B2190" s="104" t="s">
        <v>142</v>
      </c>
      <c r="C2190" s="107">
        <v>0</v>
      </c>
      <c r="D2190" s="98">
        <v>202412</v>
      </c>
      <c r="E2190" s="118" t="str">
        <f t="shared" si="34"/>
        <v>01 December 2024</v>
      </c>
      <c r="F2190" s="98" t="s">
        <v>541</v>
      </c>
      <c r="G2190" s="98" t="s">
        <v>551</v>
      </c>
    </row>
    <row r="2191" spans="1:7" x14ac:dyDescent="0.25">
      <c r="A2191" s="31" t="s">
        <v>549</v>
      </c>
      <c r="B2191" s="103" t="s">
        <v>142</v>
      </c>
      <c r="C2191" s="94">
        <v>0</v>
      </c>
      <c r="D2191" s="31">
        <v>202412</v>
      </c>
      <c r="E2191" s="119" t="str">
        <f t="shared" si="34"/>
        <v>01 December 2024</v>
      </c>
      <c r="F2191" s="31" t="s">
        <v>541</v>
      </c>
      <c r="G2191" s="31" t="s">
        <v>552</v>
      </c>
    </row>
    <row r="2192" spans="1:7" x14ac:dyDescent="0.25">
      <c r="A2192" s="98" t="s">
        <v>549</v>
      </c>
      <c r="B2192" s="98" t="s">
        <v>142</v>
      </c>
      <c r="C2192" s="98">
        <v>0</v>
      </c>
      <c r="D2192" s="98">
        <v>202412</v>
      </c>
      <c r="E2192" s="118" t="str">
        <f t="shared" si="34"/>
        <v>01 December 2024</v>
      </c>
      <c r="F2192" s="98" t="s">
        <v>541</v>
      </c>
      <c r="G2192" s="98" t="s">
        <v>553</v>
      </c>
    </row>
    <row r="2193" spans="1:7" x14ac:dyDescent="0.25">
      <c r="A2193" s="31" t="s">
        <v>549</v>
      </c>
      <c r="B2193" s="108" t="s">
        <v>329</v>
      </c>
      <c r="C2193" s="95">
        <v>0</v>
      </c>
      <c r="D2193" s="31">
        <v>202412</v>
      </c>
      <c r="E2193" s="119" t="str">
        <f t="shared" si="34"/>
        <v>01 December 2024</v>
      </c>
      <c r="F2193" s="31" t="s">
        <v>541</v>
      </c>
      <c r="G2193" s="31" t="s">
        <v>550</v>
      </c>
    </row>
    <row r="2194" spans="1:7" x14ac:dyDescent="0.25">
      <c r="A2194" s="98" t="s">
        <v>549</v>
      </c>
      <c r="B2194" s="99" t="s">
        <v>329</v>
      </c>
      <c r="C2194" s="100">
        <v>0</v>
      </c>
      <c r="D2194" s="98">
        <v>202412</v>
      </c>
      <c r="E2194" s="118" t="str">
        <f t="shared" si="34"/>
        <v>01 December 2024</v>
      </c>
      <c r="F2194" s="98" t="s">
        <v>541</v>
      </c>
      <c r="G2194" s="98" t="s">
        <v>551</v>
      </c>
    </row>
    <row r="2195" spans="1:7" x14ac:dyDescent="0.25">
      <c r="A2195" s="31" t="s">
        <v>549</v>
      </c>
      <c r="B2195" s="101" t="s">
        <v>329</v>
      </c>
      <c r="C2195" s="92">
        <v>0</v>
      </c>
      <c r="D2195" s="31">
        <v>202412</v>
      </c>
      <c r="E2195" s="119" t="str">
        <f t="shared" si="34"/>
        <v>01 December 2024</v>
      </c>
      <c r="F2195" s="31" t="s">
        <v>541</v>
      </c>
      <c r="G2195" s="31" t="s">
        <v>552</v>
      </c>
    </row>
    <row r="2196" spans="1:7" x14ac:dyDescent="0.25">
      <c r="A2196" s="98" t="s">
        <v>549</v>
      </c>
      <c r="B2196" s="104" t="s">
        <v>329</v>
      </c>
      <c r="C2196" s="100">
        <v>0</v>
      </c>
      <c r="D2196" s="98">
        <v>202412</v>
      </c>
      <c r="E2196" s="118" t="str">
        <f t="shared" si="34"/>
        <v>01 December 2024</v>
      </c>
      <c r="F2196" s="98" t="s">
        <v>541</v>
      </c>
      <c r="G2196" s="98" t="s">
        <v>553</v>
      </c>
    </row>
    <row r="2197" spans="1:7" x14ac:dyDescent="0.25">
      <c r="A2197" s="31" t="s">
        <v>549</v>
      </c>
      <c r="B2197" s="103" t="s">
        <v>144</v>
      </c>
      <c r="C2197" s="92">
        <v>0</v>
      </c>
      <c r="D2197" s="31">
        <v>202412</v>
      </c>
      <c r="E2197" s="119" t="str">
        <f t="shared" si="34"/>
        <v>01 December 2024</v>
      </c>
      <c r="F2197" s="31" t="s">
        <v>541</v>
      </c>
      <c r="G2197" s="31" t="s">
        <v>550</v>
      </c>
    </row>
    <row r="2198" spans="1:7" x14ac:dyDescent="0.25">
      <c r="A2198" s="98" t="s">
        <v>549</v>
      </c>
      <c r="B2198" s="99" t="s">
        <v>144</v>
      </c>
      <c r="C2198" s="100">
        <v>0</v>
      </c>
      <c r="D2198" s="98">
        <v>202412</v>
      </c>
      <c r="E2198" s="118" t="str">
        <f t="shared" si="34"/>
        <v>01 December 2024</v>
      </c>
      <c r="F2198" s="98" t="s">
        <v>541</v>
      </c>
      <c r="G2198" s="98" t="s">
        <v>551</v>
      </c>
    </row>
    <row r="2199" spans="1:7" x14ac:dyDescent="0.25">
      <c r="A2199" s="31" t="s">
        <v>549</v>
      </c>
      <c r="B2199" s="101" t="s">
        <v>144</v>
      </c>
      <c r="C2199" s="92">
        <v>0</v>
      </c>
      <c r="D2199" s="31">
        <v>202412</v>
      </c>
      <c r="E2199" s="119" t="str">
        <f t="shared" si="34"/>
        <v>01 December 2024</v>
      </c>
      <c r="F2199" s="31" t="s">
        <v>541</v>
      </c>
      <c r="G2199" s="31" t="s">
        <v>552</v>
      </c>
    </row>
    <row r="2200" spans="1:7" x14ac:dyDescent="0.25">
      <c r="A2200" s="98" t="s">
        <v>549</v>
      </c>
      <c r="B2200" s="99" t="s">
        <v>144</v>
      </c>
      <c r="C2200" s="100">
        <v>0</v>
      </c>
      <c r="D2200" s="98">
        <v>202412</v>
      </c>
      <c r="E2200" s="118" t="str">
        <f t="shared" si="34"/>
        <v>01 December 2024</v>
      </c>
      <c r="F2200" s="98" t="s">
        <v>541</v>
      </c>
      <c r="G2200" s="98" t="s">
        <v>553</v>
      </c>
    </row>
    <row r="2201" spans="1:7" x14ac:dyDescent="0.25">
      <c r="A2201" s="31" t="s">
        <v>549</v>
      </c>
      <c r="B2201" s="101" t="s">
        <v>146</v>
      </c>
      <c r="C2201" s="92">
        <v>0</v>
      </c>
      <c r="D2201" s="31">
        <v>202412</v>
      </c>
      <c r="E2201" s="119" t="str">
        <f t="shared" si="34"/>
        <v>01 December 2024</v>
      </c>
      <c r="F2201" s="31" t="s">
        <v>541</v>
      </c>
      <c r="G2201" s="31" t="s">
        <v>550</v>
      </c>
    </row>
    <row r="2202" spans="1:7" x14ac:dyDescent="0.25">
      <c r="A2202" s="98" t="s">
        <v>549</v>
      </c>
      <c r="B2202" s="99" t="s">
        <v>146</v>
      </c>
      <c r="C2202" s="100">
        <v>0</v>
      </c>
      <c r="D2202" s="98">
        <v>202412</v>
      </c>
      <c r="E2202" s="118" t="str">
        <f t="shared" si="34"/>
        <v>01 December 2024</v>
      </c>
      <c r="F2202" s="98" t="s">
        <v>541</v>
      </c>
      <c r="G2202" s="98" t="s">
        <v>551</v>
      </c>
    </row>
    <row r="2203" spans="1:7" x14ac:dyDescent="0.25">
      <c r="A2203" s="31" t="s">
        <v>549</v>
      </c>
      <c r="B2203" s="101" t="s">
        <v>146</v>
      </c>
      <c r="C2203" s="92">
        <v>0</v>
      </c>
      <c r="D2203" s="31">
        <v>202412</v>
      </c>
      <c r="E2203" s="119" t="str">
        <f t="shared" si="34"/>
        <v>01 December 2024</v>
      </c>
      <c r="F2203" s="31" t="s">
        <v>541</v>
      </c>
      <c r="G2203" s="31" t="s">
        <v>552</v>
      </c>
    </row>
    <row r="2204" spans="1:7" x14ac:dyDescent="0.25">
      <c r="A2204" s="98" t="s">
        <v>549</v>
      </c>
      <c r="B2204" s="99" t="s">
        <v>146</v>
      </c>
      <c r="C2204" s="100">
        <v>0</v>
      </c>
      <c r="D2204" s="98">
        <v>202412</v>
      </c>
      <c r="E2204" s="118" t="str">
        <f t="shared" si="34"/>
        <v>01 December 2024</v>
      </c>
      <c r="F2204" s="98" t="s">
        <v>541</v>
      </c>
      <c r="G2204" s="98" t="s">
        <v>553</v>
      </c>
    </row>
    <row r="2205" spans="1:7" x14ac:dyDescent="0.25">
      <c r="A2205" s="31" t="s">
        <v>549</v>
      </c>
      <c r="B2205" s="101" t="s">
        <v>148</v>
      </c>
      <c r="C2205" s="92">
        <v>0</v>
      </c>
      <c r="D2205" s="31">
        <v>202412</v>
      </c>
      <c r="E2205" s="119" t="str">
        <f t="shared" si="34"/>
        <v>01 December 2024</v>
      </c>
      <c r="F2205" s="31" t="s">
        <v>541</v>
      </c>
      <c r="G2205" s="31" t="s">
        <v>550</v>
      </c>
    </row>
    <row r="2206" spans="1:7" x14ac:dyDescent="0.25">
      <c r="A2206" s="98" t="s">
        <v>549</v>
      </c>
      <c r="B2206" s="104" t="s">
        <v>148</v>
      </c>
      <c r="C2206" s="107">
        <v>0</v>
      </c>
      <c r="D2206" s="98">
        <v>202412</v>
      </c>
      <c r="E2206" s="118" t="str">
        <f t="shared" si="34"/>
        <v>01 December 2024</v>
      </c>
      <c r="F2206" s="98" t="s">
        <v>541</v>
      </c>
      <c r="G2206" s="98" t="s">
        <v>551</v>
      </c>
    </row>
    <row r="2207" spans="1:7" x14ac:dyDescent="0.25">
      <c r="A2207" s="31" t="s">
        <v>549</v>
      </c>
      <c r="B2207" s="103" t="s">
        <v>148</v>
      </c>
      <c r="C2207" s="92">
        <v>0</v>
      </c>
      <c r="D2207" s="31">
        <v>202412</v>
      </c>
      <c r="E2207" s="119" t="str">
        <f t="shared" si="34"/>
        <v>01 December 2024</v>
      </c>
      <c r="F2207" s="31" t="s">
        <v>541</v>
      </c>
      <c r="G2207" s="31" t="s">
        <v>552</v>
      </c>
    </row>
    <row r="2208" spans="1:7" x14ac:dyDescent="0.25">
      <c r="A2208" s="98" t="s">
        <v>549</v>
      </c>
      <c r="B2208" s="109" t="s">
        <v>148</v>
      </c>
      <c r="C2208" s="100">
        <v>0</v>
      </c>
      <c r="D2208" s="98">
        <v>202412</v>
      </c>
      <c r="E2208" s="118" t="str">
        <f t="shared" si="34"/>
        <v>01 December 2024</v>
      </c>
      <c r="F2208" s="98" t="s">
        <v>541</v>
      </c>
      <c r="G2208" s="98" t="s">
        <v>553</v>
      </c>
    </row>
    <row r="2209" spans="1:7" x14ac:dyDescent="0.25">
      <c r="A2209" s="31" t="s">
        <v>549</v>
      </c>
      <c r="B2209" s="109" t="s">
        <v>150</v>
      </c>
      <c r="C2209" s="92">
        <v>0</v>
      </c>
      <c r="D2209" s="31">
        <v>202412</v>
      </c>
      <c r="E2209" s="119" t="str">
        <f t="shared" si="34"/>
        <v>01 December 2024</v>
      </c>
      <c r="F2209" s="31" t="s">
        <v>541</v>
      </c>
      <c r="G2209" s="31" t="s">
        <v>550</v>
      </c>
    </row>
    <row r="2210" spans="1:7" x14ac:dyDescent="0.25">
      <c r="A2210" s="98" t="s">
        <v>549</v>
      </c>
      <c r="B2210" s="109" t="s">
        <v>150</v>
      </c>
      <c r="C2210" s="100">
        <v>0</v>
      </c>
      <c r="D2210" s="98">
        <v>202412</v>
      </c>
      <c r="E2210" s="118" t="str">
        <f t="shared" si="34"/>
        <v>01 December 2024</v>
      </c>
      <c r="F2210" s="98" t="s">
        <v>541</v>
      </c>
      <c r="G2210" s="98" t="s">
        <v>551</v>
      </c>
    </row>
    <row r="2211" spans="1:7" x14ac:dyDescent="0.25">
      <c r="A2211" s="31" t="s">
        <v>549</v>
      </c>
      <c r="B2211" s="103" t="s">
        <v>150</v>
      </c>
      <c r="C2211" s="96">
        <v>0</v>
      </c>
      <c r="D2211" s="31">
        <v>202412</v>
      </c>
      <c r="E2211" s="119" t="str">
        <f t="shared" si="34"/>
        <v>01 December 2024</v>
      </c>
      <c r="F2211" s="31" t="s">
        <v>541</v>
      </c>
      <c r="G2211" s="31" t="s">
        <v>552</v>
      </c>
    </row>
    <row r="2212" spans="1:7" x14ac:dyDescent="0.25">
      <c r="A2212" s="98" t="s">
        <v>549</v>
      </c>
      <c r="B2212" s="104" t="s">
        <v>150</v>
      </c>
      <c r="C2212" s="100">
        <v>0</v>
      </c>
      <c r="D2212" s="98">
        <v>202412</v>
      </c>
      <c r="E2212" s="118" t="str">
        <f t="shared" si="34"/>
        <v>01 December 2024</v>
      </c>
      <c r="F2212" s="98" t="s">
        <v>541</v>
      </c>
      <c r="G2212" s="98" t="s">
        <v>553</v>
      </c>
    </row>
    <row r="2213" spans="1:7" x14ac:dyDescent="0.25">
      <c r="A2213" s="31" t="s">
        <v>549</v>
      </c>
      <c r="B2213" s="101" t="s">
        <v>154</v>
      </c>
      <c r="C2213" s="92">
        <v>0</v>
      </c>
      <c r="D2213" s="31">
        <v>202412</v>
      </c>
      <c r="E2213" s="119" t="str">
        <f t="shared" si="34"/>
        <v>01 December 2024</v>
      </c>
      <c r="F2213" s="31" t="s">
        <v>541</v>
      </c>
      <c r="G2213" s="31" t="s">
        <v>550</v>
      </c>
    </row>
    <row r="2214" spans="1:7" x14ac:dyDescent="0.25">
      <c r="A2214" s="98" t="s">
        <v>549</v>
      </c>
      <c r="B2214" s="99" t="s">
        <v>154</v>
      </c>
      <c r="C2214" s="100">
        <v>0</v>
      </c>
      <c r="D2214" s="98">
        <v>202412</v>
      </c>
      <c r="E2214" s="118" t="str">
        <f t="shared" si="34"/>
        <v>01 December 2024</v>
      </c>
      <c r="F2214" s="98" t="s">
        <v>541</v>
      </c>
      <c r="G2214" s="98" t="s">
        <v>551</v>
      </c>
    </row>
    <row r="2215" spans="1:7" x14ac:dyDescent="0.25">
      <c r="A2215" s="31" t="s">
        <v>549</v>
      </c>
      <c r="B2215" s="103" t="s">
        <v>154</v>
      </c>
      <c r="C2215" s="96">
        <v>0</v>
      </c>
      <c r="D2215" s="31">
        <v>202412</v>
      </c>
      <c r="E2215" s="119" t="str">
        <f t="shared" si="34"/>
        <v>01 December 2024</v>
      </c>
      <c r="F2215" s="31" t="s">
        <v>541</v>
      </c>
      <c r="G2215" s="31" t="s">
        <v>552</v>
      </c>
    </row>
    <row r="2216" spans="1:7" x14ac:dyDescent="0.25">
      <c r="A2216" s="98" t="s">
        <v>549</v>
      </c>
      <c r="B2216" s="104" t="s">
        <v>154</v>
      </c>
      <c r="C2216" s="100">
        <v>0</v>
      </c>
      <c r="D2216" s="98">
        <v>202412</v>
      </c>
      <c r="E2216" s="118" t="str">
        <f t="shared" si="34"/>
        <v>01 December 2024</v>
      </c>
      <c r="F2216" s="98" t="s">
        <v>541</v>
      </c>
      <c r="G2216" s="98" t="s">
        <v>553</v>
      </c>
    </row>
    <row r="2217" spans="1:7" x14ac:dyDescent="0.25">
      <c r="A2217" s="31" t="s">
        <v>549</v>
      </c>
      <c r="B2217" s="101" t="s">
        <v>156</v>
      </c>
      <c r="C2217" s="92">
        <v>0</v>
      </c>
      <c r="D2217" s="31">
        <v>202412</v>
      </c>
      <c r="E2217" s="119" t="str">
        <f t="shared" si="34"/>
        <v>01 December 2024</v>
      </c>
      <c r="F2217" s="31" t="s">
        <v>541</v>
      </c>
      <c r="G2217" s="31" t="s">
        <v>550</v>
      </c>
    </row>
    <row r="2218" spans="1:7" x14ac:dyDescent="0.25">
      <c r="A2218" s="98" t="s">
        <v>549</v>
      </c>
      <c r="B2218" s="104" t="s">
        <v>156</v>
      </c>
      <c r="C2218" s="107">
        <v>0</v>
      </c>
      <c r="D2218" s="98">
        <v>202412</v>
      </c>
      <c r="E2218" s="118" t="str">
        <f t="shared" si="34"/>
        <v>01 December 2024</v>
      </c>
      <c r="F2218" s="98" t="s">
        <v>541</v>
      </c>
      <c r="G2218" s="98" t="s">
        <v>551</v>
      </c>
    </row>
    <row r="2219" spans="1:7" x14ac:dyDescent="0.25">
      <c r="A2219" s="31" t="s">
        <v>549</v>
      </c>
      <c r="B2219" s="103" t="s">
        <v>156</v>
      </c>
      <c r="C2219" s="92">
        <v>0</v>
      </c>
      <c r="D2219" s="31">
        <v>202412</v>
      </c>
      <c r="E2219" s="119" t="str">
        <f t="shared" si="34"/>
        <v>01 December 2024</v>
      </c>
      <c r="F2219" s="31" t="s">
        <v>541</v>
      </c>
      <c r="G2219" s="31" t="s">
        <v>552</v>
      </c>
    </row>
    <row r="2220" spans="1:7" x14ac:dyDescent="0.25">
      <c r="A2220" s="98" t="s">
        <v>549</v>
      </c>
      <c r="B2220" s="109" t="s">
        <v>156</v>
      </c>
      <c r="C2220" s="100">
        <v>0</v>
      </c>
      <c r="D2220" s="98">
        <v>202412</v>
      </c>
      <c r="E2220" s="118" t="str">
        <f t="shared" si="34"/>
        <v>01 December 2024</v>
      </c>
      <c r="F2220" s="98" t="s">
        <v>541</v>
      </c>
      <c r="G2220" s="98" t="s">
        <v>553</v>
      </c>
    </row>
    <row r="2221" spans="1:7" x14ac:dyDescent="0.25">
      <c r="A2221" s="31" t="s">
        <v>549</v>
      </c>
      <c r="B2221" s="101" t="s">
        <v>331</v>
      </c>
      <c r="C2221" s="92">
        <v>0</v>
      </c>
      <c r="D2221" s="31">
        <v>202412</v>
      </c>
      <c r="E2221" s="119" t="str">
        <f t="shared" si="34"/>
        <v>01 December 2024</v>
      </c>
      <c r="F2221" s="31" t="s">
        <v>541</v>
      </c>
      <c r="G2221" s="31" t="s">
        <v>550</v>
      </c>
    </row>
    <row r="2222" spans="1:7" x14ac:dyDescent="0.25">
      <c r="A2222" s="98" t="s">
        <v>549</v>
      </c>
      <c r="B2222" s="104" t="s">
        <v>331</v>
      </c>
      <c r="C2222" s="107">
        <v>0</v>
      </c>
      <c r="D2222" s="98">
        <v>202412</v>
      </c>
      <c r="E2222" s="118" t="str">
        <f t="shared" si="34"/>
        <v>01 December 2024</v>
      </c>
      <c r="F2222" s="98" t="s">
        <v>541</v>
      </c>
      <c r="G2222" s="98" t="s">
        <v>551</v>
      </c>
    </row>
    <row r="2223" spans="1:7" x14ac:dyDescent="0.25">
      <c r="A2223" s="31" t="s">
        <v>549</v>
      </c>
      <c r="B2223" s="103" t="s">
        <v>331</v>
      </c>
      <c r="C2223" s="92">
        <v>0</v>
      </c>
      <c r="D2223" s="31">
        <v>202412</v>
      </c>
      <c r="E2223" s="119" t="str">
        <f t="shared" si="34"/>
        <v>01 December 2024</v>
      </c>
      <c r="F2223" s="31" t="s">
        <v>541</v>
      </c>
      <c r="G2223" s="31" t="s">
        <v>552</v>
      </c>
    </row>
    <row r="2224" spans="1:7" x14ac:dyDescent="0.25">
      <c r="A2224" s="98" t="s">
        <v>549</v>
      </c>
      <c r="B2224" s="99" t="s">
        <v>331</v>
      </c>
      <c r="C2224" s="100">
        <v>0</v>
      </c>
      <c r="D2224" s="98">
        <v>202412</v>
      </c>
      <c r="E2224" s="118" t="str">
        <f t="shared" si="34"/>
        <v>01 December 2024</v>
      </c>
      <c r="F2224" s="98" t="s">
        <v>541</v>
      </c>
      <c r="G2224" s="98" t="s">
        <v>553</v>
      </c>
    </row>
    <row r="2225" spans="1:7" x14ac:dyDescent="0.25">
      <c r="A2225" s="31" t="s">
        <v>549</v>
      </c>
      <c r="B2225" s="101" t="s">
        <v>162</v>
      </c>
      <c r="C2225" s="92">
        <v>0</v>
      </c>
      <c r="D2225" s="31">
        <v>202412</v>
      </c>
      <c r="E2225" s="119" t="str">
        <f t="shared" si="34"/>
        <v>01 December 2024</v>
      </c>
      <c r="F2225" s="31" t="s">
        <v>541</v>
      </c>
      <c r="G2225" s="31" t="s">
        <v>550</v>
      </c>
    </row>
    <row r="2226" spans="1:7" x14ac:dyDescent="0.25">
      <c r="A2226" s="98" t="s">
        <v>549</v>
      </c>
      <c r="B2226" s="99" t="s">
        <v>162</v>
      </c>
      <c r="C2226" s="100">
        <v>0</v>
      </c>
      <c r="D2226" s="98">
        <v>202412</v>
      </c>
      <c r="E2226" s="118" t="str">
        <f t="shared" si="34"/>
        <v>01 December 2024</v>
      </c>
      <c r="F2226" s="98" t="s">
        <v>541</v>
      </c>
      <c r="G2226" s="98" t="s">
        <v>551</v>
      </c>
    </row>
    <row r="2227" spans="1:7" x14ac:dyDescent="0.25">
      <c r="A2227" s="31" t="s">
        <v>549</v>
      </c>
      <c r="B2227" s="109" t="s">
        <v>162</v>
      </c>
      <c r="C2227" s="92">
        <v>0</v>
      </c>
      <c r="D2227" s="31">
        <v>202412</v>
      </c>
      <c r="E2227" s="119" t="str">
        <f t="shared" si="34"/>
        <v>01 December 2024</v>
      </c>
      <c r="F2227" s="31" t="s">
        <v>541</v>
      </c>
      <c r="G2227" s="31" t="s">
        <v>552</v>
      </c>
    </row>
    <row r="2228" spans="1:7" x14ac:dyDescent="0.25">
      <c r="A2228" s="98" t="s">
        <v>549</v>
      </c>
      <c r="B2228" s="104" t="s">
        <v>162</v>
      </c>
      <c r="C2228" s="107">
        <v>0</v>
      </c>
      <c r="D2228" s="98">
        <v>202412</v>
      </c>
      <c r="E2228" s="118" t="str">
        <f t="shared" si="34"/>
        <v>01 December 2024</v>
      </c>
      <c r="F2228" s="98" t="s">
        <v>541</v>
      </c>
      <c r="G2228" s="98" t="s">
        <v>553</v>
      </c>
    </row>
    <row r="2229" spans="1:7" x14ac:dyDescent="0.25">
      <c r="A2229" s="31" t="s">
        <v>549</v>
      </c>
      <c r="B2229" s="103" t="s">
        <v>164</v>
      </c>
      <c r="C2229" s="92">
        <v>0</v>
      </c>
      <c r="D2229" s="31">
        <v>202412</v>
      </c>
      <c r="E2229" s="119" t="str">
        <f t="shared" si="34"/>
        <v>01 December 2024</v>
      </c>
      <c r="F2229" s="31" t="s">
        <v>541</v>
      </c>
      <c r="G2229" s="31" t="s">
        <v>550</v>
      </c>
    </row>
    <row r="2230" spans="1:7" x14ac:dyDescent="0.25">
      <c r="A2230" s="98" t="s">
        <v>549</v>
      </c>
      <c r="B2230" s="104" t="s">
        <v>164</v>
      </c>
      <c r="C2230" s="107">
        <v>0</v>
      </c>
      <c r="D2230" s="98">
        <v>202412</v>
      </c>
      <c r="E2230" s="118" t="str">
        <f t="shared" si="34"/>
        <v>01 December 2024</v>
      </c>
      <c r="F2230" s="98" t="s">
        <v>541</v>
      </c>
      <c r="G2230" s="98" t="s">
        <v>551</v>
      </c>
    </row>
    <row r="2231" spans="1:7" x14ac:dyDescent="0.25">
      <c r="A2231" s="31" t="s">
        <v>549</v>
      </c>
      <c r="B2231" s="103" t="s">
        <v>164</v>
      </c>
      <c r="C2231" s="92">
        <v>0</v>
      </c>
      <c r="D2231" s="31">
        <v>202412</v>
      </c>
      <c r="E2231" s="119" t="str">
        <f t="shared" si="34"/>
        <v>01 December 2024</v>
      </c>
      <c r="F2231" s="31" t="s">
        <v>541</v>
      </c>
      <c r="G2231" s="31" t="s">
        <v>552</v>
      </c>
    </row>
    <row r="2232" spans="1:7" x14ac:dyDescent="0.25">
      <c r="A2232" s="98" t="s">
        <v>549</v>
      </c>
      <c r="B2232" s="104" t="s">
        <v>164</v>
      </c>
      <c r="C2232" s="107">
        <v>0</v>
      </c>
      <c r="D2232" s="98">
        <v>202412</v>
      </c>
      <c r="E2232" s="118" t="str">
        <f t="shared" si="34"/>
        <v>01 December 2024</v>
      </c>
      <c r="F2232" s="98" t="s">
        <v>541</v>
      </c>
      <c r="G2232" s="98" t="s">
        <v>553</v>
      </c>
    </row>
    <row r="2233" spans="1:7" x14ac:dyDescent="0.25">
      <c r="A2233" s="31" t="s">
        <v>549</v>
      </c>
      <c r="B2233" s="103" t="s">
        <v>276</v>
      </c>
      <c r="C2233" s="92">
        <v>-812.84</v>
      </c>
      <c r="D2233" s="31">
        <v>202412</v>
      </c>
      <c r="E2233" s="119" t="str">
        <f t="shared" si="34"/>
        <v>01 December 2024</v>
      </c>
      <c r="F2233" s="31" t="s">
        <v>541</v>
      </c>
      <c r="G2233" s="31" t="s">
        <v>550</v>
      </c>
    </row>
    <row r="2234" spans="1:7" x14ac:dyDescent="0.25">
      <c r="A2234" s="98" t="s">
        <v>549</v>
      </c>
      <c r="B2234" s="99" t="s">
        <v>276</v>
      </c>
      <c r="C2234" s="100">
        <v>-1492.4</v>
      </c>
      <c r="D2234" s="98">
        <v>202412</v>
      </c>
      <c r="E2234" s="118" t="str">
        <f t="shared" si="34"/>
        <v>01 December 2024</v>
      </c>
      <c r="F2234" s="98" t="s">
        <v>541</v>
      </c>
      <c r="G2234" s="98" t="s">
        <v>551</v>
      </c>
    </row>
    <row r="2235" spans="1:7" x14ac:dyDescent="0.25">
      <c r="A2235" s="31" t="s">
        <v>549</v>
      </c>
      <c r="B2235" s="101" t="s">
        <v>276</v>
      </c>
      <c r="C2235" s="92">
        <v>-2077.3200000000002</v>
      </c>
      <c r="D2235" s="31">
        <v>202412</v>
      </c>
      <c r="E2235" s="119" t="str">
        <f t="shared" si="34"/>
        <v>01 December 2024</v>
      </c>
      <c r="F2235" s="31" t="s">
        <v>541</v>
      </c>
      <c r="G2235" s="31" t="s">
        <v>552</v>
      </c>
    </row>
    <row r="2236" spans="1:7" x14ac:dyDescent="0.25">
      <c r="A2236" s="98" t="s">
        <v>549</v>
      </c>
      <c r="B2236" s="99" t="s">
        <v>276</v>
      </c>
      <c r="C2236" s="100">
        <v>-2800</v>
      </c>
      <c r="D2236" s="98">
        <v>202412</v>
      </c>
      <c r="E2236" s="118" t="str">
        <f t="shared" si="34"/>
        <v>01 December 2024</v>
      </c>
      <c r="F2236" s="98" t="s">
        <v>541</v>
      </c>
      <c r="G2236" s="98" t="s">
        <v>553</v>
      </c>
    </row>
    <row r="2237" spans="1:7" x14ac:dyDescent="0.25">
      <c r="A2237" s="31" t="s">
        <v>549</v>
      </c>
      <c r="B2237" s="103" t="s">
        <v>247</v>
      </c>
      <c r="C2237" s="96">
        <v>0</v>
      </c>
      <c r="D2237" s="31">
        <v>202412</v>
      </c>
      <c r="E2237" s="119" t="str">
        <f t="shared" si="34"/>
        <v>01 December 2024</v>
      </c>
      <c r="F2237" s="31" t="s">
        <v>541</v>
      </c>
      <c r="G2237" s="31" t="s">
        <v>550</v>
      </c>
    </row>
    <row r="2238" spans="1:7" x14ac:dyDescent="0.25">
      <c r="A2238" s="98" t="s">
        <v>549</v>
      </c>
      <c r="B2238" s="104" t="s">
        <v>247</v>
      </c>
      <c r="C2238" s="100">
        <v>0</v>
      </c>
      <c r="D2238" s="98">
        <v>202412</v>
      </c>
      <c r="E2238" s="118" t="str">
        <f t="shared" si="34"/>
        <v>01 December 2024</v>
      </c>
      <c r="F2238" s="98" t="s">
        <v>541</v>
      </c>
      <c r="G2238" s="98" t="s">
        <v>551</v>
      </c>
    </row>
    <row r="2239" spans="1:7" x14ac:dyDescent="0.25">
      <c r="A2239" s="31" t="s">
        <v>549</v>
      </c>
      <c r="B2239" s="103" t="s">
        <v>247</v>
      </c>
      <c r="C2239" s="96">
        <v>0</v>
      </c>
      <c r="D2239" s="31">
        <v>202412</v>
      </c>
      <c r="E2239" s="119" t="str">
        <f t="shared" si="34"/>
        <v>01 December 2024</v>
      </c>
      <c r="F2239" s="31" t="s">
        <v>541</v>
      </c>
      <c r="G2239" s="31" t="s">
        <v>552</v>
      </c>
    </row>
    <row r="2240" spans="1:7" x14ac:dyDescent="0.25">
      <c r="A2240" s="98" t="s">
        <v>549</v>
      </c>
      <c r="B2240" s="104" t="s">
        <v>247</v>
      </c>
      <c r="C2240" s="100">
        <v>0</v>
      </c>
      <c r="D2240" s="98">
        <v>202412</v>
      </c>
      <c r="E2240" s="118" t="str">
        <f t="shared" si="34"/>
        <v>01 December 2024</v>
      </c>
      <c r="F2240" s="98" t="s">
        <v>541</v>
      </c>
      <c r="G2240" s="98" t="s">
        <v>553</v>
      </c>
    </row>
    <row r="2241" spans="1:7" x14ac:dyDescent="0.25">
      <c r="A2241" s="31" t="s">
        <v>549</v>
      </c>
      <c r="B2241" s="103" t="s">
        <v>559</v>
      </c>
      <c r="C2241" s="96">
        <v>0</v>
      </c>
      <c r="D2241" s="31">
        <v>202412</v>
      </c>
      <c r="E2241" s="119" t="str">
        <f t="shared" si="34"/>
        <v>01 December 2024</v>
      </c>
      <c r="F2241" s="31" t="s">
        <v>541</v>
      </c>
      <c r="G2241" s="31" t="s">
        <v>550</v>
      </c>
    </row>
    <row r="2242" spans="1:7" x14ac:dyDescent="0.25">
      <c r="A2242" s="98" t="s">
        <v>549</v>
      </c>
      <c r="B2242" s="104" t="s">
        <v>559</v>
      </c>
      <c r="C2242" s="100">
        <v>0</v>
      </c>
      <c r="D2242" s="98">
        <v>202412</v>
      </c>
      <c r="E2242" s="118" t="str">
        <f t="shared" ref="E2242:E2305" si="35">TEXT(DATE(LEFT(D2242,4), RIGHT(D2242,2), 1), "DD MMMM YYYY")</f>
        <v>01 December 2024</v>
      </c>
      <c r="F2242" s="98" t="s">
        <v>541</v>
      </c>
      <c r="G2242" s="98" t="s">
        <v>551</v>
      </c>
    </row>
    <row r="2243" spans="1:7" x14ac:dyDescent="0.25">
      <c r="A2243" s="31" t="s">
        <v>549</v>
      </c>
      <c r="B2243" s="103" t="s">
        <v>559</v>
      </c>
      <c r="C2243" s="96">
        <v>0</v>
      </c>
      <c r="D2243" s="31">
        <v>202412</v>
      </c>
      <c r="E2243" s="119" t="str">
        <f t="shared" si="35"/>
        <v>01 December 2024</v>
      </c>
      <c r="F2243" s="31" t="s">
        <v>541</v>
      </c>
      <c r="G2243" s="31" t="s">
        <v>552</v>
      </c>
    </row>
    <row r="2244" spans="1:7" x14ac:dyDescent="0.25">
      <c r="A2244" s="98" t="s">
        <v>549</v>
      </c>
      <c r="B2244" s="104" t="s">
        <v>559</v>
      </c>
      <c r="C2244" s="107">
        <v>0</v>
      </c>
      <c r="D2244" s="98">
        <v>202412</v>
      </c>
      <c r="E2244" s="118" t="str">
        <f t="shared" si="35"/>
        <v>01 December 2024</v>
      </c>
      <c r="F2244" s="98" t="s">
        <v>541</v>
      </c>
      <c r="G2244" s="98" t="s">
        <v>553</v>
      </c>
    </row>
    <row r="2245" spans="1:7" x14ac:dyDescent="0.25">
      <c r="A2245" s="31" t="s">
        <v>549</v>
      </c>
      <c r="B2245" s="103" t="s">
        <v>166</v>
      </c>
      <c r="C2245" s="96">
        <v>0</v>
      </c>
      <c r="D2245" s="31">
        <v>202412</v>
      </c>
      <c r="E2245" s="119" t="str">
        <f t="shared" si="35"/>
        <v>01 December 2024</v>
      </c>
      <c r="F2245" s="31" t="s">
        <v>541</v>
      </c>
      <c r="G2245" s="31" t="s">
        <v>550</v>
      </c>
    </row>
    <row r="2246" spans="1:7" x14ac:dyDescent="0.25">
      <c r="A2246" s="98" t="s">
        <v>549</v>
      </c>
      <c r="B2246" s="104" t="s">
        <v>166</v>
      </c>
      <c r="C2246" s="100">
        <v>0</v>
      </c>
      <c r="D2246" s="98">
        <v>202412</v>
      </c>
      <c r="E2246" s="118" t="str">
        <f t="shared" si="35"/>
        <v>01 December 2024</v>
      </c>
      <c r="F2246" s="98" t="s">
        <v>541</v>
      </c>
      <c r="G2246" s="98" t="s">
        <v>551</v>
      </c>
    </row>
    <row r="2247" spans="1:7" x14ac:dyDescent="0.25">
      <c r="A2247" s="31" t="s">
        <v>549</v>
      </c>
      <c r="B2247" s="103" t="s">
        <v>166</v>
      </c>
      <c r="C2247" s="96">
        <v>0</v>
      </c>
      <c r="D2247" s="31">
        <v>202412</v>
      </c>
      <c r="E2247" s="119" t="str">
        <f t="shared" si="35"/>
        <v>01 December 2024</v>
      </c>
      <c r="F2247" s="31" t="s">
        <v>541</v>
      </c>
      <c r="G2247" s="31" t="s">
        <v>552</v>
      </c>
    </row>
    <row r="2248" spans="1:7" x14ac:dyDescent="0.25">
      <c r="A2248" s="98" t="s">
        <v>549</v>
      </c>
      <c r="B2248" s="104" t="s">
        <v>166</v>
      </c>
      <c r="C2248" s="107">
        <v>0</v>
      </c>
      <c r="D2248" s="98">
        <v>202412</v>
      </c>
      <c r="E2248" s="118" t="str">
        <f t="shared" si="35"/>
        <v>01 December 2024</v>
      </c>
      <c r="F2248" s="98" t="s">
        <v>541</v>
      </c>
      <c r="G2248" s="98" t="s">
        <v>553</v>
      </c>
    </row>
    <row r="2249" spans="1:7" x14ac:dyDescent="0.25">
      <c r="A2249" s="31" t="s">
        <v>549</v>
      </c>
      <c r="B2249" s="103" t="s">
        <v>172</v>
      </c>
      <c r="C2249" s="92">
        <v>-812.84</v>
      </c>
      <c r="D2249" s="31">
        <v>202412</v>
      </c>
      <c r="E2249" s="119" t="str">
        <f t="shared" si="35"/>
        <v>01 December 2024</v>
      </c>
      <c r="F2249" s="31" t="s">
        <v>541</v>
      </c>
      <c r="G2249" s="31" t="s">
        <v>550</v>
      </c>
    </row>
    <row r="2250" spans="1:7" x14ac:dyDescent="0.25">
      <c r="A2250" s="98" t="s">
        <v>549</v>
      </c>
      <c r="B2250" s="104" t="s">
        <v>172</v>
      </c>
      <c r="C2250" s="110">
        <v>-1492.4</v>
      </c>
      <c r="D2250" s="98">
        <v>202412</v>
      </c>
      <c r="E2250" s="118" t="str">
        <f t="shared" si="35"/>
        <v>01 December 2024</v>
      </c>
      <c r="F2250" s="98" t="s">
        <v>541</v>
      </c>
      <c r="G2250" s="98" t="s">
        <v>551</v>
      </c>
    </row>
    <row r="2251" spans="1:7" x14ac:dyDescent="0.25">
      <c r="A2251" s="31" t="s">
        <v>549</v>
      </c>
      <c r="B2251" s="101" t="s">
        <v>172</v>
      </c>
      <c r="C2251" s="92">
        <v>-2077.3200000000002</v>
      </c>
      <c r="D2251" s="31">
        <v>202412</v>
      </c>
      <c r="E2251" s="119" t="str">
        <f t="shared" si="35"/>
        <v>01 December 2024</v>
      </c>
      <c r="F2251" s="31" t="s">
        <v>541</v>
      </c>
      <c r="G2251" s="31" t="s">
        <v>552</v>
      </c>
    </row>
    <row r="2252" spans="1:7" x14ac:dyDescent="0.25">
      <c r="A2252" s="98" t="s">
        <v>549</v>
      </c>
      <c r="B2252" s="99" t="s">
        <v>172</v>
      </c>
      <c r="C2252" s="100">
        <v>-2800</v>
      </c>
      <c r="D2252" s="98">
        <v>202412</v>
      </c>
      <c r="E2252" s="118" t="str">
        <f t="shared" si="35"/>
        <v>01 December 2024</v>
      </c>
      <c r="F2252" s="98" t="s">
        <v>541</v>
      </c>
      <c r="G2252" s="98" t="s">
        <v>553</v>
      </c>
    </row>
    <row r="2253" spans="1:7" x14ac:dyDescent="0.25">
      <c r="A2253" s="31" t="s">
        <v>549</v>
      </c>
      <c r="B2253" s="103" t="s">
        <v>174</v>
      </c>
      <c r="C2253" s="96">
        <v>0</v>
      </c>
      <c r="D2253" s="31">
        <v>202412</v>
      </c>
      <c r="E2253" s="119" t="str">
        <f t="shared" si="35"/>
        <v>01 December 2024</v>
      </c>
      <c r="F2253" s="31" t="s">
        <v>541</v>
      </c>
      <c r="G2253" s="31" t="s">
        <v>550</v>
      </c>
    </row>
    <row r="2254" spans="1:7" x14ac:dyDescent="0.25">
      <c r="A2254" s="98" t="s">
        <v>549</v>
      </c>
      <c r="B2254" s="104" t="s">
        <v>174</v>
      </c>
      <c r="C2254" s="98">
        <v>0</v>
      </c>
      <c r="D2254" s="98">
        <v>202412</v>
      </c>
      <c r="E2254" s="118" t="str">
        <f t="shared" si="35"/>
        <v>01 December 2024</v>
      </c>
      <c r="F2254" s="98" t="s">
        <v>541</v>
      </c>
      <c r="G2254" s="98" t="s">
        <v>551</v>
      </c>
    </row>
    <row r="2255" spans="1:7" x14ac:dyDescent="0.25">
      <c r="A2255" s="31" t="s">
        <v>549</v>
      </c>
      <c r="B2255" s="103" t="s">
        <v>174</v>
      </c>
      <c r="C2255" s="31">
        <v>0</v>
      </c>
      <c r="D2255" s="31">
        <v>202412</v>
      </c>
      <c r="E2255" s="119" t="str">
        <f t="shared" si="35"/>
        <v>01 December 2024</v>
      </c>
      <c r="F2255" s="31" t="s">
        <v>541</v>
      </c>
      <c r="G2255" s="31" t="s">
        <v>552</v>
      </c>
    </row>
    <row r="2256" spans="1:7" x14ac:dyDescent="0.25">
      <c r="A2256" s="98" t="s">
        <v>549</v>
      </c>
      <c r="B2256" s="105" t="s">
        <v>174</v>
      </c>
      <c r="C2256" s="98">
        <v>0</v>
      </c>
      <c r="D2256" s="98">
        <v>202412</v>
      </c>
      <c r="E2256" s="118" t="str">
        <f t="shared" si="35"/>
        <v>01 December 2024</v>
      </c>
      <c r="F2256" s="98" t="s">
        <v>541</v>
      </c>
      <c r="G2256" s="98" t="s">
        <v>553</v>
      </c>
    </row>
    <row r="2257" spans="1:7" x14ac:dyDescent="0.25">
      <c r="A2257" s="31" t="s">
        <v>549</v>
      </c>
      <c r="B2257" s="105" t="s">
        <v>176</v>
      </c>
      <c r="C2257" s="31">
        <v>-1247.9997000000001</v>
      </c>
      <c r="D2257" s="31">
        <v>202412</v>
      </c>
      <c r="E2257" s="119" t="str">
        <f t="shared" si="35"/>
        <v>01 December 2024</v>
      </c>
      <c r="F2257" s="31" t="s">
        <v>541</v>
      </c>
      <c r="G2257" s="31" t="s">
        <v>550</v>
      </c>
    </row>
    <row r="2258" spans="1:7" x14ac:dyDescent="0.25">
      <c r="A2258" s="98" t="s">
        <v>549</v>
      </c>
      <c r="B2258" s="99" t="s">
        <v>176</v>
      </c>
      <c r="C2258" s="98">
        <v>-2291.3670000000002</v>
      </c>
      <c r="D2258" s="98">
        <v>202412</v>
      </c>
      <c r="E2258" s="118" t="str">
        <f t="shared" si="35"/>
        <v>01 December 2024</v>
      </c>
      <c r="F2258" s="98" t="s">
        <v>541</v>
      </c>
      <c r="G2258" s="98" t="s">
        <v>551</v>
      </c>
    </row>
    <row r="2259" spans="1:7" x14ac:dyDescent="0.25">
      <c r="A2259" s="31" t="s">
        <v>549</v>
      </c>
      <c r="B2259" s="103" t="s">
        <v>176</v>
      </c>
      <c r="C2259" s="31">
        <v>-3189.4281000000001</v>
      </c>
      <c r="D2259" s="31">
        <v>202412</v>
      </c>
      <c r="E2259" s="119" t="str">
        <f t="shared" si="35"/>
        <v>01 December 2024</v>
      </c>
      <c r="F2259" s="31" t="s">
        <v>541</v>
      </c>
      <c r="G2259" s="31" t="s">
        <v>552</v>
      </c>
    </row>
    <row r="2260" spans="1:7" x14ac:dyDescent="0.25">
      <c r="A2260" s="98" t="s">
        <v>549</v>
      </c>
      <c r="B2260" s="99" t="s">
        <v>176</v>
      </c>
      <c r="C2260" s="98">
        <v>-4299</v>
      </c>
      <c r="D2260" s="98">
        <v>202412</v>
      </c>
      <c r="E2260" s="118" t="str">
        <f t="shared" si="35"/>
        <v>01 December 2024</v>
      </c>
      <c r="F2260" s="98" t="s">
        <v>541</v>
      </c>
      <c r="G2260" s="98" t="s">
        <v>553</v>
      </c>
    </row>
    <row r="2261" spans="1:7" x14ac:dyDescent="0.25">
      <c r="A2261" s="31" t="s">
        <v>549</v>
      </c>
      <c r="B2261" s="103" t="s">
        <v>184</v>
      </c>
      <c r="C2261" s="31">
        <v>-14.515000000000001</v>
      </c>
      <c r="D2261" s="31">
        <v>202412</v>
      </c>
      <c r="E2261" s="119" t="str">
        <f t="shared" si="35"/>
        <v>01 December 2024</v>
      </c>
      <c r="F2261" s="31" t="s">
        <v>541</v>
      </c>
      <c r="G2261" s="31" t="s">
        <v>550</v>
      </c>
    </row>
    <row r="2262" spans="1:7" x14ac:dyDescent="0.25">
      <c r="A2262" s="98" t="s">
        <v>549</v>
      </c>
      <c r="B2262" s="104" t="s">
        <v>184</v>
      </c>
      <c r="C2262" s="98">
        <v>-26.65</v>
      </c>
      <c r="D2262" s="98">
        <v>202412</v>
      </c>
      <c r="E2262" s="118" t="str">
        <f t="shared" si="35"/>
        <v>01 December 2024</v>
      </c>
      <c r="F2262" s="98" t="s">
        <v>541</v>
      </c>
      <c r="G2262" s="98" t="s">
        <v>551</v>
      </c>
    </row>
    <row r="2263" spans="1:7" x14ac:dyDescent="0.25">
      <c r="A2263" s="31" t="s">
        <v>549</v>
      </c>
      <c r="B2263" s="103" t="s">
        <v>184</v>
      </c>
      <c r="C2263" s="31">
        <v>-37.094999999999999</v>
      </c>
      <c r="D2263" s="31">
        <v>202412</v>
      </c>
      <c r="E2263" s="119" t="str">
        <f t="shared" si="35"/>
        <v>01 December 2024</v>
      </c>
      <c r="F2263" s="31" t="s">
        <v>541</v>
      </c>
      <c r="G2263" s="31" t="s">
        <v>552</v>
      </c>
    </row>
    <row r="2264" spans="1:7" x14ac:dyDescent="0.25">
      <c r="A2264" s="98" t="s">
        <v>549</v>
      </c>
      <c r="B2264" s="104" t="s">
        <v>184</v>
      </c>
      <c r="C2264" s="98">
        <v>-50</v>
      </c>
      <c r="D2264" s="98">
        <v>202412</v>
      </c>
      <c r="E2264" s="118" t="str">
        <f t="shared" si="35"/>
        <v>01 December 2024</v>
      </c>
      <c r="F2264" s="98" t="s">
        <v>541</v>
      </c>
      <c r="G2264" s="98" t="s">
        <v>553</v>
      </c>
    </row>
    <row r="2265" spans="1:7" x14ac:dyDescent="0.25">
      <c r="A2265" s="31" t="s">
        <v>549</v>
      </c>
      <c r="B2265" s="31" t="s">
        <v>188</v>
      </c>
      <c r="C2265" s="31">
        <v>-72.575000000000003</v>
      </c>
      <c r="D2265" s="31">
        <v>202412</v>
      </c>
      <c r="E2265" s="119" t="str">
        <f t="shared" si="35"/>
        <v>01 December 2024</v>
      </c>
      <c r="F2265" s="31" t="s">
        <v>541</v>
      </c>
      <c r="G2265" s="31" t="s">
        <v>550</v>
      </c>
    </row>
    <row r="2266" spans="1:7" x14ac:dyDescent="0.25">
      <c r="A2266" s="98" t="s">
        <v>549</v>
      </c>
      <c r="B2266" s="108" t="s">
        <v>188</v>
      </c>
      <c r="C2266" s="98">
        <v>-133.25</v>
      </c>
      <c r="D2266" s="98">
        <v>202412</v>
      </c>
      <c r="E2266" s="118" t="str">
        <f t="shared" si="35"/>
        <v>01 December 2024</v>
      </c>
      <c r="F2266" s="98" t="s">
        <v>541</v>
      </c>
      <c r="G2266" s="98" t="s">
        <v>551</v>
      </c>
    </row>
    <row r="2267" spans="1:7" x14ac:dyDescent="0.25">
      <c r="A2267" s="31" t="s">
        <v>549</v>
      </c>
      <c r="B2267" s="101" t="s">
        <v>188</v>
      </c>
      <c r="C2267" s="31">
        <v>-185.47499999999999</v>
      </c>
      <c r="D2267" s="31">
        <v>202412</v>
      </c>
      <c r="E2267" s="119" t="str">
        <f t="shared" si="35"/>
        <v>01 December 2024</v>
      </c>
      <c r="F2267" s="31" t="s">
        <v>541</v>
      </c>
      <c r="G2267" s="31" t="s">
        <v>552</v>
      </c>
    </row>
    <row r="2268" spans="1:7" x14ac:dyDescent="0.25">
      <c r="A2268" s="98" t="s">
        <v>549</v>
      </c>
      <c r="B2268" s="99" t="s">
        <v>188</v>
      </c>
      <c r="C2268" s="98">
        <v>-250</v>
      </c>
      <c r="D2268" s="98">
        <v>202412</v>
      </c>
      <c r="E2268" s="118" t="str">
        <f t="shared" si="35"/>
        <v>01 December 2024</v>
      </c>
      <c r="F2268" s="98" t="s">
        <v>541</v>
      </c>
      <c r="G2268" s="98" t="s">
        <v>553</v>
      </c>
    </row>
    <row r="2269" spans="1:7" x14ac:dyDescent="0.25">
      <c r="A2269" s="31" t="s">
        <v>549</v>
      </c>
      <c r="B2269" s="103" t="s">
        <v>190</v>
      </c>
      <c r="C2269" s="31">
        <v>-72.575000000000003</v>
      </c>
      <c r="D2269" s="31">
        <v>202412</v>
      </c>
      <c r="E2269" s="119" t="str">
        <f t="shared" si="35"/>
        <v>01 December 2024</v>
      </c>
      <c r="F2269" s="31" t="s">
        <v>541</v>
      </c>
      <c r="G2269" s="31" t="s">
        <v>550</v>
      </c>
    </row>
    <row r="2270" spans="1:7" x14ac:dyDescent="0.25">
      <c r="A2270" s="98" t="s">
        <v>549</v>
      </c>
      <c r="B2270" s="104" t="s">
        <v>190</v>
      </c>
      <c r="C2270" s="98">
        <v>-133.25</v>
      </c>
      <c r="D2270" s="98">
        <v>202412</v>
      </c>
      <c r="E2270" s="118" t="str">
        <f t="shared" si="35"/>
        <v>01 December 2024</v>
      </c>
      <c r="F2270" s="98" t="s">
        <v>541</v>
      </c>
      <c r="G2270" s="98" t="s">
        <v>551</v>
      </c>
    </row>
    <row r="2271" spans="1:7" x14ac:dyDescent="0.25">
      <c r="A2271" s="31" t="s">
        <v>549</v>
      </c>
      <c r="B2271" s="101" t="s">
        <v>190</v>
      </c>
      <c r="C2271" s="31">
        <v>-185.47499999999999</v>
      </c>
      <c r="D2271" s="31">
        <v>202412</v>
      </c>
      <c r="E2271" s="119" t="str">
        <f t="shared" si="35"/>
        <v>01 December 2024</v>
      </c>
      <c r="F2271" s="31" t="s">
        <v>541</v>
      </c>
      <c r="G2271" s="31" t="s">
        <v>552</v>
      </c>
    </row>
    <row r="2272" spans="1:7" x14ac:dyDescent="0.25">
      <c r="A2272" s="98" t="s">
        <v>549</v>
      </c>
      <c r="B2272" s="99" t="s">
        <v>190</v>
      </c>
      <c r="C2272" s="98">
        <v>-250</v>
      </c>
      <c r="D2272" s="98">
        <v>202412</v>
      </c>
      <c r="E2272" s="118" t="str">
        <f t="shared" si="35"/>
        <v>01 December 2024</v>
      </c>
      <c r="F2272" s="98" t="s">
        <v>541</v>
      </c>
      <c r="G2272" s="98" t="s">
        <v>553</v>
      </c>
    </row>
    <row r="2273" spans="1:7" x14ac:dyDescent="0.25">
      <c r="A2273" s="31" t="s">
        <v>549</v>
      </c>
      <c r="B2273" s="101" t="s">
        <v>544</v>
      </c>
      <c r="C2273" s="31">
        <v>0</v>
      </c>
      <c r="D2273" s="31">
        <v>202412</v>
      </c>
      <c r="E2273" s="119" t="str">
        <f t="shared" si="35"/>
        <v>01 December 2024</v>
      </c>
      <c r="F2273" s="31" t="s">
        <v>541</v>
      </c>
      <c r="G2273" s="31" t="s">
        <v>550</v>
      </c>
    </row>
    <row r="2274" spans="1:7" x14ac:dyDescent="0.25">
      <c r="A2274" s="98" t="s">
        <v>549</v>
      </c>
      <c r="B2274" s="99" t="s">
        <v>544</v>
      </c>
      <c r="C2274" s="98">
        <v>0</v>
      </c>
      <c r="D2274" s="98">
        <v>202412</v>
      </c>
      <c r="E2274" s="118" t="str">
        <f t="shared" si="35"/>
        <v>01 December 2024</v>
      </c>
      <c r="F2274" s="98" t="s">
        <v>541</v>
      </c>
      <c r="G2274" s="98" t="s">
        <v>551</v>
      </c>
    </row>
    <row r="2275" spans="1:7" x14ac:dyDescent="0.25">
      <c r="A2275" s="31" t="s">
        <v>549</v>
      </c>
      <c r="B2275" s="101" t="s">
        <v>544</v>
      </c>
      <c r="C2275" s="31">
        <v>0</v>
      </c>
      <c r="D2275" s="31">
        <v>202412</v>
      </c>
      <c r="E2275" s="119" t="str">
        <f t="shared" si="35"/>
        <v>01 December 2024</v>
      </c>
      <c r="F2275" s="31" t="s">
        <v>541</v>
      </c>
      <c r="G2275" s="31" t="s">
        <v>552</v>
      </c>
    </row>
    <row r="2276" spans="1:7" x14ac:dyDescent="0.25">
      <c r="A2276" s="98" t="s">
        <v>549</v>
      </c>
      <c r="B2276" s="99" t="s">
        <v>544</v>
      </c>
      <c r="C2276" s="98">
        <v>0</v>
      </c>
      <c r="D2276" s="98">
        <v>202412</v>
      </c>
      <c r="E2276" s="118" t="str">
        <f t="shared" si="35"/>
        <v>01 December 2024</v>
      </c>
      <c r="F2276" s="98" t="s">
        <v>541</v>
      </c>
      <c r="G2276" s="98" t="s">
        <v>553</v>
      </c>
    </row>
    <row r="2277" spans="1:7" x14ac:dyDescent="0.25">
      <c r="A2277" s="31" t="s">
        <v>549</v>
      </c>
      <c r="B2277" s="101" t="s">
        <v>198</v>
      </c>
      <c r="C2277" s="31">
        <v>-1407.6647</v>
      </c>
      <c r="D2277" s="31">
        <v>202412</v>
      </c>
      <c r="E2277" s="119" t="str">
        <f t="shared" si="35"/>
        <v>01 December 2024</v>
      </c>
      <c r="F2277" s="31" t="s">
        <v>541</v>
      </c>
      <c r="G2277" s="31" t="s">
        <v>550</v>
      </c>
    </row>
    <row r="2278" spans="1:7" x14ac:dyDescent="0.25">
      <c r="A2278" s="98" t="s">
        <v>549</v>
      </c>
      <c r="B2278" s="99" t="s">
        <v>198</v>
      </c>
      <c r="C2278" s="98">
        <v>-2584.5169999999998</v>
      </c>
      <c r="D2278" s="98">
        <v>202412</v>
      </c>
      <c r="E2278" s="118" t="str">
        <f t="shared" si="35"/>
        <v>01 December 2024</v>
      </c>
      <c r="F2278" s="98" t="s">
        <v>541</v>
      </c>
      <c r="G2278" s="98" t="s">
        <v>551</v>
      </c>
    </row>
    <row r="2279" spans="1:7" x14ac:dyDescent="0.25">
      <c r="A2279" s="31" t="s">
        <v>549</v>
      </c>
      <c r="B2279" s="103" t="s">
        <v>198</v>
      </c>
      <c r="C2279" s="31">
        <v>-3597.4731000000002</v>
      </c>
      <c r="D2279" s="31">
        <v>202412</v>
      </c>
      <c r="E2279" s="119" t="str">
        <f t="shared" si="35"/>
        <v>01 December 2024</v>
      </c>
      <c r="F2279" s="31" t="s">
        <v>541</v>
      </c>
      <c r="G2279" s="31" t="s">
        <v>552</v>
      </c>
    </row>
    <row r="2280" spans="1:7" x14ac:dyDescent="0.25">
      <c r="A2280" s="98" t="s">
        <v>549</v>
      </c>
      <c r="B2280" s="104" t="s">
        <v>198</v>
      </c>
      <c r="C2280" s="98">
        <v>-4849</v>
      </c>
      <c r="D2280" s="98">
        <v>202412</v>
      </c>
      <c r="E2280" s="118" t="str">
        <f t="shared" si="35"/>
        <v>01 December 2024</v>
      </c>
      <c r="F2280" s="98" t="s">
        <v>541</v>
      </c>
      <c r="G2280" s="98" t="s">
        <v>553</v>
      </c>
    </row>
    <row r="2281" spans="1:7" x14ac:dyDescent="0.25">
      <c r="A2281" s="31" t="s">
        <v>549</v>
      </c>
      <c r="B2281" s="109" t="s">
        <v>200</v>
      </c>
      <c r="C2281" s="31">
        <v>0</v>
      </c>
      <c r="D2281" s="31">
        <v>202412</v>
      </c>
      <c r="E2281" s="119" t="str">
        <f t="shared" si="35"/>
        <v>01 December 2024</v>
      </c>
      <c r="F2281" s="31" t="s">
        <v>541</v>
      </c>
      <c r="G2281" s="31" t="s">
        <v>550</v>
      </c>
    </row>
    <row r="2282" spans="1:7" x14ac:dyDescent="0.25">
      <c r="A2282" s="98" t="s">
        <v>549</v>
      </c>
      <c r="B2282" s="109" t="s">
        <v>200</v>
      </c>
      <c r="C2282" s="98">
        <v>0</v>
      </c>
      <c r="D2282" s="98">
        <v>202412</v>
      </c>
      <c r="E2282" s="118" t="str">
        <f t="shared" si="35"/>
        <v>01 December 2024</v>
      </c>
      <c r="F2282" s="98" t="s">
        <v>541</v>
      </c>
      <c r="G2282" s="98" t="s">
        <v>551</v>
      </c>
    </row>
    <row r="2283" spans="1:7" x14ac:dyDescent="0.25">
      <c r="A2283" s="31" t="s">
        <v>549</v>
      </c>
      <c r="B2283" s="109" t="s">
        <v>200</v>
      </c>
      <c r="C2283" s="31">
        <v>0</v>
      </c>
      <c r="D2283" s="31">
        <v>202412</v>
      </c>
      <c r="E2283" s="119" t="str">
        <f t="shared" si="35"/>
        <v>01 December 2024</v>
      </c>
      <c r="F2283" s="31" t="s">
        <v>541</v>
      </c>
      <c r="G2283" s="31" t="s">
        <v>552</v>
      </c>
    </row>
    <row r="2284" spans="1:7" x14ac:dyDescent="0.25">
      <c r="A2284" s="98" t="s">
        <v>549</v>
      </c>
      <c r="B2284" s="104" t="s">
        <v>200</v>
      </c>
      <c r="C2284" s="98">
        <v>0</v>
      </c>
      <c r="D2284" s="98">
        <v>202412</v>
      </c>
      <c r="E2284" s="118" t="str">
        <f t="shared" si="35"/>
        <v>01 December 2024</v>
      </c>
      <c r="F2284" s="98" t="s">
        <v>541</v>
      </c>
      <c r="G2284" s="98" t="s">
        <v>553</v>
      </c>
    </row>
    <row r="2285" spans="1:7" x14ac:dyDescent="0.25">
      <c r="A2285" s="31" t="s">
        <v>549</v>
      </c>
      <c r="B2285" s="103" t="s">
        <v>206</v>
      </c>
      <c r="C2285" s="31">
        <v>0</v>
      </c>
      <c r="D2285" s="31">
        <v>202412</v>
      </c>
      <c r="E2285" s="119" t="str">
        <f t="shared" si="35"/>
        <v>01 December 2024</v>
      </c>
      <c r="F2285" s="31" t="s">
        <v>541</v>
      </c>
      <c r="G2285" s="31" t="s">
        <v>550</v>
      </c>
    </row>
    <row r="2286" spans="1:7" x14ac:dyDescent="0.25">
      <c r="A2286" s="98" t="s">
        <v>549</v>
      </c>
      <c r="B2286" s="99" t="s">
        <v>206</v>
      </c>
      <c r="C2286" s="98">
        <v>0</v>
      </c>
      <c r="D2286" s="98">
        <v>202412</v>
      </c>
      <c r="E2286" s="118" t="str">
        <f t="shared" si="35"/>
        <v>01 December 2024</v>
      </c>
      <c r="F2286" s="98" t="s">
        <v>541</v>
      </c>
      <c r="G2286" s="98" t="s">
        <v>551</v>
      </c>
    </row>
    <row r="2287" spans="1:7" x14ac:dyDescent="0.25">
      <c r="A2287" s="31" t="s">
        <v>549</v>
      </c>
      <c r="B2287" s="101" t="s">
        <v>206</v>
      </c>
      <c r="C2287" s="31">
        <v>0</v>
      </c>
      <c r="D2287" s="31">
        <v>202412</v>
      </c>
      <c r="E2287" s="119" t="str">
        <f t="shared" si="35"/>
        <v>01 December 2024</v>
      </c>
      <c r="F2287" s="31" t="s">
        <v>541</v>
      </c>
      <c r="G2287" s="31" t="s">
        <v>552</v>
      </c>
    </row>
    <row r="2288" spans="1:7" x14ac:dyDescent="0.25">
      <c r="A2288" s="98" t="s">
        <v>549</v>
      </c>
      <c r="B2288" s="104" t="s">
        <v>206</v>
      </c>
      <c r="C2288" s="98">
        <v>0</v>
      </c>
      <c r="D2288" s="98">
        <v>202412</v>
      </c>
      <c r="E2288" s="118" t="str">
        <f t="shared" si="35"/>
        <v>01 December 2024</v>
      </c>
      <c r="F2288" s="98" t="s">
        <v>541</v>
      </c>
      <c r="G2288" s="98" t="s">
        <v>553</v>
      </c>
    </row>
    <row r="2289" spans="1:7" x14ac:dyDescent="0.25">
      <c r="A2289" s="31" t="s">
        <v>549</v>
      </c>
      <c r="B2289" s="103" t="s">
        <v>208</v>
      </c>
      <c r="C2289" s="31">
        <v>0</v>
      </c>
      <c r="D2289" s="31">
        <v>202412</v>
      </c>
      <c r="E2289" s="119" t="str">
        <f t="shared" si="35"/>
        <v>01 December 2024</v>
      </c>
      <c r="F2289" s="31" t="s">
        <v>541</v>
      </c>
      <c r="G2289" s="31" t="s">
        <v>550</v>
      </c>
    </row>
    <row r="2290" spans="1:7" x14ac:dyDescent="0.25">
      <c r="A2290" s="98" t="s">
        <v>549</v>
      </c>
      <c r="B2290" s="99" t="s">
        <v>208</v>
      </c>
      <c r="C2290" s="98">
        <v>0</v>
      </c>
      <c r="D2290" s="98">
        <v>202412</v>
      </c>
      <c r="E2290" s="118" t="str">
        <f t="shared" si="35"/>
        <v>01 December 2024</v>
      </c>
      <c r="F2290" s="98" t="s">
        <v>541</v>
      </c>
      <c r="G2290" s="98" t="s">
        <v>551</v>
      </c>
    </row>
    <row r="2291" spans="1:7" x14ac:dyDescent="0.25">
      <c r="A2291" s="31" t="s">
        <v>549</v>
      </c>
      <c r="B2291" s="103" t="s">
        <v>208</v>
      </c>
      <c r="C2291" s="31">
        <v>0</v>
      </c>
      <c r="D2291" s="31">
        <v>202412</v>
      </c>
      <c r="E2291" s="119" t="str">
        <f t="shared" si="35"/>
        <v>01 December 2024</v>
      </c>
      <c r="F2291" s="31" t="s">
        <v>541</v>
      </c>
      <c r="G2291" s="31" t="s">
        <v>552</v>
      </c>
    </row>
    <row r="2292" spans="1:7" x14ac:dyDescent="0.25">
      <c r="A2292" s="98" t="s">
        <v>549</v>
      </c>
      <c r="B2292" s="104" t="s">
        <v>208</v>
      </c>
      <c r="C2292" s="98">
        <v>0</v>
      </c>
      <c r="D2292" s="98">
        <v>202412</v>
      </c>
      <c r="E2292" s="118" t="str">
        <f t="shared" si="35"/>
        <v>01 December 2024</v>
      </c>
      <c r="F2292" s="98" t="s">
        <v>541</v>
      </c>
      <c r="G2292" s="98" t="s">
        <v>553</v>
      </c>
    </row>
    <row r="2293" spans="1:7" x14ac:dyDescent="0.25">
      <c r="A2293" s="31" t="s">
        <v>549</v>
      </c>
      <c r="B2293" s="109" t="s">
        <v>281</v>
      </c>
      <c r="C2293" s="31">
        <v>0</v>
      </c>
      <c r="D2293" s="31">
        <v>202412</v>
      </c>
      <c r="E2293" s="119" t="str">
        <f t="shared" si="35"/>
        <v>01 December 2024</v>
      </c>
      <c r="F2293" s="31" t="s">
        <v>541</v>
      </c>
      <c r="G2293" s="31" t="s">
        <v>550</v>
      </c>
    </row>
    <row r="2294" spans="1:7" x14ac:dyDescent="0.25">
      <c r="A2294" s="98" t="s">
        <v>549</v>
      </c>
      <c r="B2294" s="99" t="s">
        <v>281</v>
      </c>
      <c r="C2294" s="98">
        <v>0</v>
      </c>
      <c r="D2294" s="98">
        <v>202412</v>
      </c>
      <c r="E2294" s="118" t="str">
        <f t="shared" si="35"/>
        <v>01 December 2024</v>
      </c>
      <c r="F2294" s="98" t="s">
        <v>541</v>
      </c>
      <c r="G2294" s="98" t="s">
        <v>551</v>
      </c>
    </row>
    <row r="2295" spans="1:7" x14ac:dyDescent="0.25">
      <c r="A2295" s="31" t="s">
        <v>549</v>
      </c>
      <c r="B2295" s="103" t="s">
        <v>281</v>
      </c>
      <c r="C2295" s="31">
        <v>0</v>
      </c>
      <c r="D2295" s="31">
        <v>202412</v>
      </c>
      <c r="E2295" s="119" t="str">
        <f t="shared" si="35"/>
        <v>01 December 2024</v>
      </c>
      <c r="F2295" s="31" t="s">
        <v>541</v>
      </c>
      <c r="G2295" s="31" t="s">
        <v>552</v>
      </c>
    </row>
    <row r="2296" spans="1:7" x14ac:dyDescent="0.25">
      <c r="A2296" s="98" t="s">
        <v>549</v>
      </c>
      <c r="B2296" s="104" t="s">
        <v>281</v>
      </c>
      <c r="C2296" s="98">
        <v>0</v>
      </c>
      <c r="D2296" s="98">
        <v>202412</v>
      </c>
      <c r="E2296" s="118" t="str">
        <f t="shared" si="35"/>
        <v>01 December 2024</v>
      </c>
      <c r="F2296" s="98" t="s">
        <v>541</v>
      </c>
      <c r="G2296" s="98" t="s">
        <v>553</v>
      </c>
    </row>
    <row r="2297" spans="1:7" x14ac:dyDescent="0.25">
      <c r="A2297" s="31" t="s">
        <v>549</v>
      </c>
      <c r="B2297" s="101" t="s">
        <v>214</v>
      </c>
      <c r="C2297" s="31">
        <v>0</v>
      </c>
      <c r="D2297" s="31">
        <v>202412</v>
      </c>
      <c r="E2297" s="119" t="str">
        <f t="shared" si="35"/>
        <v>01 December 2024</v>
      </c>
      <c r="F2297" s="31" t="s">
        <v>541</v>
      </c>
      <c r="G2297" s="31" t="s">
        <v>550</v>
      </c>
    </row>
    <row r="2298" spans="1:7" x14ac:dyDescent="0.25">
      <c r="A2298" s="98" t="s">
        <v>549</v>
      </c>
      <c r="B2298" s="99" t="s">
        <v>214</v>
      </c>
      <c r="C2298" s="98">
        <v>0</v>
      </c>
      <c r="D2298" s="98">
        <v>202412</v>
      </c>
      <c r="E2298" s="118" t="str">
        <f t="shared" si="35"/>
        <v>01 December 2024</v>
      </c>
      <c r="F2298" s="98" t="s">
        <v>541</v>
      </c>
      <c r="G2298" s="98" t="s">
        <v>551</v>
      </c>
    </row>
    <row r="2299" spans="1:7" x14ac:dyDescent="0.25">
      <c r="A2299" s="31" t="s">
        <v>549</v>
      </c>
      <c r="B2299" s="101" t="s">
        <v>214</v>
      </c>
      <c r="C2299" s="31">
        <v>0</v>
      </c>
      <c r="D2299" s="31">
        <v>202412</v>
      </c>
      <c r="E2299" s="119" t="str">
        <f t="shared" si="35"/>
        <v>01 December 2024</v>
      </c>
      <c r="F2299" s="31" t="s">
        <v>541</v>
      </c>
      <c r="G2299" s="31" t="s">
        <v>552</v>
      </c>
    </row>
    <row r="2300" spans="1:7" x14ac:dyDescent="0.25">
      <c r="A2300" s="98" t="s">
        <v>549</v>
      </c>
      <c r="B2300" s="109" t="s">
        <v>214</v>
      </c>
      <c r="C2300" s="98">
        <v>0</v>
      </c>
      <c r="D2300" s="98">
        <v>202412</v>
      </c>
      <c r="E2300" s="118" t="str">
        <f t="shared" si="35"/>
        <v>01 December 2024</v>
      </c>
      <c r="F2300" s="98" t="s">
        <v>541</v>
      </c>
      <c r="G2300" s="98" t="s">
        <v>553</v>
      </c>
    </row>
    <row r="2301" spans="1:7" x14ac:dyDescent="0.25">
      <c r="A2301" s="31" t="s">
        <v>549</v>
      </c>
      <c r="B2301" s="103" t="s">
        <v>283</v>
      </c>
      <c r="C2301" s="31">
        <v>0</v>
      </c>
      <c r="D2301" s="31">
        <v>202412</v>
      </c>
      <c r="E2301" s="119" t="str">
        <f t="shared" si="35"/>
        <v>01 December 2024</v>
      </c>
      <c r="F2301" s="31" t="s">
        <v>541</v>
      </c>
      <c r="G2301" s="31" t="s">
        <v>550</v>
      </c>
    </row>
    <row r="2302" spans="1:7" x14ac:dyDescent="0.25">
      <c r="A2302" s="98" t="s">
        <v>549</v>
      </c>
      <c r="B2302" s="104" t="s">
        <v>283</v>
      </c>
      <c r="C2302" s="98">
        <v>0</v>
      </c>
      <c r="D2302" s="98">
        <v>202412</v>
      </c>
      <c r="E2302" s="118" t="str">
        <f t="shared" si="35"/>
        <v>01 December 2024</v>
      </c>
      <c r="F2302" s="98" t="s">
        <v>541</v>
      </c>
      <c r="G2302" s="98" t="s">
        <v>551</v>
      </c>
    </row>
    <row r="2303" spans="1:7" x14ac:dyDescent="0.25">
      <c r="A2303" s="31" t="s">
        <v>549</v>
      </c>
      <c r="B2303" s="103" t="s">
        <v>283</v>
      </c>
      <c r="C2303" s="31">
        <v>0</v>
      </c>
      <c r="D2303" s="31">
        <v>202412</v>
      </c>
      <c r="E2303" s="119" t="str">
        <f t="shared" si="35"/>
        <v>01 December 2024</v>
      </c>
      <c r="F2303" s="31" t="s">
        <v>541</v>
      </c>
      <c r="G2303" s="31" t="s">
        <v>552</v>
      </c>
    </row>
    <row r="2304" spans="1:7" x14ac:dyDescent="0.25">
      <c r="A2304" s="98" t="s">
        <v>549</v>
      </c>
      <c r="B2304" s="104" t="s">
        <v>283</v>
      </c>
      <c r="C2304" s="98">
        <v>0</v>
      </c>
      <c r="D2304" s="98">
        <v>202412</v>
      </c>
      <c r="E2304" s="118" t="str">
        <f t="shared" si="35"/>
        <v>01 December 2024</v>
      </c>
      <c r="F2304" s="98" t="s">
        <v>541</v>
      </c>
      <c r="G2304" s="98" t="s">
        <v>553</v>
      </c>
    </row>
    <row r="2305" spans="1:7" x14ac:dyDescent="0.25">
      <c r="A2305" s="31" t="s">
        <v>549</v>
      </c>
      <c r="B2305" s="103" t="s">
        <v>218</v>
      </c>
      <c r="C2305" s="31">
        <v>-49.350999999999999</v>
      </c>
      <c r="D2305" s="31">
        <v>202412</v>
      </c>
      <c r="E2305" s="119" t="str">
        <f t="shared" si="35"/>
        <v>01 December 2024</v>
      </c>
      <c r="F2305" s="31" t="s">
        <v>541</v>
      </c>
      <c r="G2305" s="31" t="s">
        <v>550</v>
      </c>
    </row>
    <row r="2306" spans="1:7" x14ac:dyDescent="0.25">
      <c r="A2306" s="98" t="s">
        <v>549</v>
      </c>
      <c r="B2306" s="104" t="s">
        <v>218</v>
      </c>
      <c r="C2306" s="98">
        <v>-90.61</v>
      </c>
      <c r="D2306" s="98">
        <v>202412</v>
      </c>
      <c r="E2306" s="118" t="str">
        <f t="shared" ref="E2306:E2369" si="36">TEXT(DATE(LEFT(D2306,4), RIGHT(D2306,2), 1), "DD MMMM YYYY")</f>
        <v>01 December 2024</v>
      </c>
      <c r="F2306" s="98" t="s">
        <v>541</v>
      </c>
      <c r="G2306" s="98" t="s">
        <v>551</v>
      </c>
    </row>
    <row r="2307" spans="1:7" x14ac:dyDescent="0.25">
      <c r="A2307" s="31" t="s">
        <v>549</v>
      </c>
      <c r="B2307" s="101" t="s">
        <v>218</v>
      </c>
      <c r="C2307" s="31">
        <v>-126.123</v>
      </c>
      <c r="D2307" s="31">
        <v>202412</v>
      </c>
      <c r="E2307" s="119" t="str">
        <f t="shared" si="36"/>
        <v>01 December 2024</v>
      </c>
      <c r="F2307" s="31" t="s">
        <v>541</v>
      </c>
      <c r="G2307" s="31" t="s">
        <v>552</v>
      </c>
    </row>
    <row r="2308" spans="1:7" x14ac:dyDescent="0.25">
      <c r="A2308" s="98" t="s">
        <v>549</v>
      </c>
      <c r="B2308" s="99" t="s">
        <v>218</v>
      </c>
      <c r="C2308" s="98">
        <v>-170</v>
      </c>
      <c r="D2308" s="98">
        <v>202412</v>
      </c>
      <c r="E2308" s="118" t="str">
        <f t="shared" si="36"/>
        <v>01 December 2024</v>
      </c>
      <c r="F2308" s="98" t="s">
        <v>541</v>
      </c>
      <c r="G2308" s="98" t="s">
        <v>553</v>
      </c>
    </row>
    <row r="2309" spans="1:7" x14ac:dyDescent="0.25">
      <c r="A2309" s="31" t="s">
        <v>549</v>
      </c>
      <c r="B2309" s="101" t="s">
        <v>333</v>
      </c>
      <c r="C2309" s="31">
        <v>-29.03</v>
      </c>
      <c r="D2309" s="31">
        <v>202412</v>
      </c>
      <c r="E2309" s="119" t="str">
        <f t="shared" si="36"/>
        <v>01 December 2024</v>
      </c>
      <c r="F2309" s="31" t="s">
        <v>541</v>
      </c>
      <c r="G2309" s="31" t="s">
        <v>550</v>
      </c>
    </row>
    <row r="2310" spans="1:7" x14ac:dyDescent="0.25">
      <c r="A2310" s="98" t="s">
        <v>549</v>
      </c>
      <c r="B2310" s="104" t="s">
        <v>333</v>
      </c>
      <c r="C2310" s="98">
        <v>-53.3</v>
      </c>
      <c r="D2310" s="98">
        <v>202412</v>
      </c>
      <c r="E2310" s="118" t="str">
        <f t="shared" si="36"/>
        <v>01 December 2024</v>
      </c>
      <c r="F2310" s="98" t="s">
        <v>541</v>
      </c>
      <c r="G2310" s="98" t="s">
        <v>551</v>
      </c>
    </row>
    <row r="2311" spans="1:7" x14ac:dyDescent="0.25">
      <c r="A2311" s="31" t="s">
        <v>549</v>
      </c>
      <c r="B2311" s="103" t="s">
        <v>333</v>
      </c>
      <c r="C2311" s="31">
        <v>-74.19</v>
      </c>
      <c r="D2311" s="31">
        <v>202412</v>
      </c>
      <c r="E2311" s="119" t="str">
        <f t="shared" si="36"/>
        <v>01 December 2024</v>
      </c>
      <c r="F2311" s="31" t="s">
        <v>541</v>
      </c>
      <c r="G2311" s="31" t="s">
        <v>552</v>
      </c>
    </row>
    <row r="2312" spans="1:7" x14ac:dyDescent="0.25">
      <c r="A2312" s="98" t="s">
        <v>549</v>
      </c>
      <c r="B2312" s="104" t="s">
        <v>333</v>
      </c>
      <c r="C2312" s="98">
        <v>-100</v>
      </c>
      <c r="D2312" s="98">
        <v>202412</v>
      </c>
      <c r="E2312" s="118" t="str">
        <f t="shared" si="36"/>
        <v>01 December 2024</v>
      </c>
      <c r="F2312" s="98" t="s">
        <v>541</v>
      </c>
      <c r="G2312" s="98" t="s">
        <v>553</v>
      </c>
    </row>
    <row r="2313" spans="1:7" x14ac:dyDescent="0.25">
      <c r="A2313" s="31" t="s">
        <v>549</v>
      </c>
      <c r="B2313" s="103" t="s">
        <v>220</v>
      </c>
      <c r="C2313" s="31">
        <v>-78.381</v>
      </c>
      <c r="D2313" s="31">
        <v>202412</v>
      </c>
      <c r="E2313" s="119" t="str">
        <f t="shared" si="36"/>
        <v>01 December 2024</v>
      </c>
      <c r="F2313" s="31" t="s">
        <v>541</v>
      </c>
      <c r="G2313" s="31" t="s">
        <v>550</v>
      </c>
    </row>
    <row r="2314" spans="1:7" x14ac:dyDescent="0.25">
      <c r="A2314" s="98" t="s">
        <v>549</v>
      </c>
      <c r="B2314" s="104" t="s">
        <v>220</v>
      </c>
      <c r="C2314" s="98">
        <v>-143.91</v>
      </c>
      <c r="D2314" s="98">
        <v>202412</v>
      </c>
      <c r="E2314" s="118" t="str">
        <f t="shared" si="36"/>
        <v>01 December 2024</v>
      </c>
      <c r="F2314" s="98" t="s">
        <v>541</v>
      </c>
      <c r="G2314" s="98" t="s">
        <v>551</v>
      </c>
    </row>
    <row r="2315" spans="1:7" x14ac:dyDescent="0.25">
      <c r="A2315" s="31" t="s">
        <v>549</v>
      </c>
      <c r="B2315" s="103" t="s">
        <v>220</v>
      </c>
      <c r="C2315" s="31">
        <v>-200.31299999999999</v>
      </c>
      <c r="D2315" s="31">
        <v>202412</v>
      </c>
      <c r="E2315" s="119" t="str">
        <f t="shared" si="36"/>
        <v>01 December 2024</v>
      </c>
      <c r="F2315" s="31" t="s">
        <v>541</v>
      </c>
      <c r="G2315" s="31" t="s">
        <v>552</v>
      </c>
    </row>
    <row r="2316" spans="1:7" x14ac:dyDescent="0.25">
      <c r="A2316" s="98" t="s">
        <v>549</v>
      </c>
      <c r="B2316" s="104" t="s">
        <v>220</v>
      </c>
      <c r="C2316" s="98">
        <v>-270</v>
      </c>
      <c r="D2316" s="98">
        <v>202412</v>
      </c>
      <c r="E2316" s="118" t="str">
        <f t="shared" si="36"/>
        <v>01 December 2024</v>
      </c>
      <c r="F2316" s="98" t="s">
        <v>541</v>
      </c>
      <c r="G2316" s="98" t="s">
        <v>553</v>
      </c>
    </row>
    <row r="2317" spans="1:7" x14ac:dyDescent="0.25">
      <c r="A2317" s="31" t="s">
        <v>549</v>
      </c>
      <c r="B2317" s="103" t="s">
        <v>222</v>
      </c>
      <c r="C2317" s="31">
        <v>0</v>
      </c>
      <c r="D2317" s="31">
        <v>202412</v>
      </c>
      <c r="E2317" s="119" t="str">
        <f t="shared" si="36"/>
        <v>01 December 2024</v>
      </c>
      <c r="F2317" s="31" t="s">
        <v>541</v>
      </c>
      <c r="G2317" s="31" t="s">
        <v>550</v>
      </c>
    </row>
    <row r="2318" spans="1:7" x14ac:dyDescent="0.25">
      <c r="A2318" s="98" t="s">
        <v>549</v>
      </c>
      <c r="B2318" s="104" t="s">
        <v>222</v>
      </c>
      <c r="C2318" s="98">
        <v>0</v>
      </c>
      <c r="D2318" s="98">
        <v>202412</v>
      </c>
      <c r="E2318" s="118" t="str">
        <f t="shared" si="36"/>
        <v>01 December 2024</v>
      </c>
      <c r="F2318" s="98" t="s">
        <v>541</v>
      </c>
      <c r="G2318" s="98" t="s">
        <v>551</v>
      </c>
    </row>
    <row r="2319" spans="1:7" x14ac:dyDescent="0.25">
      <c r="A2319" s="31" t="s">
        <v>549</v>
      </c>
      <c r="B2319" s="103" t="s">
        <v>222</v>
      </c>
      <c r="C2319" s="31">
        <v>0</v>
      </c>
      <c r="D2319" s="31">
        <v>202412</v>
      </c>
      <c r="E2319" s="119" t="str">
        <f t="shared" si="36"/>
        <v>01 December 2024</v>
      </c>
      <c r="F2319" s="31" t="s">
        <v>541</v>
      </c>
      <c r="G2319" s="31" t="s">
        <v>552</v>
      </c>
    </row>
    <row r="2320" spans="1:7" x14ac:dyDescent="0.25">
      <c r="A2320" s="98" t="s">
        <v>549</v>
      </c>
      <c r="B2320" s="104" t="s">
        <v>222</v>
      </c>
      <c r="C2320" s="98">
        <v>0</v>
      </c>
      <c r="D2320" s="98">
        <v>202412</v>
      </c>
      <c r="E2320" s="118" t="str">
        <f t="shared" si="36"/>
        <v>01 December 2024</v>
      </c>
      <c r="F2320" s="98" t="s">
        <v>541</v>
      </c>
      <c r="G2320" s="98" t="s">
        <v>553</v>
      </c>
    </row>
    <row r="2321" spans="1:7" x14ac:dyDescent="0.25">
      <c r="A2321" s="31" t="s">
        <v>549</v>
      </c>
      <c r="B2321" s="103" t="s">
        <v>224</v>
      </c>
      <c r="C2321" s="31">
        <v>0</v>
      </c>
      <c r="D2321" s="31">
        <v>202412</v>
      </c>
      <c r="E2321" s="119" t="str">
        <f t="shared" si="36"/>
        <v>01 December 2024</v>
      </c>
      <c r="F2321" s="31" t="s">
        <v>541</v>
      </c>
      <c r="G2321" s="31" t="s">
        <v>550</v>
      </c>
    </row>
    <row r="2322" spans="1:7" x14ac:dyDescent="0.25">
      <c r="A2322" s="98" t="s">
        <v>549</v>
      </c>
      <c r="B2322" s="104" t="s">
        <v>224</v>
      </c>
      <c r="C2322" s="98">
        <v>0</v>
      </c>
      <c r="D2322" s="98">
        <v>202412</v>
      </c>
      <c r="E2322" s="118" t="str">
        <f t="shared" si="36"/>
        <v>01 December 2024</v>
      </c>
      <c r="F2322" s="98" t="s">
        <v>541</v>
      </c>
      <c r="G2322" s="98" t="s">
        <v>551</v>
      </c>
    </row>
    <row r="2323" spans="1:7" x14ac:dyDescent="0.25">
      <c r="A2323" s="31" t="s">
        <v>549</v>
      </c>
      <c r="B2323" s="103" t="s">
        <v>224</v>
      </c>
      <c r="C2323" s="31">
        <v>0</v>
      </c>
      <c r="D2323" s="31">
        <v>202412</v>
      </c>
      <c r="E2323" s="119" t="str">
        <f t="shared" si="36"/>
        <v>01 December 2024</v>
      </c>
      <c r="F2323" s="31" t="s">
        <v>541</v>
      </c>
      <c r="G2323" s="31" t="s">
        <v>552</v>
      </c>
    </row>
    <row r="2324" spans="1:7" x14ac:dyDescent="0.25">
      <c r="A2324" s="98" t="s">
        <v>549</v>
      </c>
      <c r="B2324" s="99" t="s">
        <v>224</v>
      </c>
      <c r="C2324" s="98">
        <v>0</v>
      </c>
      <c r="D2324" s="98">
        <v>202412</v>
      </c>
      <c r="E2324" s="118" t="str">
        <f t="shared" si="36"/>
        <v>01 December 2024</v>
      </c>
      <c r="F2324" s="98" t="s">
        <v>541</v>
      </c>
      <c r="G2324" s="98" t="s">
        <v>553</v>
      </c>
    </row>
    <row r="2325" spans="1:7" x14ac:dyDescent="0.25">
      <c r="A2325" s="31" t="s">
        <v>549</v>
      </c>
      <c r="B2325" s="101" t="s">
        <v>226</v>
      </c>
      <c r="C2325" s="31">
        <v>0</v>
      </c>
      <c r="D2325" s="31">
        <v>202412</v>
      </c>
      <c r="E2325" s="119" t="str">
        <f t="shared" si="36"/>
        <v>01 December 2024</v>
      </c>
      <c r="F2325" s="31" t="s">
        <v>541</v>
      </c>
      <c r="G2325" s="31" t="s">
        <v>550</v>
      </c>
    </row>
    <row r="2326" spans="1:7" x14ac:dyDescent="0.25">
      <c r="A2326" s="98" t="s">
        <v>549</v>
      </c>
      <c r="B2326" s="104" t="s">
        <v>226</v>
      </c>
      <c r="C2326" s="98">
        <v>0</v>
      </c>
      <c r="D2326" s="98">
        <v>202412</v>
      </c>
      <c r="E2326" s="118" t="str">
        <f t="shared" si="36"/>
        <v>01 December 2024</v>
      </c>
      <c r="F2326" s="98" t="s">
        <v>541</v>
      </c>
      <c r="G2326" s="98" t="s">
        <v>551</v>
      </c>
    </row>
    <row r="2327" spans="1:7" x14ac:dyDescent="0.25">
      <c r="A2327" s="31" t="s">
        <v>549</v>
      </c>
      <c r="B2327" s="103" t="s">
        <v>226</v>
      </c>
      <c r="C2327" s="31">
        <v>0</v>
      </c>
      <c r="D2327" s="31">
        <v>202412</v>
      </c>
      <c r="E2327" s="119" t="str">
        <f t="shared" si="36"/>
        <v>01 December 2024</v>
      </c>
      <c r="F2327" s="31" t="s">
        <v>541</v>
      </c>
      <c r="G2327" s="31" t="s">
        <v>552</v>
      </c>
    </row>
    <row r="2328" spans="1:7" x14ac:dyDescent="0.25">
      <c r="A2328" s="98" t="s">
        <v>549</v>
      </c>
      <c r="B2328" s="104" t="s">
        <v>226</v>
      </c>
      <c r="C2328" s="98">
        <v>0</v>
      </c>
      <c r="D2328" s="98">
        <v>202412</v>
      </c>
      <c r="E2328" s="118" t="str">
        <f t="shared" si="36"/>
        <v>01 December 2024</v>
      </c>
      <c r="F2328" s="98" t="s">
        <v>541</v>
      </c>
      <c r="G2328" s="98" t="s">
        <v>553</v>
      </c>
    </row>
    <row r="2329" spans="1:7" x14ac:dyDescent="0.25">
      <c r="A2329" s="31" t="s">
        <v>549</v>
      </c>
      <c r="B2329" s="105" t="s">
        <v>228</v>
      </c>
      <c r="C2329" s="31">
        <v>0</v>
      </c>
      <c r="D2329" s="31">
        <v>202412</v>
      </c>
      <c r="E2329" s="119" t="str">
        <f t="shared" si="36"/>
        <v>01 December 2024</v>
      </c>
      <c r="F2329" s="31" t="s">
        <v>541</v>
      </c>
      <c r="G2329" s="31" t="s">
        <v>550</v>
      </c>
    </row>
    <row r="2330" spans="1:7" x14ac:dyDescent="0.25">
      <c r="A2330" s="98" t="s">
        <v>549</v>
      </c>
      <c r="B2330" s="105" t="s">
        <v>228</v>
      </c>
      <c r="C2330" s="98">
        <v>0</v>
      </c>
      <c r="D2330" s="98">
        <v>202412</v>
      </c>
      <c r="E2330" s="118" t="str">
        <f t="shared" si="36"/>
        <v>01 December 2024</v>
      </c>
      <c r="F2330" s="98" t="s">
        <v>541</v>
      </c>
      <c r="G2330" s="98" t="s">
        <v>551</v>
      </c>
    </row>
    <row r="2331" spans="1:7" x14ac:dyDescent="0.25">
      <c r="A2331" s="31" t="s">
        <v>549</v>
      </c>
      <c r="B2331" s="101" t="s">
        <v>228</v>
      </c>
      <c r="C2331" s="31">
        <v>0</v>
      </c>
      <c r="D2331" s="31">
        <v>202412</v>
      </c>
      <c r="E2331" s="119" t="str">
        <f t="shared" si="36"/>
        <v>01 December 2024</v>
      </c>
      <c r="F2331" s="31" t="s">
        <v>541</v>
      </c>
      <c r="G2331" s="31" t="s">
        <v>552</v>
      </c>
    </row>
    <row r="2332" spans="1:7" x14ac:dyDescent="0.25">
      <c r="A2332" s="98" t="s">
        <v>549</v>
      </c>
      <c r="B2332" s="104" t="s">
        <v>228</v>
      </c>
      <c r="C2332" s="98">
        <v>0</v>
      </c>
      <c r="D2332" s="98">
        <v>202412</v>
      </c>
      <c r="E2332" s="118" t="str">
        <f t="shared" si="36"/>
        <v>01 December 2024</v>
      </c>
      <c r="F2332" s="98" t="s">
        <v>541</v>
      </c>
      <c r="G2332" s="98" t="s">
        <v>553</v>
      </c>
    </row>
    <row r="2333" spans="1:7" x14ac:dyDescent="0.25">
      <c r="A2333" s="31" t="s">
        <v>549</v>
      </c>
      <c r="B2333" s="101" t="s">
        <v>230</v>
      </c>
      <c r="C2333" s="31">
        <v>0</v>
      </c>
      <c r="D2333" s="31">
        <v>202412</v>
      </c>
      <c r="E2333" s="119" t="str">
        <f t="shared" si="36"/>
        <v>01 December 2024</v>
      </c>
      <c r="F2333" s="31" t="s">
        <v>541</v>
      </c>
      <c r="G2333" s="31" t="s">
        <v>550</v>
      </c>
    </row>
    <row r="2334" spans="1:7" x14ac:dyDescent="0.25">
      <c r="A2334" s="98" t="s">
        <v>549</v>
      </c>
      <c r="B2334" s="104" t="s">
        <v>230</v>
      </c>
      <c r="C2334" s="98">
        <v>0</v>
      </c>
      <c r="D2334" s="98">
        <v>202412</v>
      </c>
      <c r="E2334" s="118" t="str">
        <f t="shared" si="36"/>
        <v>01 December 2024</v>
      </c>
      <c r="F2334" s="98" t="s">
        <v>541</v>
      </c>
      <c r="G2334" s="98" t="s">
        <v>551</v>
      </c>
    </row>
    <row r="2335" spans="1:7" x14ac:dyDescent="0.25">
      <c r="A2335" s="31" t="s">
        <v>549</v>
      </c>
      <c r="B2335" s="103" t="s">
        <v>230</v>
      </c>
      <c r="C2335" s="31">
        <v>0</v>
      </c>
      <c r="D2335" s="31">
        <v>202412</v>
      </c>
      <c r="E2335" s="119" t="str">
        <f t="shared" si="36"/>
        <v>01 December 2024</v>
      </c>
      <c r="F2335" s="31" t="s">
        <v>541</v>
      </c>
      <c r="G2335" s="31" t="s">
        <v>552</v>
      </c>
    </row>
    <row r="2336" spans="1:7" x14ac:dyDescent="0.25">
      <c r="A2336" s="98" t="s">
        <v>549</v>
      </c>
      <c r="B2336" s="104" t="s">
        <v>230</v>
      </c>
      <c r="C2336" s="98">
        <v>0</v>
      </c>
      <c r="D2336" s="98">
        <v>202412</v>
      </c>
      <c r="E2336" s="118" t="str">
        <f t="shared" si="36"/>
        <v>01 December 2024</v>
      </c>
      <c r="F2336" s="98" t="s">
        <v>541</v>
      </c>
      <c r="G2336" s="98" t="s">
        <v>553</v>
      </c>
    </row>
    <row r="2337" spans="1:7" x14ac:dyDescent="0.25">
      <c r="A2337" s="31" t="s">
        <v>549</v>
      </c>
      <c r="B2337" s="103" t="s">
        <v>232</v>
      </c>
      <c r="C2337" s="31">
        <v>0</v>
      </c>
      <c r="D2337" s="31">
        <v>202412</v>
      </c>
      <c r="E2337" s="119" t="str">
        <f t="shared" si="36"/>
        <v>01 December 2024</v>
      </c>
      <c r="F2337" s="31" t="s">
        <v>541</v>
      </c>
      <c r="G2337" s="31" t="s">
        <v>550</v>
      </c>
    </row>
    <row r="2338" spans="1:7" x14ac:dyDescent="0.25">
      <c r="A2338" s="98" t="s">
        <v>549</v>
      </c>
      <c r="B2338" s="98" t="s">
        <v>232</v>
      </c>
      <c r="C2338" s="98">
        <v>0</v>
      </c>
      <c r="D2338" s="98">
        <v>202412</v>
      </c>
      <c r="E2338" s="118" t="str">
        <f t="shared" si="36"/>
        <v>01 December 2024</v>
      </c>
      <c r="F2338" s="98" t="s">
        <v>541</v>
      </c>
      <c r="G2338" s="98" t="s">
        <v>551</v>
      </c>
    </row>
    <row r="2339" spans="1:7" x14ac:dyDescent="0.25">
      <c r="A2339" s="31" t="s">
        <v>549</v>
      </c>
      <c r="B2339" s="108" t="s">
        <v>232</v>
      </c>
      <c r="C2339" s="31">
        <v>0</v>
      </c>
      <c r="D2339" s="31">
        <v>202412</v>
      </c>
      <c r="E2339" s="119" t="str">
        <f t="shared" si="36"/>
        <v>01 December 2024</v>
      </c>
      <c r="F2339" s="31" t="s">
        <v>541</v>
      </c>
      <c r="G2339" s="31" t="s">
        <v>552</v>
      </c>
    </row>
    <row r="2340" spans="1:7" x14ac:dyDescent="0.25">
      <c r="A2340" s="98" t="s">
        <v>549</v>
      </c>
      <c r="B2340" s="99" t="s">
        <v>232</v>
      </c>
      <c r="C2340" s="98">
        <v>0</v>
      </c>
      <c r="D2340" s="98">
        <v>202412</v>
      </c>
      <c r="E2340" s="118" t="str">
        <f t="shared" si="36"/>
        <v>01 December 2024</v>
      </c>
      <c r="F2340" s="98" t="s">
        <v>541</v>
      </c>
      <c r="G2340" s="98" t="s">
        <v>553</v>
      </c>
    </row>
    <row r="2341" spans="1:7" x14ac:dyDescent="0.25">
      <c r="A2341" s="31" t="s">
        <v>549</v>
      </c>
      <c r="B2341" s="101" t="s">
        <v>234</v>
      </c>
      <c r="C2341" s="31">
        <v>-19908.919150000002</v>
      </c>
      <c r="D2341" s="31">
        <v>202412</v>
      </c>
      <c r="E2341" s="119" t="str">
        <f t="shared" si="36"/>
        <v>01 December 2024</v>
      </c>
      <c r="F2341" s="31" t="s">
        <v>541</v>
      </c>
      <c r="G2341" s="31" t="s">
        <v>550</v>
      </c>
    </row>
    <row r="2342" spans="1:7" x14ac:dyDescent="0.25">
      <c r="A2342" s="98" t="s">
        <v>549</v>
      </c>
      <c r="B2342" s="104" t="s">
        <v>234</v>
      </c>
      <c r="C2342" s="98">
        <v>-36553.406499999997</v>
      </c>
      <c r="D2342" s="98">
        <v>202412</v>
      </c>
      <c r="E2342" s="118" t="str">
        <f t="shared" si="36"/>
        <v>01 December 2024</v>
      </c>
      <c r="F2342" s="98" t="s">
        <v>541</v>
      </c>
      <c r="G2342" s="98" t="s">
        <v>551</v>
      </c>
    </row>
    <row r="2343" spans="1:7" x14ac:dyDescent="0.25">
      <c r="A2343" s="31" t="s">
        <v>549</v>
      </c>
      <c r="B2343" s="103" t="s">
        <v>234</v>
      </c>
      <c r="C2343" s="31">
        <v>-50879.872949999997</v>
      </c>
      <c r="D2343" s="31">
        <v>202412</v>
      </c>
      <c r="E2343" s="119" t="str">
        <f t="shared" si="36"/>
        <v>01 December 2024</v>
      </c>
      <c r="F2343" s="31" t="s">
        <v>541</v>
      </c>
      <c r="G2343" s="31" t="s">
        <v>552</v>
      </c>
    </row>
    <row r="2344" spans="1:7" x14ac:dyDescent="0.25">
      <c r="A2344" s="98" t="s">
        <v>549</v>
      </c>
      <c r="B2344" s="99" t="s">
        <v>234</v>
      </c>
      <c r="C2344" s="98">
        <v>-68580.5</v>
      </c>
      <c r="D2344" s="98">
        <v>202412</v>
      </c>
      <c r="E2344" s="118" t="str">
        <f t="shared" si="36"/>
        <v>01 December 2024</v>
      </c>
      <c r="F2344" s="98" t="s">
        <v>541</v>
      </c>
      <c r="G2344" s="98" t="s">
        <v>553</v>
      </c>
    </row>
    <row r="2345" spans="1:7" x14ac:dyDescent="0.25">
      <c r="A2345" s="31" t="s">
        <v>549</v>
      </c>
      <c r="B2345" s="101" t="s">
        <v>236</v>
      </c>
      <c r="C2345" s="31">
        <v>990.35844999999995</v>
      </c>
      <c r="D2345" s="31">
        <v>202412</v>
      </c>
      <c r="E2345" s="119" t="str">
        <f t="shared" si="36"/>
        <v>01 December 2024</v>
      </c>
      <c r="F2345" s="31" t="s">
        <v>541</v>
      </c>
      <c r="G2345" s="31" t="s">
        <v>550</v>
      </c>
    </row>
    <row r="2346" spans="1:7" x14ac:dyDescent="0.25">
      <c r="A2346" s="98" t="s">
        <v>549</v>
      </c>
      <c r="B2346" s="99" t="s">
        <v>236</v>
      </c>
      <c r="C2346" s="98">
        <v>1818.3295000000001</v>
      </c>
      <c r="D2346" s="98">
        <v>202412</v>
      </c>
      <c r="E2346" s="118" t="str">
        <f t="shared" si="36"/>
        <v>01 December 2024</v>
      </c>
      <c r="F2346" s="98" t="s">
        <v>541</v>
      </c>
      <c r="G2346" s="98" t="s">
        <v>551</v>
      </c>
    </row>
    <row r="2347" spans="1:7" x14ac:dyDescent="0.25">
      <c r="A2347" s="31" t="s">
        <v>549</v>
      </c>
      <c r="B2347" s="101" t="s">
        <v>236</v>
      </c>
      <c r="C2347" s="31">
        <v>2530.9918499999999</v>
      </c>
      <c r="D2347" s="31">
        <v>202412</v>
      </c>
      <c r="E2347" s="119" t="str">
        <f t="shared" si="36"/>
        <v>01 December 2024</v>
      </c>
      <c r="F2347" s="31" t="s">
        <v>541</v>
      </c>
      <c r="G2347" s="31" t="s">
        <v>552</v>
      </c>
    </row>
    <row r="2348" spans="1:7" x14ac:dyDescent="0.25">
      <c r="A2348" s="98" t="s">
        <v>549</v>
      </c>
      <c r="B2348" s="99" t="s">
        <v>236</v>
      </c>
      <c r="C2348" s="98">
        <v>3411.5</v>
      </c>
      <c r="D2348" s="98">
        <v>202412</v>
      </c>
      <c r="E2348" s="118" t="str">
        <f t="shared" si="36"/>
        <v>01 December 2024</v>
      </c>
      <c r="F2348" s="98" t="s">
        <v>541</v>
      </c>
      <c r="G2348" s="98" t="s">
        <v>553</v>
      </c>
    </row>
    <row r="2349" spans="1:7" x14ac:dyDescent="0.25">
      <c r="A2349" s="31" t="s">
        <v>549</v>
      </c>
      <c r="B2349" s="101" t="s">
        <v>238</v>
      </c>
      <c r="C2349" s="31">
        <v>0</v>
      </c>
      <c r="D2349" s="31">
        <v>202412</v>
      </c>
      <c r="E2349" s="119" t="str">
        <f t="shared" si="36"/>
        <v>01 December 2024</v>
      </c>
      <c r="F2349" s="31" t="s">
        <v>541</v>
      </c>
      <c r="G2349" s="31" t="s">
        <v>550</v>
      </c>
    </row>
    <row r="2350" spans="1:7" x14ac:dyDescent="0.25">
      <c r="A2350" s="98" t="s">
        <v>549</v>
      </c>
      <c r="B2350" s="99" t="s">
        <v>238</v>
      </c>
      <c r="C2350" s="98">
        <v>0</v>
      </c>
      <c r="D2350" s="98">
        <v>202412</v>
      </c>
      <c r="E2350" s="118" t="str">
        <f t="shared" si="36"/>
        <v>01 December 2024</v>
      </c>
      <c r="F2350" s="98" t="s">
        <v>541</v>
      </c>
      <c r="G2350" s="98" t="s">
        <v>551</v>
      </c>
    </row>
    <row r="2351" spans="1:7" x14ac:dyDescent="0.25">
      <c r="A2351" s="31" t="s">
        <v>549</v>
      </c>
      <c r="B2351" s="101" t="s">
        <v>238</v>
      </c>
      <c r="C2351" s="31">
        <v>0</v>
      </c>
      <c r="D2351" s="31">
        <v>202412</v>
      </c>
      <c r="E2351" s="119" t="str">
        <f t="shared" si="36"/>
        <v>01 December 2024</v>
      </c>
      <c r="F2351" s="31" t="s">
        <v>541</v>
      </c>
      <c r="G2351" s="31" t="s">
        <v>552</v>
      </c>
    </row>
    <row r="2352" spans="1:7" x14ac:dyDescent="0.25">
      <c r="A2352" s="98" t="s">
        <v>549</v>
      </c>
      <c r="B2352" s="104" t="s">
        <v>238</v>
      </c>
      <c r="C2352" s="98">
        <v>0</v>
      </c>
      <c r="D2352" s="98">
        <v>202412</v>
      </c>
      <c r="E2352" s="118" t="str">
        <f t="shared" si="36"/>
        <v>01 December 2024</v>
      </c>
      <c r="F2352" s="98" t="s">
        <v>541</v>
      </c>
      <c r="G2352" s="98" t="s">
        <v>553</v>
      </c>
    </row>
    <row r="2353" spans="1:7" x14ac:dyDescent="0.25">
      <c r="A2353" s="31" t="s">
        <v>549</v>
      </c>
      <c r="B2353" s="103" t="s">
        <v>238</v>
      </c>
      <c r="C2353" s="31">
        <v>990.35844999999995</v>
      </c>
      <c r="D2353" s="31">
        <v>202412</v>
      </c>
      <c r="E2353" s="119" t="str">
        <f t="shared" si="36"/>
        <v>01 December 2024</v>
      </c>
      <c r="F2353" s="31" t="s">
        <v>541</v>
      </c>
      <c r="G2353" s="31" t="s">
        <v>550</v>
      </c>
    </row>
    <row r="2354" spans="1:7" x14ac:dyDescent="0.25">
      <c r="A2354" s="98" t="s">
        <v>549</v>
      </c>
      <c r="B2354" s="109" t="s">
        <v>238</v>
      </c>
      <c r="C2354" s="98">
        <v>1818.3295000000001</v>
      </c>
      <c r="D2354" s="98">
        <v>202412</v>
      </c>
      <c r="E2354" s="118" t="str">
        <f t="shared" si="36"/>
        <v>01 December 2024</v>
      </c>
      <c r="F2354" s="98" t="s">
        <v>541</v>
      </c>
      <c r="G2354" s="98" t="s">
        <v>551</v>
      </c>
    </row>
    <row r="2355" spans="1:7" x14ac:dyDescent="0.25">
      <c r="A2355" s="31" t="s">
        <v>549</v>
      </c>
      <c r="B2355" s="109" t="s">
        <v>238</v>
      </c>
      <c r="C2355" s="31">
        <v>2530.9918499999999</v>
      </c>
      <c r="D2355" s="31">
        <v>202412</v>
      </c>
      <c r="E2355" s="119" t="str">
        <f t="shared" si="36"/>
        <v>01 December 2024</v>
      </c>
      <c r="F2355" s="31" t="s">
        <v>541</v>
      </c>
      <c r="G2355" s="31" t="s">
        <v>552</v>
      </c>
    </row>
    <row r="2356" spans="1:7" x14ac:dyDescent="0.25">
      <c r="A2356" s="98" t="s">
        <v>549</v>
      </c>
      <c r="B2356" s="109" t="s">
        <v>238</v>
      </c>
      <c r="C2356" s="98">
        <v>3411.5</v>
      </c>
      <c r="D2356" s="98">
        <v>202412</v>
      </c>
      <c r="E2356" s="118" t="str">
        <f t="shared" si="36"/>
        <v>01 December 2024</v>
      </c>
      <c r="F2356" s="98" t="s">
        <v>541</v>
      </c>
      <c r="G2356" s="98" t="s">
        <v>553</v>
      </c>
    </row>
    <row r="2357" spans="1:7" x14ac:dyDescent="0.25">
      <c r="A2357" s="31" t="s">
        <v>549</v>
      </c>
      <c r="B2357" s="103" t="s">
        <v>241</v>
      </c>
      <c r="C2357" s="31">
        <v>990.35844999999995</v>
      </c>
      <c r="D2357" s="31">
        <v>202412</v>
      </c>
      <c r="E2357" s="119" t="str">
        <f t="shared" si="36"/>
        <v>01 December 2024</v>
      </c>
      <c r="F2357" s="31" t="s">
        <v>541</v>
      </c>
      <c r="G2357" s="31" t="s">
        <v>550</v>
      </c>
    </row>
    <row r="2358" spans="1:7" x14ac:dyDescent="0.25">
      <c r="A2358" s="98" t="s">
        <v>549</v>
      </c>
      <c r="B2358" s="104" t="s">
        <v>241</v>
      </c>
      <c r="C2358" s="98">
        <v>1818.3295000000001</v>
      </c>
      <c r="D2358" s="98">
        <v>202412</v>
      </c>
      <c r="E2358" s="118" t="str">
        <f t="shared" si="36"/>
        <v>01 December 2024</v>
      </c>
      <c r="F2358" s="98" t="s">
        <v>541</v>
      </c>
      <c r="G2358" s="98" t="s">
        <v>551</v>
      </c>
    </row>
    <row r="2359" spans="1:7" x14ac:dyDescent="0.25">
      <c r="A2359" s="31" t="s">
        <v>549</v>
      </c>
      <c r="B2359" s="101" t="s">
        <v>241</v>
      </c>
      <c r="C2359" s="31">
        <v>2530.9918499999999</v>
      </c>
      <c r="D2359" s="31">
        <v>202412</v>
      </c>
      <c r="E2359" s="119" t="str">
        <f t="shared" si="36"/>
        <v>01 December 2024</v>
      </c>
      <c r="F2359" s="31" t="s">
        <v>541</v>
      </c>
      <c r="G2359" s="31" t="s">
        <v>552</v>
      </c>
    </row>
    <row r="2360" spans="1:7" x14ac:dyDescent="0.25">
      <c r="A2360" s="98" t="s">
        <v>549</v>
      </c>
      <c r="B2360" s="99" t="s">
        <v>241</v>
      </c>
      <c r="C2360" s="98">
        <v>3411.5</v>
      </c>
      <c r="D2360" s="98">
        <v>202412</v>
      </c>
      <c r="E2360" s="118" t="str">
        <f t="shared" si="36"/>
        <v>01 December 2024</v>
      </c>
      <c r="F2360" s="98" t="s">
        <v>541</v>
      </c>
      <c r="G2360" s="98" t="s">
        <v>553</v>
      </c>
    </row>
    <row r="2361" spans="1:7" x14ac:dyDescent="0.25">
      <c r="A2361" s="31" t="s">
        <v>549</v>
      </c>
      <c r="B2361" s="103" t="s">
        <v>243</v>
      </c>
      <c r="C2361" s="31">
        <v>0</v>
      </c>
      <c r="D2361" s="31">
        <v>202412</v>
      </c>
      <c r="E2361" s="119" t="str">
        <f t="shared" si="36"/>
        <v>01 December 2024</v>
      </c>
      <c r="F2361" s="31" t="s">
        <v>541</v>
      </c>
      <c r="G2361" s="31" t="s">
        <v>550</v>
      </c>
    </row>
    <row r="2362" spans="1:7" x14ac:dyDescent="0.25">
      <c r="A2362" s="98" t="s">
        <v>549</v>
      </c>
      <c r="B2362" s="104" t="s">
        <v>243</v>
      </c>
      <c r="C2362" s="98">
        <v>0</v>
      </c>
      <c r="D2362" s="98">
        <v>202412</v>
      </c>
      <c r="E2362" s="118" t="str">
        <f t="shared" si="36"/>
        <v>01 December 2024</v>
      </c>
      <c r="F2362" s="98" t="s">
        <v>541</v>
      </c>
      <c r="G2362" s="98" t="s">
        <v>551</v>
      </c>
    </row>
    <row r="2363" spans="1:7" x14ac:dyDescent="0.25">
      <c r="A2363" s="31" t="s">
        <v>549</v>
      </c>
      <c r="B2363" s="101" t="s">
        <v>243</v>
      </c>
      <c r="C2363" s="31">
        <v>0</v>
      </c>
      <c r="D2363" s="31">
        <v>202412</v>
      </c>
      <c r="E2363" s="119" t="str">
        <f t="shared" si="36"/>
        <v>01 December 2024</v>
      </c>
      <c r="F2363" s="31" t="s">
        <v>541</v>
      </c>
      <c r="G2363" s="31" t="s">
        <v>552</v>
      </c>
    </row>
    <row r="2364" spans="1:7" x14ac:dyDescent="0.25">
      <c r="A2364" s="98" t="s">
        <v>549</v>
      </c>
      <c r="B2364" s="104" t="s">
        <v>243</v>
      </c>
      <c r="C2364" s="98">
        <v>0</v>
      </c>
      <c r="D2364" s="98">
        <v>202412</v>
      </c>
      <c r="E2364" s="118" t="str">
        <f t="shared" si="36"/>
        <v>01 December 2024</v>
      </c>
      <c r="F2364" s="98" t="s">
        <v>541</v>
      </c>
      <c r="G2364" s="98" t="s">
        <v>553</v>
      </c>
    </row>
    <row r="2365" spans="1:7" x14ac:dyDescent="0.25">
      <c r="A2365" s="31" t="s">
        <v>549</v>
      </c>
      <c r="B2365" s="103" t="s">
        <v>249</v>
      </c>
      <c r="C2365" s="31">
        <v>990.35844999999995</v>
      </c>
      <c r="D2365" s="31">
        <v>202412</v>
      </c>
      <c r="E2365" s="119" t="str">
        <f t="shared" si="36"/>
        <v>01 December 2024</v>
      </c>
      <c r="F2365" s="31" t="s">
        <v>541</v>
      </c>
      <c r="G2365" s="31" t="s">
        <v>550</v>
      </c>
    </row>
    <row r="2366" spans="1:7" x14ac:dyDescent="0.25">
      <c r="A2366" s="98" t="s">
        <v>549</v>
      </c>
      <c r="B2366" s="109" t="s">
        <v>249</v>
      </c>
      <c r="C2366" s="98">
        <v>1818.3295000000001</v>
      </c>
      <c r="D2366" s="98">
        <v>202412</v>
      </c>
      <c r="E2366" s="118" t="str">
        <f t="shared" si="36"/>
        <v>01 December 2024</v>
      </c>
      <c r="F2366" s="98" t="s">
        <v>541</v>
      </c>
      <c r="G2366" s="98" t="s">
        <v>551</v>
      </c>
    </row>
    <row r="2367" spans="1:7" x14ac:dyDescent="0.25">
      <c r="A2367" s="31" t="s">
        <v>549</v>
      </c>
      <c r="B2367" s="101" t="s">
        <v>249</v>
      </c>
      <c r="C2367" s="31">
        <v>2530.9918499999999</v>
      </c>
      <c r="D2367" s="31">
        <v>202412</v>
      </c>
      <c r="E2367" s="119" t="str">
        <f t="shared" si="36"/>
        <v>01 December 2024</v>
      </c>
      <c r="F2367" s="31" t="s">
        <v>541</v>
      </c>
      <c r="G2367" s="31" t="s">
        <v>552</v>
      </c>
    </row>
    <row r="2368" spans="1:7" x14ac:dyDescent="0.25">
      <c r="A2368" s="98" t="s">
        <v>549</v>
      </c>
      <c r="B2368" s="104" t="s">
        <v>249</v>
      </c>
      <c r="C2368" s="98">
        <v>3411.5</v>
      </c>
      <c r="D2368" s="98">
        <v>202412</v>
      </c>
      <c r="E2368" s="118" t="str">
        <f t="shared" si="36"/>
        <v>01 December 2024</v>
      </c>
      <c r="F2368" s="98" t="s">
        <v>541</v>
      </c>
      <c r="G2368" s="98" t="s">
        <v>553</v>
      </c>
    </row>
    <row r="2369" spans="1:7" x14ac:dyDescent="0.25">
      <c r="A2369" s="31" t="s">
        <v>549</v>
      </c>
      <c r="B2369" s="103" t="s">
        <v>255</v>
      </c>
      <c r="C2369" s="31">
        <v>990.35844999999995</v>
      </c>
      <c r="D2369" s="31">
        <v>202412</v>
      </c>
      <c r="E2369" s="119" t="str">
        <f t="shared" si="36"/>
        <v>01 December 2024</v>
      </c>
      <c r="F2369" s="31" t="s">
        <v>541</v>
      </c>
      <c r="G2369" s="31" t="s">
        <v>550</v>
      </c>
    </row>
    <row r="2370" spans="1:7" x14ac:dyDescent="0.25">
      <c r="A2370" s="98" t="s">
        <v>549</v>
      </c>
      <c r="B2370" s="99" t="s">
        <v>255</v>
      </c>
      <c r="C2370" s="98">
        <v>1818.3295000000001</v>
      </c>
      <c r="D2370" s="98">
        <v>202412</v>
      </c>
      <c r="E2370" s="118" t="str">
        <f t="shared" ref="E2370:E2433" si="37">TEXT(DATE(LEFT(D2370,4), RIGHT(D2370,2), 1), "DD MMMM YYYY")</f>
        <v>01 December 2024</v>
      </c>
      <c r="F2370" s="98" t="s">
        <v>541</v>
      </c>
      <c r="G2370" s="98" t="s">
        <v>551</v>
      </c>
    </row>
    <row r="2371" spans="1:7" x14ac:dyDescent="0.25">
      <c r="A2371" s="31" t="s">
        <v>549</v>
      </c>
      <c r="B2371" s="101" t="s">
        <v>255</v>
      </c>
      <c r="C2371" s="31">
        <v>2530.9918499999999</v>
      </c>
      <c r="D2371" s="31">
        <v>202412</v>
      </c>
      <c r="E2371" s="119" t="str">
        <f t="shared" si="37"/>
        <v>01 December 2024</v>
      </c>
      <c r="F2371" s="31" t="s">
        <v>541</v>
      </c>
      <c r="G2371" s="31" t="s">
        <v>552</v>
      </c>
    </row>
    <row r="2372" spans="1:7" x14ac:dyDescent="0.25">
      <c r="A2372" s="98" t="s">
        <v>549</v>
      </c>
      <c r="B2372" s="99" t="s">
        <v>255</v>
      </c>
      <c r="C2372" s="98">
        <v>3411.5</v>
      </c>
      <c r="D2372" s="98">
        <v>202412</v>
      </c>
      <c r="E2372" s="118" t="str">
        <f t="shared" si="37"/>
        <v>01 December 2024</v>
      </c>
      <c r="F2372" s="98" t="s">
        <v>541</v>
      </c>
      <c r="G2372" s="98" t="s">
        <v>553</v>
      </c>
    </row>
    <row r="2373" spans="1:7" x14ac:dyDescent="0.25">
      <c r="A2373" s="31" t="s">
        <v>549</v>
      </c>
      <c r="B2373" s="101" t="s">
        <v>15</v>
      </c>
      <c r="C2373" s="92"/>
      <c r="D2373" s="31">
        <v>202412</v>
      </c>
      <c r="E2373" s="119" t="str">
        <f t="shared" si="37"/>
        <v>01 December 2024</v>
      </c>
      <c r="F2373" s="31" t="s">
        <v>542</v>
      </c>
      <c r="G2373" s="31" t="s">
        <v>550</v>
      </c>
    </row>
    <row r="2374" spans="1:7" x14ac:dyDescent="0.25">
      <c r="A2374" s="98" t="s">
        <v>549</v>
      </c>
      <c r="B2374" s="99" t="s">
        <v>18</v>
      </c>
      <c r="C2374" s="100"/>
      <c r="D2374" s="98">
        <v>202412</v>
      </c>
      <c r="E2374" s="118" t="str">
        <f t="shared" si="37"/>
        <v>01 December 2024</v>
      </c>
      <c r="F2374" s="98" t="s">
        <v>542</v>
      </c>
      <c r="G2374" s="98" t="s">
        <v>550</v>
      </c>
    </row>
    <row r="2375" spans="1:7" x14ac:dyDescent="0.25">
      <c r="A2375" s="31" t="s">
        <v>549</v>
      </c>
      <c r="B2375" s="101" t="s">
        <v>20</v>
      </c>
      <c r="C2375" s="92"/>
      <c r="D2375" s="31">
        <v>202412</v>
      </c>
      <c r="E2375" s="119" t="str">
        <f t="shared" si="37"/>
        <v>01 December 2024</v>
      </c>
      <c r="F2375" s="31" t="s">
        <v>542</v>
      </c>
      <c r="G2375" s="31" t="s">
        <v>550</v>
      </c>
    </row>
    <row r="2376" spans="1:7" x14ac:dyDescent="0.25">
      <c r="A2376" s="98" t="s">
        <v>549</v>
      </c>
      <c r="B2376" s="99" t="s">
        <v>22</v>
      </c>
      <c r="C2376" s="102">
        <v>53839.69</v>
      </c>
      <c r="D2376" s="98">
        <v>202412</v>
      </c>
      <c r="E2376" s="118" t="str">
        <f t="shared" si="37"/>
        <v>01 December 2024</v>
      </c>
      <c r="F2376" s="98" t="s">
        <v>542</v>
      </c>
      <c r="G2376" s="98" t="s">
        <v>550</v>
      </c>
    </row>
    <row r="2377" spans="1:7" x14ac:dyDescent="0.25">
      <c r="A2377" s="31" t="s">
        <v>549</v>
      </c>
      <c r="B2377" s="101" t="s">
        <v>25</v>
      </c>
      <c r="C2377" s="92">
        <v>140</v>
      </c>
      <c r="D2377" s="31">
        <v>202412</v>
      </c>
      <c r="E2377" s="119" t="str">
        <f t="shared" si="37"/>
        <v>01 December 2024</v>
      </c>
      <c r="F2377" s="31" t="s">
        <v>542</v>
      </c>
      <c r="G2377" s="31" t="s">
        <v>550</v>
      </c>
    </row>
    <row r="2378" spans="1:7" x14ac:dyDescent="0.25">
      <c r="A2378" s="98" t="s">
        <v>549</v>
      </c>
      <c r="B2378" s="99" t="s">
        <v>27</v>
      </c>
      <c r="C2378" s="100"/>
      <c r="D2378" s="98">
        <v>202412</v>
      </c>
      <c r="E2378" s="118" t="str">
        <f t="shared" si="37"/>
        <v>01 December 2024</v>
      </c>
      <c r="F2378" s="98" t="s">
        <v>542</v>
      </c>
      <c r="G2378" s="98" t="s">
        <v>550</v>
      </c>
    </row>
    <row r="2379" spans="1:7" x14ac:dyDescent="0.25">
      <c r="A2379" s="31" t="s">
        <v>549</v>
      </c>
      <c r="B2379" s="101" t="s">
        <v>29</v>
      </c>
      <c r="C2379" s="92"/>
      <c r="D2379" s="31">
        <v>202412</v>
      </c>
      <c r="E2379" s="119" t="str">
        <f t="shared" si="37"/>
        <v>01 December 2024</v>
      </c>
      <c r="F2379" s="31" t="s">
        <v>542</v>
      </c>
      <c r="G2379" s="31" t="s">
        <v>550</v>
      </c>
    </row>
    <row r="2380" spans="1:7" x14ac:dyDescent="0.25">
      <c r="A2380" s="98" t="s">
        <v>549</v>
      </c>
      <c r="B2380" s="99" t="s">
        <v>31</v>
      </c>
      <c r="C2380" s="100">
        <v>150</v>
      </c>
      <c r="D2380" s="98">
        <v>202412</v>
      </c>
      <c r="E2380" s="118" t="str">
        <f t="shared" si="37"/>
        <v>01 December 2024</v>
      </c>
      <c r="F2380" s="98" t="s">
        <v>542</v>
      </c>
      <c r="G2380" s="98" t="s">
        <v>550</v>
      </c>
    </row>
    <row r="2381" spans="1:7" x14ac:dyDescent="0.25">
      <c r="A2381" s="31" t="s">
        <v>549</v>
      </c>
      <c r="B2381" s="101" t="s">
        <v>33</v>
      </c>
      <c r="C2381" s="92"/>
      <c r="D2381" s="31">
        <v>202412</v>
      </c>
      <c r="E2381" s="119" t="str">
        <f t="shared" si="37"/>
        <v>01 December 2024</v>
      </c>
      <c r="F2381" s="31" t="s">
        <v>542</v>
      </c>
      <c r="G2381" s="31" t="s">
        <v>550</v>
      </c>
    </row>
    <row r="2382" spans="1:7" x14ac:dyDescent="0.25">
      <c r="A2382" s="98" t="s">
        <v>549</v>
      </c>
      <c r="B2382" s="99" t="s">
        <v>35</v>
      </c>
      <c r="C2382" s="100"/>
      <c r="D2382" s="98">
        <v>202412</v>
      </c>
      <c r="E2382" s="118" t="str">
        <f t="shared" si="37"/>
        <v>01 December 2024</v>
      </c>
      <c r="F2382" s="98" t="s">
        <v>542</v>
      </c>
      <c r="G2382" s="98" t="s">
        <v>550</v>
      </c>
    </row>
    <row r="2383" spans="1:7" x14ac:dyDescent="0.25">
      <c r="A2383" s="31" t="s">
        <v>549</v>
      </c>
      <c r="B2383" s="101" t="s">
        <v>39</v>
      </c>
      <c r="C2383" s="92"/>
      <c r="D2383" s="31">
        <v>202412</v>
      </c>
      <c r="E2383" s="119" t="str">
        <f t="shared" si="37"/>
        <v>01 December 2024</v>
      </c>
      <c r="F2383" s="31" t="s">
        <v>542</v>
      </c>
      <c r="G2383" s="31" t="s">
        <v>550</v>
      </c>
    </row>
    <row r="2384" spans="1:7" x14ac:dyDescent="0.25">
      <c r="A2384" s="98" t="s">
        <v>549</v>
      </c>
      <c r="B2384" s="99" t="s">
        <v>43</v>
      </c>
      <c r="C2384" s="100">
        <v>917.5</v>
      </c>
      <c r="D2384" s="98">
        <v>202412</v>
      </c>
      <c r="E2384" s="118" t="str">
        <f t="shared" si="37"/>
        <v>01 December 2024</v>
      </c>
      <c r="F2384" s="98" t="s">
        <v>542</v>
      </c>
      <c r="G2384" s="98" t="s">
        <v>550</v>
      </c>
    </row>
    <row r="2385" spans="1:7" x14ac:dyDescent="0.25">
      <c r="A2385" s="31" t="s">
        <v>549</v>
      </c>
      <c r="B2385" s="101" t="s">
        <v>45</v>
      </c>
      <c r="C2385" s="92"/>
      <c r="D2385" s="31">
        <v>202412</v>
      </c>
      <c r="E2385" s="119" t="str">
        <f t="shared" si="37"/>
        <v>01 December 2024</v>
      </c>
      <c r="F2385" s="31" t="s">
        <v>542</v>
      </c>
      <c r="G2385" s="31" t="s">
        <v>550</v>
      </c>
    </row>
    <row r="2386" spans="1:7" x14ac:dyDescent="0.25">
      <c r="A2386" s="98" t="s">
        <v>549</v>
      </c>
      <c r="B2386" s="99" t="s">
        <v>47</v>
      </c>
      <c r="C2386" s="102">
        <v>1885</v>
      </c>
      <c r="D2386" s="98">
        <v>202412</v>
      </c>
      <c r="E2386" s="118" t="str">
        <f t="shared" si="37"/>
        <v>01 December 2024</v>
      </c>
      <c r="F2386" s="98" t="s">
        <v>542</v>
      </c>
      <c r="G2386" s="98" t="s">
        <v>550</v>
      </c>
    </row>
    <row r="2387" spans="1:7" x14ac:dyDescent="0.25">
      <c r="A2387" s="31" t="s">
        <v>549</v>
      </c>
      <c r="B2387" s="101" t="s">
        <v>258</v>
      </c>
      <c r="C2387" s="92">
        <v>90</v>
      </c>
      <c r="D2387" s="31">
        <v>202412</v>
      </c>
      <c r="E2387" s="119" t="str">
        <f t="shared" si="37"/>
        <v>01 December 2024</v>
      </c>
      <c r="F2387" s="31" t="s">
        <v>542</v>
      </c>
      <c r="G2387" s="31" t="s">
        <v>550</v>
      </c>
    </row>
    <row r="2388" spans="1:7" x14ac:dyDescent="0.25">
      <c r="A2388" s="98" t="s">
        <v>549</v>
      </c>
      <c r="B2388" s="99" t="s">
        <v>49</v>
      </c>
      <c r="C2388" s="102">
        <v>7911.51</v>
      </c>
      <c r="D2388" s="98">
        <v>202412</v>
      </c>
      <c r="E2388" s="118" t="str">
        <f t="shared" si="37"/>
        <v>01 December 2024</v>
      </c>
      <c r="F2388" s="98" t="s">
        <v>542</v>
      </c>
      <c r="G2388" s="98" t="s">
        <v>550</v>
      </c>
    </row>
    <row r="2389" spans="1:7" x14ac:dyDescent="0.25">
      <c r="A2389" s="31" t="s">
        <v>549</v>
      </c>
      <c r="B2389" s="101" t="s">
        <v>51</v>
      </c>
      <c r="C2389" s="34">
        <v>-1320.47</v>
      </c>
      <c r="D2389" s="31">
        <v>202412</v>
      </c>
      <c r="E2389" s="119" t="str">
        <f t="shared" si="37"/>
        <v>01 December 2024</v>
      </c>
      <c r="F2389" s="31" t="s">
        <v>542</v>
      </c>
      <c r="G2389" s="31" t="s">
        <v>550</v>
      </c>
    </row>
    <row r="2390" spans="1:7" x14ac:dyDescent="0.25">
      <c r="A2390" s="98" t="s">
        <v>549</v>
      </c>
      <c r="B2390" s="99" t="s">
        <v>547</v>
      </c>
      <c r="C2390" s="100">
        <v>345.23</v>
      </c>
      <c r="D2390" s="98">
        <v>202412</v>
      </c>
      <c r="E2390" s="118" t="str">
        <f t="shared" si="37"/>
        <v>01 December 2024</v>
      </c>
      <c r="F2390" s="98" t="s">
        <v>542</v>
      </c>
      <c r="G2390" s="98" t="s">
        <v>550</v>
      </c>
    </row>
    <row r="2391" spans="1:7" x14ac:dyDescent="0.25">
      <c r="A2391" s="31" t="s">
        <v>549</v>
      </c>
      <c r="B2391" s="101" t="s">
        <v>548</v>
      </c>
      <c r="C2391" s="92">
        <v>21.6</v>
      </c>
      <c r="D2391" s="31">
        <v>202412</v>
      </c>
      <c r="E2391" s="119" t="str">
        <f t="shared" si="37"/>
        <v>01 December 2024</v>
      </c>
      <c r="F2391" s="31" t="s">
        <v>542</v>
      </c>
      <c r="G2391" s="31" t="s">
        <v>550</v>
      </c>
    </row>
    <row r="2392" spans="1:7" x14ac:dyDescent="0.25">
      <c r="A2392" s="98" t="s">
        <v>549</v>
      </c>
      <c r="B2392" s="99" t="s">
        <v>59</v>
      </c>
      <c r="C2392" s="102">
        <v>1616.79</v>
      </c>
      <c r="D2392" s="98">
        <v>202412</v>
      </c>
      <c r="E2392" s="118" t="str">
        <f t="shared" si="37"/>
        <v>01 December 2024</v>
      </c>
      <c r="F2392" s="98" t="s">
        <v>542</v>
      </c>
      <c r="G2392" s="98" t="s">
        <v>550</v>
      </c>
    </row>
    <row r="2393" spans="1:7" x14ac:dyDescent="0.25">
      <c r="A2393" s="31" t="s">
        <v>549</v>
      </c>
      <c r="B2393" s="101" t="s">
        <v>61</v>
      </c>
      <c r="C2393" s="92">
        <v>-300</v>
      </c>
      <c r="D2393" s="31">
        <v>202412</v>
      </c>
      <c r="E2393" s="119" t="str">
        <f t="shared" si="37"/>
        <v>01 December 2024</v>
      </c>
      <c r="F2393" s="31" t="s">
        <v>542</v>
      </c>
      <c r="G2393" s="31" t="s">
        <v>550</v>
      </c>
    </row>
    <row r="2394" spans="1:7" x14ac:dyDescent="0.25">
      <c r="A2394" s="98" t="s">
        <v>549</v>
      </c>
      <c r="B2394" s="99" t="s">
        <v>63</v>
      </c>
      <c r="C2394" s="102">
        <v>65296.85</v>
      </c>
      <c r="D2394" s="98">
        <v>202412</v>
      </c>
      <c r="E2394" s="118" t="str">
        <f t="shared" si="37"/>
        <v>01 December 2024</v>
      </c>
      <c r="F2394" s="98" t="s">
        <v>542</v>
      </c>
      <c r="G2394" s="98" t="s">
        <v>550</v>
      </c>
    </row>
    <row r="2395" spans="1:7" x14ac:dyDescent="0.25">
      <c r="A2395" s="31" t="s">
        <v>549</v>
      </c>
      <c r="B2395" s="101" t="s">
        <v>66</v>
      </c>
      <c r="C2395" s="92"/>
      <c r="D2395" s="31">
        <v>202412</v>
      </c>
      <c r="E2395" s="119" t="str">
        <f t="shared" si="37"/>
        <v>01 December 2024</v>
      </c>
      <c r="F2395" s="31" t="s">
        <v>542</v>
      </c>
      <c r="G2395" s="31" t="s">
        <v>550</v>
      </c>
    </row>
    <row r="2396" spans="1:7" x14ac:dyDescent="0.25">
      <c r="A2396" s="98" t="s">
        <v>549</v>
      </c>
      <c r="B2396" s="99" t="s">
        <v>68</v>
      </c>
      <c r="C2396" s="102">
        <v>-67416.41</v>
      </c>
      <c r="D2396" s="98">
        <v>202412</v>
      </c>
      <c r="E2396" s="118" t="str">
        <f t="shared" si="37"/>
        <v>01 December 2024</v>
      </c>
      <c r="F2396" s="98" t="s">
        <v>542</v>
      </c>
      <c r="G2396" s="98" t="s">
        <v>550</v>
      </c>
    </row>
    <row r="2397" spans="1:7" x14ac:dyDescent="0.25">
      <c r="A2397" s="31" t="s">
        <v>549</v>
      </c>
      <c r="B2397" s="101" t="s">
        <v>70</v>
      </c>
      <c r="C2397" s="34">
        <v>32647.77</v>
      </c>
      <c r="D2397" s="31">
        <v>202412</v>
      </c>
      <c r="E2397" s="119" t="str">
        <f t="shared" si="37"/>
        <v>01 December 2024</v>
      </c>
      <c r="F2397" s="31" t="s">
        <v>542</v>
      </c>
      <c r="G2397" s="31" t="s">
        <v>550</v>
      </c>
    </row>
    <row r="2398" spans="1:7" x14ac:dyDescent="0.25">
      <c r="A2398" s="98" t="s">
        <v>549</v>
      </c>
      <c r="B2398" s="99" t="s">
        <v>72</v>
      </c>
      <c r="C2398" s="100">
        <v>-949.47</v>
      </c>
      <c r="D2398" s="98">
        <v>202412</v>
      </c>
      <c r="E2398" s="118" t="str">
        <f t="shared" si="37"/>
        <v>01 December 2024</v>
      </c>
      <c r="F2398" s="98" t="s">
        <v>542</v>
      </c>
      <c r="G2398" s="98" t="s">
        <v>550</v>
      </c>
    </row>
    <row r="2399" spans="1:7" x14ac:dyDescent="0.25">
      <c r="A2399" s="31" t="s">
        <v>549</v>
      </c>
      <c r="B2399" s="101" t="s">
        <v>74</v>
      </c>
      <c r="C2399" s="34">
        <v>-1267.1199999999999</v>
      </c>
      <c r="D2399" s="31">
        <v>202412</v>
      </c>
      <c r="E2399" s="119" t="str">
        <f t="shared" si="37"/>
        <v>01 December 2024</v>
      </c>
      <c r="F2399" s="31" t="s">
        <v>542</v>
      </c>
      <c r="G2399" s="31" t="s">
        <v>550</v>
      </c>
    </row>
    <row r="2400" spans="1:7" x14ac:dyDescent="0.25">
      <c r="A2400" s="98" t="s">
        <v>549</v>
      </c>
      <c r="B2400" s="99" t="s">
        <v>76</v>
      </c>
      <c r="C2400" s="100"/>
      <c r="D2400" s="98">
        <v>202412</v>
      </c>
      <c r="E2400" s="118" t="str">
        <f t="shared" si="37"/>
        <v>01 December 2024</v>
      </c>
      <c r="F2400" s="98" t="s">
        <v>542</v>
      </c>
      <c r="G2400" s="98" t="s">
        <v>550</v>
      </c>
    </row>
    <row r="2401" spans="1:7" x14ac:dyDescent="0.25">
      <c r="A2401" s="31" t="s">
        <v>549</v>
      </c>
      <c r="B2401" s="101" t="s">
        <v>321</v>
      </c>
      <c r="C2401" s="92"/>
      <c r="D2401" s="31">
        <v>202412</v>
      </c>
      <c r="E2401" s="119" t="str">
        <f t="shared" si="37"/>
        <v>01 December 2024</v>
      </c>
      <c r="F2401" s="31" t="s">
        <v>542</v>
      </c>
      <c r="G2401" s="31" t="s">
        <v>550</v>
      </c>
    </row>
    <row r="2402" spans="1:7" x14ac:dyDescent="0.25">
      <c r="A2402" s="98" t="s">
        <v>549</v>
      </c>
      <c r="B2402" s="99" t="s">
        <v>78</v>
      </c>
      <c r="C2402" s="100"/>
      <c r="D2402" s="98">
        <v>202412</v>
      </c>
      <c r="E2402" s="118" t="str">
        <f t="shared" si="37"/>
        <v>01 December 2024</v>
      </c>
      <c r="F2402" s="98" t="s">
        <v>542</v>
      </c>
      <c r="G2402" s="98" t="s">
        <v>550</v>
      </c>
    </row>
    <row r="2403" spans="1:7" x14ac:dyDescent="0.25">
      <c r="A2403" s="31" t="s">
        <v>549</v>
      </c>
      <c r="B2403" s="101" t="s">
        <v>84</v>
      </c>
      <c r="C2403" s="92"/>
      <c r="D2403" s="31">
        <v>202412</v>
      </c>
      <c r="E2403" s="119" t="str">
        <f t="shared" si="37"/>
        <v>01 December 2024</v>
      </c>
      <c r="F2403" s="31" t="s">
        <v>542</v>
      </c>
      <c r="G2403" s="31" t="s">
        <v>550</v>
      </c>
    </row>
    <row r="2404" spans="1:7" x14ac:dyDescent="0.25">
      <c r="A2404" s="98" t="s">
        <v>549</v>
      </c>
      <c r="B2404" s="99" t="s">
        <v>88</v>
      </c>
      <c r="C2404" s="100"/>
      <c r="D2404" s="98">
        <v>202412</v>
      </c>
      <c r="E2404" s="118" t="str">
        <f t="shared" si="37"/>
        <v>01 December 2024</v>
      </c>
      <c r="F2404" s="98" t="s">
        <v>542</v>
      </c>
      <c r="G2404" s="98" t="s">
        <v>550</v>
      </c>
    </row>
    <row r="2405" spans="1:7" x14ac:dyDescent="0.25">
      <c r="A2405" s="31" t="s">
        <v>549</v>
      </c>
      <c r="B2405" s="101" t="s">
        <v>90</v>
      </c>
      <c r="C2405" s="34">
        <v>-3218.23</v>
      </c>
      <c r="D2405" s="31">
        <v>202412</v>
      </c>
      <c r="E2405" s="119" t="str">
        <f t="shared" si="37"/>
        <v>01 December 2024</v>
      </c>
      <c r="F2405" s="31" t="s">
        <v>542</v>
      </c>
      <c r="G2405" s="31" t="s">
        <v>550</v>
      </c>
    </row>
    <row r="2406" spans="1:7" x14ac:dyDescent="0.25">
      <c r="A2406" s="98" t="s">
        <v>549</v>
      </c>
      <c r="B2406" s="99" t="s">
        <v>92</v>
      </c>
      <c r="C2406" s="102">
        <v>-1208.1199999999999</v>
      </c>
      <c r="D2406" s="98">
        <v>202412</v>
      </c>
      <c r="E2406" s="118" t="str">
        <f t="shared" si="37"/>
        <v>01 December 2024</v>
      </c>
      <c r="F2406" s="98" t="s">
        <v>542</v>
      </c>
      <c r="G2406" s="98" t="s">
        <v>550</v>
      </c>
    </row>
    <row r="2407" spans="1:7" x14ac:dyDescent="0.25">
      <c r="A2407" s="31" t="s">
        <v>549</v>
      </c>
      <c r="B2407" s="101" t="s">
        <v>94</v>
      </c>
      <c r="C2407" s="92">
        <v>-93.86</v>
      </c>
      <c r="D2407" s="31">
        <v>202412</v>
      </c>
      <c r="E2407" s="119" t="str">
        <f t="shared" si="37"/>
        <v>01 December 2024</v>
      </c>
      <c r="F2407" s="31" t="s">
        <v>542</v>
      </c>
      <c r="G2407" s="31" t="s">
        <v>550</v>
      </c>
    </row>
    <row r="2408" spans="1:7" x14ac:dyDescent="0.25">
      <c r="A2408" s="98" t="s">
        <v>549</v>
      </c>
      <c r="B2408" s="99" t="s">
        <v>545</v>
      </c>
      <c r="C2408" s="100">
        <v>108</v>
      </c>
      <c r="D2408" s="98">
        <v>202412</v>
      </c>
      <c r="E2408" s="118" t="str">
        <f t="shared" si="37"/>
        <v>01 December 2024</v>
      </c>
      <c r="F2408" s="98" t="s">
        <v>542</v>
      </c>
      <c r="G2408" s="98" t="s">
        <v>550</v>
      </c>
    </row>
    <row r="2409" spans="1:7" x14ac:dyDescent="0.25">
      <c r="A2409" s="31" t="s">
        <v>549</v>
      </c>
      <c r="B2409" s="101" t="s">
        <v>96</v>
      </c>
      <c r="C2409" s="34">
        <v>-4921.78</v>
      </c>
      <c r="D2409" s="31">
        <v>202412</v>
      </c>
      <c r="E2409" s="119" t="str">
        <f t="shared" si="37"/>
        <v>01 December 2024</v>
      </c>
      <c r="F2409" s="31" t="s">
        <v>542</v>
      </c>
      <c r="G2409" s="31" t="s">
        <v>550</v>
      </c>
    </row>
    <row r="2410" spans="1:7" x14ac:dyDescent="0.25">
      <c r="A2410" s="98" t="s">
        <v>549</v>
      </c>
      <c r="B2410" s="99" t="s">
        <v>98</v>
      </c>
      <c r="C2410" s="102">
        <v>-2919.46</v>
      </c>
      <c r="D2410" s="98">
        <v>202412</v>
      </c>
      <c r="E2410" s="118" t="str">
        <f t="shared" si="37"/>
        <v>01 December 2024</v>
      </c>
      <c r="F2410" s="98" t="s">
        <v>542</v>
      </c>
      <c r="G2410" s="98" t="s">
        <v>550</v>
      </c>
    </row>
    <row r="2411" spans="1:7" x14ac:dyDescent="0.25">
      <c r="A2411" s="31" t="s">
        <v>549</v>
      </c>
      <c r="B2411" s="101" t="s">
        <v>106</v>
      </c>
      <c r="C2411" s="92">
        <v>-405.04</v>
      </c>
      <c r="D2411" s="31">
        <v>202412</v>
      </c>
      <c r="E2411" s="119" t="str">
        <f t="shared" si="37"/>
        <v>01 December 2024</v>
      </c>
      <c r="F2411" s="31" t="s">
        <v>542</v>
      </c>
      <c r="G2411" s="31" t="s">
        <v>550</v>
      </c>
    </row>
    <row r="2412" spans="1:7" x14ac:dyDescent="0.25">
      <c r="A2412" s="98" t="s">
        <v>549</v>
      </c>
      <c r="B2412" s="99" t="s">
        <v>108</v>
      </c>
      <c r="C2412" s="100">
        <v>-473.36</v>
      </c>
      <c r="D2412" s="98">
        <v>202412</v>
      </c>
      <c r="E2412" s="118" t="str">
        <f t="shared" si="37"/>
        <v>01 December 2024</v>
      </c>
      <c r="F2412" s="98" t="s">
        <v>542</v>
      </c>
      <c r="G2412" s="98" t="s">
        <v>550</v>
      </c>
    </row>
    <row r="2413" spans="1:7" x14ac:dyDescent="0.25">
      <c r="A2413" s="31" t="s">
        <v>549</v>
      </c>
      <c r="B2413" s="101" t="s">
        <v>110</v>
      </c>
      <c r="C2413" s="34">
        <v>-50117.08</v>
      </c>
      <c r="D2413" s="31">
        <v>202412</v>
      </c>
      <c r="E2413" s="119" t="str">
        <f t="shared" si="37"/>
        <v>01 December 2024</v>
      </c>
      <c r="F2413" s="31" t="s">
        <v>542</v>
      </c>
      <c r="G2413" s="31" t="s">
        <v>550</v>
      </c>
    </row>
    <row r="2414" spans="1:7" x14ac:dyDescent="0.25">
      <c r="A2414" s="98" t="s">
        <v>549</v>
      </c>
      <c r="B2414" s="99" t="s">
        <v>112</v>
      </c>
      <c r="C2414" s="102">
        <v>15179.77</v>
      </c>
      <c r="D2414" s="98">
        <v>202412</v>
      </c>
      <c r="E2414" s="118" t="str">
        <f t="shared" si="37"/>
        <v>01 December 2024</v>
      </c>
      <c r="F2414" s="98" t="s">
        <v>542</v>
      </c>
      <c r="G2414" s="98" t="s">
        <v>550</v>
      </c>
    </row>
    <row r="2415" spans="1:7" x14ac:dyDescent="0.25">
      <c r="A2415" s="31" t="s">
        <v>549</v>
      </c>
      <c r="B2415" s="101" t="s">
        <v>323</v>
      </c>
      <c r="C2415" s="92"/>
      <c r="D2415" s="31">
        <v>202412</v>
      </c>
      <c r="E2415" s="119" t="str">
        <f t="shared" si="37"/>
        <v>01 December 2024</v>
      </c>
      <c r="F2415" s="31" t="s">
        <v>542</v>
      </c>
      <c r="G2415" s="31" t="s">
        <v>550</v>
      </c>
    </row>
    <row r="2416" spans="1:7" x14ac:dyDescent="0.25">
      <c r="A2416" s="98" t="s">
        <v>549</v>
      </c>
      <c r="B2416" s="99" t="s">
        <v>325</v>
      </c>
      <c r="C2416" s="100"/>
      <c r="D2416" s="98">
        <v>202412</v>
      </c>
      <c r="E2416" s="118" t="str">
        <f t="shared" si="37"/>
        <v>01 December 2024</v>
      </c>
      <c r="F2416" s="98" t="s">
        <v>542</v>
      </c>
      <c r="G2416" s="98" t="s">
        <v>550</v>
      </c>
    </row>
    <row r="2417" spans="1:7" x14ac:dyDescent="0.25">
      <c r="A2417" s="31" t="s">
        <v>549</v>
      </c>
      <c r="B2417" s="101" t="s">
        <v>114</v>
      </c>
      <c r="C2417" s="34">
        <v>15179.77</v>
      </c>
      <c r="D2417" s="31">
        <v>202412</v>
      </c>
      <c r="E2417" s="119" t="str">
        <f t="shared" si="37"/>
        <v>01 December 2024</v>
      </c>
      <c r="F2417" s="31" t="s">
        <v>542</v>
      </c>
      <c r="G2417" s="31" t="s">
        <v>550</v>
      </c>
    </row>
    <row r="2418" spans="1:7" x14ac:dyDescent="0.25">
      <c r="A2418" s="98" t="s">
        <v>549</v>
      </c>
      <c r="B2418" s="99" t="s">
        <v>116</v>
      </c>
      <c r="C2418" s="100"/>
      <c r="D2418" s="98">
        <v>202412</v>
      </c>
      <c r="E2418" s="118" t="str">
        <f t="shared" si="37"/>
        <v>01 December 2024</v>
      </c>
      <c r="F2418" s="98" t="s">
        <v>542</v>
      </c>
      <c r="G2418" s="98" t="s">
        <v>550</v>
      </c>
    </row>
    <row r="2419" spans="1:7" x14ac:dyDescent="0.25">
      <c r="A2419" s="31" t="s">
        <v>549</v>
      </c>
      <c r="B2419" s="101" t="s">
        <v>118</v>
      </c>
      <c r="C2419" s="92"/>
      <c r="D2419" s="31">
        <v>202412</v>
      </c>
      <c r="E2419" s="119" t="str">
        <f t="shared" si="37"/>
        <v>01 December 2024</v>
      </c>
      <c r="F2419" s="31" t="s">
        <v>542</v>
      </c>
      <c r="G2419" s="31" t="s">
        <v>550</v>
      </c>
    </row>
    <row r="2420" spans="1:7" x14ac:dyDescent="0.25">
      <c r="A2420" s="98" t="s">
        <v>549</v>
      </c>
      <c r="B2420" s="99" t="s">
        <v>120</v>
      </c>
      <c r="C2420" s="100"/>
      <c r="D2420" s="98">
        <v>202412</v>
      </c>
      <c r="E2420" s="118" t="str">
        <f t="shared" si="37"/>
        <v>01 December 2024</v>
      </c>
      <c r="F2420" s="98" t="s">
        <v>542</v>
      </c>
      <c r="G2420" s="98" t="s">
        <v>550</v>
      </c>
    </row>
    <row r="2421" spans="1:7" x14ac:dyDescent="0.25">
      <c r="A2421" s="31" t="s">
        <v>549</v>
      </c>
      <c r="B2421" s="101" t="s">
        <v>122</v>
      </c>
      <c r="C2421" s="92"/>
      <c r="D2421" s="31">
        <v>202412</v>
      </c>
      <c r="E2421" s="119" t="str">
        <f t="shared" si="37"/>
        <v>01 December 2024</v>
      </c>
      <c r="F2421" s="31" t="s">
        <v>542</v>
      </c>
      <c r="G2421" s="31" t="s">
        <v>550</v>
      </c>
    </row>
    <row r="2422" spans="1:7" x14ac:dyDescent="0.25">
      <c r="A2422" s="98" t="s">
        <v>549</v>
      </c>
      <c r="B2422" s="99" t="s">
        <v>124</v>
      </c>
      <c r="C2422" s="100"/>
      <c r="D2422" s="98">
        <v>202412</v>
      </c>
      <c r="E2422" s="118" t="str">
        <f t="shared" si="37"/>
        <v>01 December 2024</v>
      </c>
      <c r="F2422" s="98" t="s">
        <v>542</v>
      </c>
      <c r="G2422" s="98" t="s">
        <v>550</v>
      </c>
    </row>
    <row r="2423" spans="1:7" x14ac:dyDescent="0.25">
      <c r="A2423" s="31" t="s">
        <v>549</v>
      </c>
      <c r="B2423" s="101" t="s">
        <v>558</v>
      </c>
      <c r="C2423" s="92"/>
      <c r="D2423" s="31">
        <v>202412</v>
      </c>
      <c r="E2423" s="119" t="str">
        <f t="shared" si="37"/>
        <v>01 December 2024</v>
      </c>
      <c r="F2423" s="31" t="s">
        <v>542</v>
      </c>
      <c r="G2423" s="31" t="s">
        <v>550</v>
      </c>
    </row>
    <row r="2424" spans="1:7" x14ac:dyDescent="0.25">
      <c r="A2424" s="98" t="s">
        <v>549</v>
      </c>
      <c r="B2424" s="99" t="s">
        <v>126</v>
      </c>
      <c r="C2424" s="102">
        <v>-2933.58</v>
      </c>
      <c r="D2424" s="98">
        <v>202412</v>
      </c>
      <c r="E2424" s="118" t="str">
        <f t="shared" si="37"/>
        <v>01 December 2024</v>
      </c>
      <c r="F2424" s="98" t="s">
        <v>542</v>
      </c>
      <c r="G2424" s="98" t="s">
        <v>550</v>
      </c>
    </row>
    <row r="2425" spans="1:7" x14ac:dyDescent="0.25">
      <c r="A2425" s="31" t="s">
        <v>549</v>
      </c>
      <c r="B2425" s="101" t="s">
        <v>543</v>
      </c>
      <c r="C2425" s="92"/>
      <c r="D2425" s="31">
        <v>202412</v>
      </c>
      <c r="E2425" s="119" t="str">
        <f t="shared" si="37"/>
        <v>01 December 2024</v>
      </c>
      <c r="F2425" s="31" t="s">
        <v>542</v>
      </c>
      <c r="G2425" s="31" t="s">
        <v>550</v>
      </c>
    </row>
    <row r="2426" spans="1:7" x14ac:dyDescent="0.25">
      <c r="A2426" s="98" t="s">
        <v>549</v>
      </c>
      <c r="B2426" s="99" t="s">
        <v>130</v>
      </c>
      <c r="C2426" s="100"/>
      <c r="D2426" s="98">
        <v>202412</v>
      </c>
      <c r="E2426" s="118" t="str">
        <f t="shared" si="37"/>
        <v>01 December 2024</v>
      </c>
      <c r="F2426" s="98" t="s">
        <v>542</v>
      </c>
      <c r="G2426" s="98" t="s">
        <v>550</v>
      </c>
    </row>
    <row r="2427" spans="1:7" x14ac:dyDescent="0.25">
      <c r="A2427" s="31" t="s">
        <v>549</v>
      </c>
      <c r="B2427" s="101" t="s">
        <v>134</v>
      </c>
      <c r="C2427" s="92"/>
      <c r="D2427" s="31">
        <v>202412</v>
      </c>
      <c r="E2427" s="119" t="str">
        <f t="shared" si="37"/>
        <v>01 December 2024</v>
      </c>
      <c r="F2427" s="31" t="s">
        <v>542</v>
      </c>
      <c r="G2427" s="31" t="s">
        <v>550</v>
      </c>
    </row>
    <row r="2428" spans="1:7" x14ac:dyDescent="0.25">
      <c r="A2428" s="98" t="s">
        <v>549</v>
      </c>
      <c r="B2428" s="99" t="s">
        <v>140</v>
      </c>
      <c r="C2428" s="102">
        <v>-2933.58</v>
      </c>
      <c r="D2428" s="98">
        <v>202412</v>
      </c>
      <c r="E2428" s="118" t="str">
        <f t="shared" si="37"/>
        <v>01 December 2024</v>
      </c>
      <c r="F2428" s="98" t="s">
        <v>542</v>
      </c>
      <c r="G2428" s="98" t="s">
        <v>550</v>
      </c>
    </row>
    <row r="2429" spans="1:7" x14ac:dyDescent="0.25">
      <c r="A2429" s="31" t="s">
        <v>549</v>
      </c>
      <c r="B2429" s="101" t="s">
        <v>142</v>
      </c>
      <c r="C2429" s="92"/>
      <c r="D2429" s="31">
        <v>202412</v>
      </c>
      <c r="E2429" s="119" t="str">
        <f t="shared" si="37"/>
        <v>01 December 2024</v>
      </c>
      <c r="F2429" s="31" t="s">
        <v>542</v>
      </c>
      <c r="G2429" s="31" t="s">
        <v>550</v>
      </c>
    </row>
    <row r="2430" spans="1:7" x14ac:dyDescent="0.25">
      <c r="A2430" s="98" t="s">
        <v>549</v>
      </c>
      <c r="B2430" s="99" t="s">
        <v>329</v>
      </c>
      <c r="C2430" s="100"/>
      <c r="D2430" s="98">
        <v>202412</v>
      </c>
      <c r="E2430" s="118" t="str">
        <f t="shared" si="37"/>
        <v>01 December 2024</v>
      </c>
      <c r="F2430" s="98" t="s">
        <v>542</v>
      </c>
      <c r="G2430" s="98" t="s">
        <v>550</v>
      </c>
    </row>
    <row r="2431" spans="1:7" x14ac:dyDescent="0.25">
      <c r="A2431" s="31" t="s">
        <v>549</v>
      </c>
      <c r="B2431" s="101" t="s">
        <v>144</v>
      </c>
      <c r="C2431" s="92"/>
      <c r="D2431" s="31">
        <v>202412</v>
      </c>
      <c r="E2431" s="119" t="str">
        <f t="shared" si="37"/>
        <v>01 December 2024</v>
      </c>
      <c r="F2431" s="31" t="s">
        <v>542</v>
      </c>
      <c r="G2431" s="31" t="s">
        <v>550</v>
      </c>
    </row>
    <row r="2432" spans="1:7" x14ac:dyDescent="0.25">
      <c r="A2432" s="98" t="s">
        <v>549</v>
      </c>
      <c r="B2432" s="99" t="s">
        <v>146</v>
      </c>
      <c r="C2432" s="100"/>
      <c r="D2432" s="98">
        <v>202412</v>
      </c>
      <c r="E2432" s="118" t="str">
        <f t="shared" si="37"/>
        <v>01 December 2024</v>
      </c>
      <c r="F2432" s="98" t="s">
        <v>542</v>
      </c>
      <c r="G2432" s="98" t="s">
        <v>550</v>
      </c>
    </row>
    <row r="2433" spans="1:7" x14ac:dyDescent="0.25">
      <c r="A2433" s="31" t="s">
        <v>549</v>
      </c>
      <c r="B2433" s="101" t="s">
        <v>148</v>
      </c>
      <c r="C2433" s="92">
        <v>0</v>
      </c>
      <c r="D2433" s="31">
        <v>202412</v>
      </c>
      <c r="E2433" s="119" t="str">
        <f t="shared" si="37"/>
        <v>01 December 2024</v>
      </c>
      <c r="F2433" s="31" t="s">
        <v>542</v>
      </c>
      <c r="G2433" s="31" t="s">
        <v>550</v>
      </c>
    </row>
    <row r="2434" spans="1:7" x14ac:dyDescent="0.25">
      <c r="A2434" s="98" t="s">
        <v>549</v>
      </c>
      <c r="B2434" s="99" t="s">
        <v>150</v>
      </c>
      <c r="C2434" s="100"/>
      <c r="D2434" s="98">
        <v>202412</v>
      </c>
      <c r="E2434" s="118" t="str">
        <f t="shared" ref="E2434:E2497" si="38">TEXT(DATE(LEFT(D2434,4), RIGHT(D2434,2), 1), "DD MMMM YYYY")</f>
        <v>01 December 2024</v>
      </c>
      <c r="F2434" s="98" t="s">
        <v>542</v>
      </c>
      <c r="G2434" s="98" t="s">
        <v>550</v>
      </c>
    </row>
    <row r="2435" spans="1:7" x14ac:dyDescent="0.25">
      <c r="A2435" s="31" t="s">
        <v>549</v>
      </c>
      <c r="B2435" s="101" t="s">
        <v>152</v>
      </c>
      <c r="C2435" s="92"/>
      <c r="D2435" s="31">
        <v>202412</v>
      </c>
      <c r="E2435" s="119" t="str">
        <f t="shared" si="38"/>
        <v>01 December 2024</v>
      </c>
      <c r="F2435" s="31" t="s">
        <v>542</v>
      </c>
      <c r="G2435" s="31" t="s">
        <v>550</v>
      </c>
    </row>
    <row r="2436" spans="1:7" x14ac:dyDescent="0.25">
      <c r="A2436" s="98" t="s">
        <v>549</v>
      </c>
      <c r="B2436" s="99" t="s">
        <v>154</v>
      </c>
      <c r="C2436" s="100">
        <v>0</v>
      </c>
      <c r="D2436" s="98">
        <v>202412</v>
      </c>
      <c r="E2436" s="118" t="str">
        <f t="shared" si="38"/>
        <v>01 December 2024</v>
      </c>
      <c r="F2436" s="98" t="s">
        <v>542</v>
      </c>
      <c r="G2436" s="98" t="s">
        <v>550</v>
      </c>
    </row>
    <row r="2437" spans="1:7" x14ac:dyDescent="0.25">
      <c r="A2437" s="31" t="s">
        <v>549</v>
      </c>
      <c r="B2437" s="101" t="s">
        <v>156</v>
      </c>
      <c r="C2437" s="92"/>
      <c r="D2437" s="31">
        <v>202412</v>
      </c>
      <c r="E2437" s="119" t="str">
        <f t="shared" si="38"/>
        <v>01 December 2024</v>
      </c>
      <c r="F2437" s="31" t="s">
        <v>542</v>
      </c>
      <c r="G2437" s="31" t="s">
        <v>550</v>
      </c>
    </row>
    <row r="2438" spans="1:7" x14ac:dyDescent="0.25">
      <c r="A2438" s="98" t="s">
        <v>549</v>
      </c>
      <c r="B2438" s="99" t="s">
        <v>274</v>
      </c>
      <c r="C2438" s="100"/>
      <c r="D2438" s="98">
        <v>202412</v>
      </c>
      <c r="E2438" s="118" t="str">
        <f t="shared" si="38"/>
        <v>01 December 2024</v>
      </c>
      <c r="F2438" s="98" t="s">
        <v>542</v>
      </c>
      <c r="G2438" s="98" t="s">
        <v>550</v>
      </c>
    </row>
    <row r="2439" spans="1:7" x14ac:dyDescent="0.25">
      <c r="A2439" s="31" t="s">
        <v>549</v>
      </c>
      <c r="B2439" s="101" t="s">
        <v>160</v>
      </c>
      <c r="C2439" s="92"/>
      <c r="D2439" s="31">
        <v>202412</v>
      </c>
      <c r="E2439" s="119" t="str">
        <f t="shared" si="38"/>
        <v>01 December 2024</v>
      </c>
      <c r="F2439" s="31" t="s">
        <v>542</v>
      </c>
      <c r="G2439" s="31" t="s">
        <v>550</v>
      </c>
    </row>
    <row r="2440" spans="1:7" x14ac:dyDescent="0.25">
      <c r="A2440" s="98" t="s">
        <v>549</v>
      </c>
      <c r="B2440" s="99" t="s">
        <v>331</v>
      </c>
      <c r="C2440" s="100"/>
      <c r="D2440" s="98">
        <v>202412</v>
      </c>
      <c r="E2440" s="118" t="str">
        <f t="shared" si="38"/>
        <v>01 December 2024</v>
      </c>
      <c r="F2440" s="98" t="s">
        <v>542</v>
      </c>
      <c r="G2440" s="98" t="s">
        <v>550</v>
      </c>
    </row>
    <row r="2441" spans="1:7" x14ac:dyDescent="0.25">
      <c r="A2441" s="31" t="s">
        <v>549</v>
      </c>
      <c r="B2441" s="101" t="s">
        <v>162</v>
      </c>
      <c r="C2441" s="92">
        <v>0</v>
      </c>
      <c r="D2441" s="31">
        <v>202412</v>
      </c>
      <c r="E2441" s="119" t="str">
        <f t="shared" si="38"/>
        <v>01 December 2024</v>
      </c>
      <c r="F2441" s="31" t="s">
        <v>542</v>
      </c>
      <c r="G2441" s="31" t="s">
        <v>550</v>
      </c>
    </row>
    <row r="2442" spans="1:7" x14ac:dyDescent="0.25">
      <c r="A2442" s="98" t="s">
        <v>549</v>
      </c>
      <c r="B2442" s="99" t="s">
        <v>164</v>
      </c>
      <c r="C2442" s="100"/>
      <c r="D2442" s="98">
        <v>202412</v>
      </c>
      <c r="E2442" s="118" t="str">
        <f t="shared" si="38"/>
        <v>01 December 2024</v>
      </c>
      <c r="F2442" s="98" t="s">
        <v>542</v>
      </c>
      <c r="G2442" s="98" t="s">
        <v>550</v>
      </c>
    </row>
    <row r="2443" spans="1:7" x14ac:dyDescent="0.25">
      <c r="A2443" s="31" t="s">
        <v>549</v>
      </c>
      <c r="B2443" s="101" t="s">
        <v>276</v>
      </c>
      <c r="C2443" s="92"/>
      <c r="D2443" s="31">
        <v>202412</v>
      </c>
      <c r="E2443" s="119" t="str">
        <f t="shared" si="38"/>
        <v>01 December 2024</v>
      </c>
      <c r="F2443" s="31" t="s">
        <v>542</v>
      </c>
      <c r="G2443" s="31" t="s">
        <v>550</v>
      </c>
    </row>
    <row r="2444" spans="1:7" x14ac:dyDescent="0.25">
      <c r="A2444" s="98" t="s">
        <v>549</v>
      </c>
      <c r="B2444" s="99" t="s">
        <v>247</v>
      </c>
      <c r="C2444" s="100"/>
      <c r="D2444" s="98">
        <v>202412</v>
      </c>
      <c r="E2444" s="118" t="str">
        <f t="shared" si="38"/>
        <v>01 December 2024</v>
      </c>
      <c r="F2444" s="98" t="s">
        <v>542</v>
      </c>
      <c r="G2444" s="98" t="s">
        <v>550</v>
      </c>
    </row>
    <row r="2445" spans="1:7" x14ac:dyDescent="0.25">
      <c r="A2445" s="31" t="s">
        <v>549</v>
      </c>
      <c r="B2445" s="101" t="s">
        <v>559</v>
      </c>
      <c r="C2445" s="92"/>
      <c r="D2445" s="31">
        <v>202412</v>
      </c>
      <c r="E2445" s="119" t="str">
        <f t="shared" si="38"/>
        <v>01 December 2024</v>
      </c>
      <c r="F2445" s="31" t="s">
        <v>542</v>
      </c>
      <c r="G2445" s="31" t="s">
        <v>550</v>
      </c>
    </row>
    <row r="2446" spans="1:7" x14ac:dyDescent="0.25">
      <c r="A2446" s="98" t="s">
        <v>549</v>
      </c>
      <c r="B2446" s="99" t="s">
        <v>166</v>
      </c>
      <c r="C2446" s="100"/>
      <c r="D2446" s="98">
        <v>202412</v>
      </c>
      <c r="E2446" s="118" t="str">
        <f t="shared" si="38"/>
        <v>01 December 2024</v>
      </c>
      <c r="F2446" s="98" t="s">
        <v>542</v>
      </c>
      <c r="G2446" s="98" t="s">
        <v>550</v>
      </c>
    </row>
    <row r="2447" spans="1:7" x14ac:dyDescent="0.25">
      <c r="A2447" s="31" t="s">
        <v>549</v>
      </c>
      <c r="B2447" s="101" t="s">
        <v>172</v>
      </c>
      <c r="C2447" s="92">
        <v>0</v>
      </c>
      <c r="D2447" s="31">
        <v>202412</v>
      </c>
      <c r="E2447" s="119" t="str">
        <f t="shared" si="38"/>
        <v>01 December 2024</v>
      </c>
      <c r="F2447" s="31" t="s">
        <v>542</v>
      </c>
      <c r="G2447" s="31" t="s">
        <v>550</v>
      </c>
    </row>
    <row r="2448" spans="1:7" x14ac:dyDescent="0.25">
      <c r="A2448" s="98" t="s">
        <v>549</v>
      </c>
      <c r="B2448" s="99" t="s">
        <v>174</v>
      </c>
      <c r="C2448" s="100"/>
      <c r="D2448" s="98">
        <v>202412</v>
      </c>
      <c r="E2448" s="118" t="str">
        <f t="shared" si="38"/>
        <v>01 December 2024</v>
      </c>
      <c r="F2448" s="98" t="s">
        <v>542</v>
      </c>
      <c r="G2448" s="98" t="s">
        <v>550</v>
      </c>
    </row>
    <row r="2449" spans="1:7" x14ac:dyDescent="0.25">
      <c r="A2449" s="31" t="s">
        <v>549</v>
      </c>
      <c r="B2449" s="101" t="s">
        <v>176</v>
      </c>
      <c r="C2449" s="34">
        <v>-4299</v>
      </c>
      <c r="D2449" s="31">
        <v>202412</v>
      </c>
      <c r="E2449" s="119" t="str">
        <f t="shared" si="38"/>
        <v>01 December 2024</v>
      </c>
      <c r="F2449" s="31" t="s">
        <v>542</v>
      </c>
      <c r="G2449" s="31" t="s">
        <v>550</v>
      </c>
    </row>
    <row r="2450" spans="1:7" x14ac:dyDescent="0.25">
      <c r="A2450" s="98" t="s">
        <v>549</v>
      </c>
      <c r="B2450" s="99" t="s">
        <v>184</v>
      </c>
      <c r="C2450" s="100"/>
      <c r="D2450" s="98">
        <v>202412</v>
      </c>
      <c r="E2450" s="118" t="str">
        <f t="shared" si="38"/>
        <v>01 December 2024</v>
      </c>
      <c r="F2450" s="98" t="s">
        <v>542</v>
      </c>
      <c r="G2450" s="98" t="s">
        <v>550</v>
      </c>
    </row>
    <row r="2451" spans="1:7" x14ac:dyDescent="0.25">
      <c r="A2451" s="31" t="s">
        <v>549</v>
      </c>
      <c r="B2451" s="101" t="s">
        <v>188</v>
      </c>
      <c r="C2451" s="92"/>
      <c r="D2451" s="31">
        <v>202412</v>
      </c>
      <c r="E2451" s="119" t="str">
        <f t="shared" si="38"/>
        <v>01 December 2024</v>
      </c>
      <c r="F2451" s="31" t="s">
        <v>542</v>
      </c>
      <c r="G2451" s="31" t="s">
        <v>550</v>
      </c>
    </row>
    <row r="2452" spans="1:7" x14ac:dyDescent="0.25">
      <c r="A2452" s="98" t="s">
        <v>549</v>
      </c>
      <c r="B2452" s="99" t="s">
        <v>280</v>
      </c>
      <c r="C2452" s="100"/>
      <c r="D2452" s="98">
        <v>202412</v>
      </c>
      <c r="E2452" s="118" t="str">
        <f t="shared" si="38"/>
        <v>01 December 2024</v>
      </c>
      <c r="F2452" s="98" t="s">
        <v>542</v>
      </c>
      <c r="G2452" s="98" t="s">
        <v>550</v>
      </c>
    </row>
    <row r="2453" spans="1:7" x14ac:dyDescent="0.25">
      <c r="A2453" s="31" t="s">
        <v>549</v>
      </c>
      <c r="B2453" s="101" t="s">
        <v>190</v>
      </c>
      <c r="C2453" s="92"/>
      <c r="D2453" s="31">
        <v>202412</v>
      </c>
      <c r="E2453" s="119" t="str">
        <f t="shared" si="38"/>
        <v>01 December 2024</v>
      </c>
      <c r="F2453" s="31" t="s">
        <v>542</v>
      </c>
      <c r="G2453" s="31" t="s">
        <v>550</v>
      </c>
    </row>
    <row r="2454" spans="1:7" x14ac:dyDescent="0.25">
      <c r="A2454" s="98" t="s">
        <v>549</v>
      </c>
      <c r="B2454" s="99" t="s">
        <v>544</v>
      </c>
      <c r="C2454" s="100"/>
      <c r="D2454" s="98">
        <v>202412</v>
      </c>
      <c r="E2454" s="118" t="str">
        <f t="shared" si="38"/>
        <v>01 December 2024</v>
      </c>
      <c r="F2454" s="98" t="s">
        <v>542</v>
      </c>
      <c r="G2454" s="98" t="s">
        <v>550</v>
      </c>
    </row>
    <row r="2455" spans="1:7" x14ac:dyDescent="0.25">
      <c r="A2455" s="31" t="s">
        <v>549</v>
      </c>
      <c r="B2455" s="101" t="s">
        <v>198</v>
      </c>
      <c r="C2455" s="34">
        <v>-4299</v>
      </c>
      <c r="D2455" s="31">
        <v>202412</v>
      </c>
      <c r="E2455" s="119" t="str">
        <f t="shared" si="38"/>
        <v>01 December 2024</v>
      </c>
      <c r="F2455" s="31" t="s">
        <v>542</v>
      </c>
      <c r="G2455" s="31" t="s">
        <v>550</v>
      </c>
    </row>
    <row r="2456" spans="1:7" x14ac:dyDescent="0.25">
      <c r="A2456" s="98" t="s">
        <v>549</v>
      </c>
      <c r="B2456" s="99" t="s">
        <v>200</v>
      </c>
      <c r="C2456" s="100"/>
      <c r="D2456" s="98">
        <v>202412</v>
      </c>
      <c r="E2456" s="118" t="str">
        <f t="shared" si="38"/>
        <v>01 December 2024</v>
      </c>
      <c r="F2456" s="98" t="s">
        <v>542</v>
      </c>
      <c r="G2456" s="98" t="s">
        <v>550</v>
      </c>
    </row>
    <row r="2457" spans="1:7" x14ac:dyDescent="0.25">
      <c r="A2457" s="31" t="s">
        <v>549</v>
      </c>
      <c r="B2457" s="101" t="s">
        <v>206</v>
      </c>
      <c r="C2457" s="92">
        <v>0</v>
      </c>
      <c r="D2457" s="31">
        <v>202412</v>
      </c>
      <c r="E2457" s="119" t="str">
        <f t="shared" si="38"/>
        <v>01 December 2024</v>
      </c>
      <c r="F2457" s="31" t="s">
        <v>542</v>
      </c>
      <c r="G2457" s="31" t="s">
        <v>550</v>
      </c>
    </row>
    <row r="2458" spans="1:7" x14ac:dyDescent="0.25">
      <c r="A2458" s="98" t="s">
        <v>549</v>
      </c>
      <c r="B2458" s="99" t="s">
        <v>208</v>
      </c>
      <c r="C2458" s="100"/>
      <c r="D2458" s="98">
        <v>202412</v>
      </c>
      <c r="E2458" s="118" t="str">
        <f t="shared" si="38"/>
        <v>01 December 2024</v>
      </c>
      <c r="F2458" s="98" t="s">
        <v>542</v>
      </c>
      <c r="G2458" s="98" t="s">
        <v>550</v>
      </c>
    </row>
    <row r="2459" spans="1:7" x14ac:dyDescent="0.25">
      <c r="A2459" s="31" t="s">
        <v>549</v>
      </c>
      <c r="B2459" s="101" t="s">
        <v>281</v>
      </c>
      <c r="C2459" s="92">
        <v>0</v>
      </c>
      <c r="D2459" s="31">
        <v>202412</v>
      </c>
      <c r="E2459" s="119" t="str">
        <f t="shared" si="38"/>
        <v>01 December 2024</v>
      </c>
      <c r="F2459" s="31" t="s">
        <v>542</v>
      </c>
      <c r="G2459" s="31" t="s">
        <v>550</v>
      </c>
    </row>
    <row r="2460" spans="1:7" x14ac:dyDescent="0.25">
      <c r="A2460" s="98" t="s">
        <v>549</v>
      </c>
      <c r="B2460" s="99" t="s">
        <v>214</v>
      </c>
      <c r="C2460" s="100"/>
      <c r="D2460" s="98">
        <v>202412</v>
      </c>
      <c r="E2460" s="118" t="str">
        <f t="shared" si="38"/>
        <v>01 December 2024</v>
      </c>
      <c r="F2460" s="98" t="s">
        <v>542</v>
      </c>
      <c r="G2460" s="98" t="s">
        <v>550</v>
      </c>
    </row>
    <row r="2461" spans="1:7" x14ac:dyDescent="0.25">
      <c r="A2461" s="31" t="s">
        <v>549</v>
      </c>
      <c r="B2461" s="101" t="s">
        <v>216</v>
      </c>
      <c r="C2461" s="92"/>
      <c r="D2461" s="31">
        <v>202412</v>
      </c>
      <c r="E2461" s="119" t="str">
        <f t="shared" si="38"/>
        <v>01 December 2024</v>
      </c>
      <c r="F2461" s="31" t="s">
        <v>542</v>
      </c>
      <c r="G2461" s="31" t="s">
        <v>550</v>
      </c>
    </row>
    <row r="2462" spans="1:7" x14ac:dyDescent="0.25">
      <c r="A2462" s="98" t="s">
        <v>549</v>
      </c>
      <c r="B2462" s="99" t="s">
        <v>283</v>
      </c>
      <c r="C2462" s="100"/>
      <c r="D2462" s="98">
        <v>202412</v>
      </c>
      <c r="E2462" s="118" t="str">
        <f t="shared" si="38"/>
        <v>01 December 2024</v>
      </c>
      <c r="F2462" s="98" t="s">
        <v>542</v>
      </c>
      <c r="G2462" s="98" t="s">
        <v>550</v>
      </c>
    </row>
    <row r="2463" spans="1:7" x14ac:dyDescent="0.25">
      <c r="A2463" s="31" t="s">
        <v>549</v>
      </c>
      <c r="B2463" s="101" t="s">
        <v>218</v>
      </c>
      <c r="C2463" s="92"/>
      <c r="D2463" s="31">
        <v>202412</v>
      </c>
      <c r="E2463" s="119" t="str">
        <f t="shared" si="38"/>
        <v>01 December 2024</v>
      </c>
      <c r="F2463" s="31" t="s">
        <v>542</v>
      </c>
      <c r="G2463" s="31" t="s">
        <v>550</v>
      </c>
    </row>
    <row r="2464" spans="1:7" x14ac:dyDescent="0.25">
      <c r="A2464" s="98" t="s">
        <v>549</v>
      </c>
      <c r="B2464" s="99" t="s">
        <v>333</v>
      </c>
      <c r="C2464" s="100"/>
      <c r="D2464" s="98">
        <v>202412</v>
      </c>
      <c r="E2464" s="118" t="str">
        <f t="shared" si="38"/>
        <v>01 December 2024</v>
      </c>
      <c r="F2464" s="98" t="s">
        <v>542</v>
      </c>
      <c r="G2464" s="98" t="s">
        <v>550</v>
      </c>
    </row>
    <row r="2465" spans="1:7" x14ac:dyDescent="0.25">
      <c r="A2465" s="31" t="s">
        <v>549</v>
      </c>
      <c r="B2465" s="101" t="s">
        <v>220</v>
      </c>
      <c r="C2465" s="92">
        <v>0</v>
      </c>
      <c r="D2465" s="31">
        <v>202412</v>
      </c>
      <c r="E2465" s="119" t="str">
        <f t="shared" si="38"/>
        <v>01 December 2024</v>
      </c>
      <c r="F2465" s="31" t="s">
        <v>542</v>
      </c>
      <c r="G2465" s="31" t="s">
        <v>550</v>
      </c>
    </row>
    <row r="2466" spans="1:7" x14ac:dyDescent="0.25">
      <c r="A2466" s="98" t="s">
        <v>549</v>
      </c>
      <c r="B2466" s="99" t="s">
        <v>222</v>
      </c>
      <c r="C2466" s="100"/>
      <c r="D2466" s="98">
        <v>202412</v>
      </c>
      <c r="E2466" s="118" t="str">
        <f t="shared" si="38"/>
        <v>01 December 2024</v>
      </c>
      <c r="F2466" s="98" t="s">
        <v>542</v>
      </c>
      <c r="G2466" s="98" t="s">
        <v>550</v>
      </c>
    </row>
    <row r="2467" spans="1:7" x14ac:dyDescent="0.25">
      <c r="A2467" s="31" t="s">
        <v>549</v>
      </c>
      <c r="B2467" s="101" t="s">
        <v>224</v>
      </c>
      <c r="C2467" s="92">
        <v>0</v>
      </c>
      <c r="D2467" s="31">
        <v>202412</v>
      </c>
      <c r="E2467" s="119" t="str">
        <f t="shared" si="38"/>
        <v>01 December 2024</v>
      </c>
      <c r="F2467" s="31" t="s">
        <v>542</v>
      </c>
      <c r="G2467" s="31" t="s">
        <v>550</v>
      </c>
    </row>
    <row r="2468" spans="1:7" x14ac:dyDescent="0.25">
      <c r="A2468" s="98" t="s">
        <v>549</v>
      </c>
      <c r="B2468" s="99" t="s">
        <v>226</v>
      </c>
      <c r="C2468" s="100"/>
      <c r="D2468" s="98">
        <v>202412</v>
      </c>
      <c r="E2468" s="118" t="str">
        <f t="shared" si="38"/>
        <v>01 December 2024</v>
      </c>
      <c r="F2468" s="98" t="s">
        <v>542</v>
      </c>
      <c r="G2468" s="98" t="s">
        <v>550</v>
      </c>
    </row>
    <row r="2469" spans="1:7" x14ac:dyDescent="0.25">
      <c r="A2469" s="31" t="s">
        <v>549</v>
      </c>
      <c r="B2469" s="101" t="s">
        <v>228</v>
      </c>
      <c r="C2469" s="92">
        <v>0</v>
      </c>
      <c r="D2469" s="31">
        <v>202412</v>
      </c>
      <c r="E2469" s="119" t="str">
        <f t="shared" si="38"/>
        <v>01 December 2024</v>
      </c>
      <c r="F2469" s="31" t="s">
        <v>542</v>
      </c>
      <c r="G2469" s="31" t="s">
        <v>550</v>
      </c>
    </row>
    <row r="2470" spans="1:7" x14ac:dyDescent="0.25">
      <c r="A2470" s="98" t="s">
        <v>549</v>
      </c>
      <c r="B2470" s="99" t="s">
        <v>230</v>
      </c>
      <c r="C2470" s="100"/>
      <c r="D2470" s="98">
        <v>202412</v>
      </c>
      <c r="E2470" s="118" t="str">
        <f t="shared" si="38"/>
        <v>01 December 2024</v>
      </c>
      <c r="F2470" s="98" t="s">
        <v>542</v>
      </c>
      <c r="G2470" s="98" t="s">
        <v>550</v>
      </c>
    </row>
    <row r="2471" spans="1:7" x14ac:dyDescent="0.25">
      <c r="A2471" s="31" t="s">
        <v>549</v>
      </c>
      <c r="B2471" s="101" t="s">
        <v>232</v>
      </c>
      <c r="C2471" s="92">
        <v>0</v>
      </c>
      <c r="D2471" s="31">
        <v>202412</v>
      </c>
      <c r="E2471" s="119" t="str">
        <f t="shared" si="38"/>
        <v>01 December 2024</v>
      </c>
      <c r="F2471" s="31" t="s">
        <v>542</v>
      </c>
      <c r="G2471" s="31" t="s">
        <v>550</v>
      </c>
    </row>
    <row r="2472" spans="1:7" x14ac:dyDescent="0.25">
      <c r="A2472" s="98" t="s">
        <v>549</v>
      </c>
      <c r="B2472" s="99" t="s">
        <v>234</v>
      </c>
      <c r="C2472" s="102">
        <v>-7232.58</v>
      </c>
      <c r="D2472" s="98">
        <v>202412</v>
      </c>
      <c r="E2472" s="118" t="str">
        <f t="shared" si="38"/>
        <v>01 December 2024</v>
      </c>
      <c r="F2472" s="98" t="s">
        <v>542</v>
      </c>
      <c r="G2472" s="98" t="s">
        <v>550</v>
      </c>
    </row>
    <row r="2473" spans="1:7" x14ac:dyDescent="0.25">
      <c r="A2473" s="31" t="s">
        <v>549</v>
      </c>
      <c r="B2473" s="101" t="s">
        <v>236</v>
      </c>
      <c r="C2473" s="34">
        <v>7947.19</v>
      </c>
      <c r="D2473" s="31">
        <v>202412</v>
      </c>
      <c r="E2473" s="119" t="str">
        <f t="shared" si="38"/>
        <v>01 December 2024</v>
      </c>
      <c r="F2473" s="31" t="s">
        <v>542</v>
      </c>
      <c r="G2473" s="31" t="s">
        <v>550</v>
      </c>
    </row>
    <row r="2474" spans="1:7" x14ac:dyDescent="0.25">
      <c r="A2474" s="98" t="s">
        <v>549</v>
      </c>
      <c r="B2474" s="99" t="s">
        <v>238</v>
      </c>
      <c r="C2474" s="100"/>
      <c r="D2474" s="98">
        <v>202412</v>
      </c>
      <c r="E2474" s="118" t="str">
        <f t="shared" si="38"/>
        <v>01 December 2024</v>
      </c>
      <c r="F2474" s="98" t="s">
        <v>542</v>
      </c>
      <c r="G2474" s="98" t="s">
        <v>550</v>
      </c>
    </row>
    <row r="2475" spans="1:7" x14ac:dyDescent="0.25">
      <c r="A2475" s="31" t="s">
        <v>549</v>
      </c>
      <c r="B2475" s="101" t="s">
        <v>238</v>
      </c>
      <c r="C2475" s="34">
        <v>7947.19</v>
      </c>
      <c r="D2475" s="31">
        <v>202412</v>
      </c>
      <c r="E2475" s="119" t="str">
        <f t="shared" si="38"/>
        <v>01 December 2024</v>
      </c>
      <c r="F2475" s="31" t="s">
        <v>542</v>
      </c>
      <c r="G2475" s="31" t="s">
        <v>550</v>
      </c>
    </row>
    <row r="2476" spans="1:7" x14ac:dyDescent="0.25">
      <c r="A2476" s="98" t="s">
        <v>549</v>
      </c>
      <c r="B2476" s="99" t="s">
        <v>241</v>
      </c>
      <c r="C2476" s="102">
        <v>7947.19</v>
      </c>
      <c r="D2476" s="98">
        <v>202412</v>
      </c>
      <c r="E2476" s="118" t="str">
        <f t="shared" si="38"/>
        <v>01 December 2024</v>
      </c>
      <c r="F2476" s="98" t="s">
        <v>542</v>
      </c>
      <c r="G2476" s="98" t="s">
        <v>550</v>
      </c>
    </row>
    <row r="2477" spans="1:7" x14ac:dyDescent="0.25">
      <c r="A2477" s="31" t="s">
        <v>549</v>
      </c>
      <c r="B2477" s="101" t="s">
        <v>243</v>
      </c>
      <c r="C2477" s="92"/>
      <c r="D2477" s="31">
        <v>202412</v>
      </c>
      <c r="E2477" s="119" t="str">
        <f t="shared" si="38"/>
        <v>01 December 2024</v>
      </c>
      <c r="F2477" s="31" t="s">
        <v>542</v>
      </c>
      <c r="G2477" s="31" t="s">
        <v>550</v>
      </c>
    </row>
    <row r="2478" spans="1:7" x14ac:dyDescent="0.25">
      <c r="A2478" s="98" t="s">
        <v>549</v>
      </c>
      <c r="B2478" s="99" t="s">
        <v>249</v>
      </c>
      <c r="C2478" s="102">
        <v>7947.19</v>
      </c>
      <c r="D2478" s="98">
        <v>202412</v>
      </c>
      <c r="E2478" s="118" t="str">
        <f t="shared" si="38"/>
        <v>01 December 2024</v>
      </c>
      <c r="F2478" s="98" t="s">
        <v>542</v>
      </c>
      <c r="G2478" s="98" t="s">
        <v>550</v>
      </c>
    </row>
    <row r="2479" spans="1:7" x14ac:dyDescent="0.25">
      <c r="A2479" s="31" t="s">
        <v>549</v>
      </c>
      <c r="B2479" s="101" t="s">
        <v>251</v>
      </c>
      <c r="C2479" s="92"/>
      <c r="D2479" s="31">
        <v>202412</v>
      </c>
      <c r="E2479" s="119" t="str">
        <f t="shared" si="38"/>
        <v>01 December 2024</v>
      </c>
      <c r="F2479" s="31" t="s">
        <v>542</v>
      </c>
      <c r="G2479" s="31" t="s">
        <v>550</v>
      </c>
    </row>
    <row r="2480" spans="1:7" x14ac:dyDescent="0.25">
      <c r="A2480" s="98" t="s">
        <v>549</v>
      </c>
      <c r="B2480" s="99" t="s">
        <v>253</v>
      </c>
      <c r="C2480" s="100"/>
      <c r="D2480" s="98">
        <v>202412</v>
      </c>
      <c r="E2480" s="118" t="str">
        <f t="shared" si="38"/>
        <v>01 December 2024</v>
      </c>
      <c r="F2480" s="98" t="s">
        <v>542</v>
      </c>
      <c r="G2480" s="98" t="s">
        <v>550</v>
      </c>
    </row>
    <row r="2481" spans="1:7" x14ac:dyDescent="0.25">
      <c r="A2481" s="31" t="s">
        <v>549</v>
      </c>
      <c r="B2481" s="101" t="s">
        <v>255</v>
      </c>
      <c r="C2481" s="34">
        <v>7947.19</v>
      </c>
      <c r="D2481" s="31">
        <v>202412</v>
      </c>
      <c r="E2481" s="119" t="str">
        <f t="shared" si="38"/>
        <v>01 December 2024</v>
      </c>
      <c r="F2481" s="31" t="s">
        <v>542</v>
      </c>
      <c r="G2481" s="31" t="s">
        <v>550</v>
      </c>
    </row>
    <row r="2482" spans="1:7" x14ac:dyDescent="0.25">
      <c r="A2482" s="98" t="s">
        <v>549</v>
      </c>
      <c r="B2482" s="99" t="s">
        <v>15</v>
      </c>
      <c r="C2482" s="100"/>
      <c r="D2482" s="98">
        <v>202412</v>
      </c>
      <c r="E2482" s="118" t="str">
        <f t="shared" si="38"/>
        <v>01 December 2024</v>
      </c>
      <c r="F2482" s="98" t="s">
        <v>542</v>
      </c>
      <c r="G2482" s="98" t="s">
        <v>551</v>
      </c>
    </row>
    <row r="2483" spans="1:7" x14ac:dyDescent="0.25">
      <c r="A2483" s="31" t="s">
        <v>549</v>
      </c>
      <c r="B2483" s="101" t="s">
        <v>18</v>
      </c>
      <c r="C2483" s="92"/>
      <c r="D2483" s="31">
        <v>202412</v>
      </c>
      <c r="E2483" s="119" t="str">
        <f t="shared" si="38"/>
        <v>01 December 2024</v>
      </c>
      <c r="F2483" s="31" t="s">
        <v>542</v>
      </c>
      <c r="G2483" s="31" t="s">
        <v>551</v>
      </c>
    </row>
    <row r="2484" spans="1:7" x14ac:dyDescent="0.25">
      <c r="A2484" s="98" t="s">
        <v>549</v>
      </c>
      <c r="B2484" s="99" t="s">
        <v>20</v>
      </c>
      <c r="C2484" s="100"/>
      <c r="D2484" s="98">
        <v>202412</v>
      </c>
      <c r="E2484" s="118" t="str">
        <f t="shared" si="38"/>
        <v>01 December 2024</v>
      </c>
      <c r="F2484" s="98" t="s">
        <v>542</v>
      </c>
      <c r="G2484" s="98" t="s">
        <v>551</v>
      </c>
    </row>
    <row r="2485" spans="1:7" x14ac:dyDescent="0.25">
      <c r="A2485" s="31" t="s">
        <v>549</v>
      </c>
      <c r="B2485" s="101" t="s">
        <v>22</v>
      </c>
      <c r="C2485" s="34">
        <v>100577.72</v>
      </c>
      <c r="D2485" s="31">
        <v>202412</v>
      </c>
      <c r="E2485" s="119" t="str">
        <f t="shared" si="38"/>
        <v>01 December 2024</v>
      </c>
      <c r="F2485" s="31" t="s">
        <v>542</v>
      </c>
      <c r="G2485" s="31" t="s">
        <v>551</v>
      </c>
    </row>
    <row r="2486" spans="1:7" x14ac:dyDescent="0.25">
      <c r="A2486" s="98" t="s">
        <v>549</v>
      </c>
      <c r="B2486" s="99" t="s">
        <v>25</v>
      </c>
      <c r="C2486" s="102">
        <v>4806.7</v>
      </c>
      <c r="D2486" s="98">
        <v>202412</v>
      </c>
      <c r="E2486" s="118" t="str">
        <f t="shared" si="38"/>
        <v>01 December 2024</v>
      </c>
      <c r="F2486" s="98" t="s">
        <v>542</v>
      </c>
      <c r="G2486" s="98" t="s">
        <v>551</v>
      </c>
    </row>
    <row r="2487" spans="1:7" x14ac:dyDescent="0.25">
      <c r="A2487" s="31" t="s">
        <v>549</v>
      </c>
      <c r="B2487" s="101" t="s">
        <v>27</v>
      </c>
      <c r="C2487" s="92">
        <v>215.38</v>
      </c>
      <c r="D2487" s="31">
        <v>202412</v>
      </c>
      <c r="E2487" s="119" t="str">
        <f t="shared" si="38"/>
        <v>01 December 2024</v>
      </c>
      <c r="F2487" s="31" t="s">
        <v>542</v>
      </c>
      <c r="G2487" s="31" t="s">
        <v>551</v>
      </c>
    </row>
    <row r="2488" spans="1:7" x14ac:dyDescent="0.25">
      <c r="A2488" s="98" t="s">
        <v>549</v>
      </c>
      <c r="B2488" s="99" t="s">
        <v>29</v>
      </c>
      <c r="C2488" s="100">
        <v>495.67</v>
      </c>
      <c r="D2488" s="98">
        <v>202412</v>
      </c>
      <c r="E2488" s="118" t="str">
        <f t="shared" si="38"/>
        <v>01 December 2024</v>
      </c>
      <c r="F2488" s="98" t="s">
        <v>542</v>
      </c>
      <c r="G2488" s="98" t="s">
        <v>551</v>
      </c>
    </row>
    <row r="2489" spans="1:7" x14ac:dyDescent="0.25">
      <c r="A2489" s="31" t="s">
        <v>549</v>
      </c>
      <c r="B2489" s="101" t="s">
        <v>31</v>
      </c>
      <c r="C2489" s="92">
        <v>318.81</v>
      </c>
      <c r="D2489" s="31">
        <v>202412</v>
      </c>
      <c r="E2489" s="119" t="str">
        <f t="shared" si="38"/>
        <v>01 December 2024</v>
      </c>
      <c r="F2489" s="31" t="s">
        <v>542</v>
      </c>
      <c r="G2489" s="31" t="s">
        <v>551</v>
      </c>
    </row>
    <row r="2490" spans="1:7" x14ac:dyDescent="0.25">
      <c r="A2490" s="98" t="s">
        <v>549</v>
      </c>
      <c r="B2490" s="99" t="s">
        <v>33</v>
      </c>
      <c r="C2490" s="100">
        <v>87.32</v>
      </c>
      <c r="D2490" s="98">
        <v>202412</v>
      </c>
      <c r="E2490" s="118" t="str">
        <f t="shared" si="38"/>
        <v>01 December 2024</v>
      </c>
      <c r="F2490" s="98" t="s">
        <v>542</v>
      </c>
      <c r="G2490" s="98" t="s">
        <v>551</v>
      </c>
    </row>
    <row r="2491" spans="1:7" x14ac:dyDescent="0.25">
      <c r="A2491" s="31" t="s">
        <v>549</v>
      </c>
      <c r="B2491" s="101" t="s">
        <v>35</v>
      </c>
      <c r="C2491" s="92"/>
      <c r="D2491" s="31">
        <v>202412</v>
      </c>
      <c r="E2491" s="119" t="str">
        <f t="shared" si="38"/>
        <v>01 December 2024</v>
      </c>
      <c r="F2491" s="31" t="s">
        <v>542</v>
      </c>
      <c r="G2491" s="31" t="s">
        <v>551</v>
      </c>
    </row>
    <row r="2492" spans="1:7" x14ac:dyDescent="0.25">
      <c r="A2492" s="98" t="s">
        <v>549</v>
      </c>
      <c r="B2492" s="99" t="s">
        <v>37</v>
      </c>
      <c r="C2492" s="100">
        <v>175</v>
      </c>
      <c r="D2492" s="98">
        <v>202412</v>
      </c>
      <c r="E2492" s="118" t="str">
        <f t="shared" si="38"/>
        <v>01 December 2024</v>
      </c>
      <c r="F2492" s="98" t="s">
        <v>542</v>
      </c>
      <c r="G2492" s="98" t="s">
        <v>551</v>
      </c>
    </row>
    <row r="2493" spans="1:7" x14ac:dyDescent="0.25">
      <c r="A2493" s="31" t="s">
        <v>549</v>
      </c>
      <c r="B2493" s="101" t="s">
        <v>39</v>
      </c>
      <c r="C2493" s="92"/>
      <c r="D2493" s="31">
        <v>202412</v>
      </c>
      <c r="E2493" s="119" t="str">
        <f t="shared" si="38"/>
        <v>01 December 2024</v>
      </c>
      <c r="F2493" s="31" t="s">
        <v>542</v>
      </c>
      <c r="G2493" s="31" t="s">
        <v>551</v>
      </c>
    </row>
    <row r="2494" spans="1:7" x14ac:dyDescent="0.25">
      <c r="A2494" s="98" t="s">
        <v>549</v>
      </c>
      <c r="B2494" s="99" t="s">
        <v>43</v>
      </c>
      <c r="C2494" s="102">
        <v>2212.5</v>
      </c>
      <c r="D2494" s="98">
        <v>202412</v>
      </c>
      <c r="E2494" s="118" t="str">
        <f t="shared" si="38"/>
        <v>01 December 2024</v>
      </c>
      <c r="F2494" s="98" t="s">
        <v>542</v>
      </c>
      <c r="G2494" s="98" t="s">
        <v>551</v>
      </c>
    </row>
    <row r="2495" spans="1:7" x14ac:dyDescent="0.25">
      <c r="A2495" s="31" t="s">
        <v>549</v>
      </c>
      <c r="B2495" s="101" t="s">
        <v>45</v>
      </c>
      <c r="C2495" s="92">
        <v>156.25</v>
      </c>
      <c r="D2495" s="31">
        <v>202412</v>
      </c>
      <c r="E2495" s="119" t="str">
        <f t="shared" si="38"/>
        <v>01 December 2024</v>
      </c>
      <c r="F2495" s="31" t="s">
        <v>542</v>
      </c>
      <c r="G2495" s="31" t="s">
        <v>551</v>
      </c>
    </row>
    <row r="2496" spans="1:7" x14ac:dyDescent="0.25">
      <c r="A2496" s="98" t="s">
        <v>549</v>
      </c>
      <c r="B2496" s="99" t="s">
        <v>47</v>
      </c>
      <c r="C2496" s="102">
        <v>3858.1</v>
      </c>
      <c r="D2496" s="98">
        <v>202412</v>
      </c>
      <c r="E2496" s="118" t="str">
        <f t="shared" si="38"/>
        <v>01 December 2024</v>
      </c>
      <c r="F2496" s="98" t="s">
        <v>542</v>
      </c>
      <c r="G2496" s="98" t="s">
        <v>551</v>
      </c>
    </row>
    <row r="2497" spans="1:7" x14ac:dyDescent="0.25">
      <c r="A2497" s="31" t="s">
        <v>549</v>
      </c>
      <c r="B2497" s="101" t="s">
        <v>258</v>
      </c>
      <c r="C2497" s="92">
        <v>450</v>
      </c>
      <c r="D2497" s="31">
        <v>202412</v>
      </c>
      <c r="E2497" s="119" t="str">
        <f t="shared" si="38"/>
        <v>01 December 2024</v>
      </c>
      <c r="F2497" s="31" t="s">
        <v>542</v>
      </c>
      <c r="G2497" s="31" t="s">
        <v>551</v>
      </c>
    </row>
    <row r="2498" spans="1:7" x14ac:dyDescent="0.25">
      <c r="A2498" s="98" t="s">
        <v>549</v>
      </c>
      <c r="B2498" s="99" t="s">
        <v>49</v>
      </c>
      <c r="C2498" s="102">
        <v>14477.47</v>
      </c>
      <c r="D2498" s="98">
        <v>202412</v>
      </c>
      <c r="E2498" s="118" t="str">
        <f t="shared" ref="E2498:E2561" si="39">TEXT(DATE(LEFT(D2498,4), RIGHT(D2498,2), 1), "DD MMMM YYYY")</f>
        <v>01 December 2024</v>
      </c>
      <c r="F2498" s="98" t="s">
        <v>542</v>
      </c>
      <c r="G2498" s="98" t="s">
        <v>551</v>
      </c>
    </row>
    <row r="2499" spans="1:7" x14ac:dyDescent="0.25">
      <c r="A2499" s="31" t="s">
        <v>549</v>
      </c>
      <c r="B2499" s="101" t="s">
        <v>51</v>
      </c>
      <c r="C2499" s="92">
        <v>-8.3699999999999992</v>
      </c>
      <c r="D2499" s="31">
        <v>202412</v>
      </c>
      <c r="E2499" s="119" t="str">
        <f t="shared" si="39"/>
        <v>01 December 2024</v>
      </c>
      <c r="F2499" s="31" t="s">
        <v>542</v>
      </c>
      <c r="G2499" s="31" t="s">
        <v>551</v>
      </c>
    </row>
    <row r="2500" spans="1:7" x14ac:dyDescent="0.25">
      <c r="A2500" s="98" t="s">
        <v>549</v>
      </c>
      <c r="B2500" s="99" t="s">
        <v>547</v>
      </c>
      <c r="C2500" s="100">
        <v>731.42</v>
      </c>
      <c r="D2500" s="98">
        <v>202412</v>
      </c>
      <c r="E2500" s="118" t="str">
        <f t="shared" si="39"/>
        <v>01 December 2024</v>
      </c>
      <c r="F2500" s="98" t="s">
        <v>542</v>
      </c>
      <c r="G2500" s="98" t="s">
        <v>551</v>
      </c>
    </row>
    <row r="2501" spans="1:7" x14ac:dyDescent="0.25">
      <c r="A2501" s="31" t="s">
        <v>549</v>
      </c>
      <c r="B2501" s="101" t="s">
        <v>548</v>
      </c>
      <c r="C2501" s="92"/>
      <c r="D2501" s="31">
        <v>202412</v>
      </c>
      <c r="E2501" s="119" t="str">
        <f t="shared" si="39"/>
        <v>01 December 2024</v>
      </c>
      <c r="F2501" s="31" t="s">
        <v>542</v>
      </c>
      <c r="G2501" s="31" t="s">
        <v>551</v>
      </c>
    </row>
    <row r="2502" spans="1:7" x14ac:dyDescent="0.25">
      <c r="A2502" s="98" t="s">
        <v>549</v>
      </c>
      <c r="B2502" s="99" t="s">
        <v>59</v>
      </c>
      <c r="C2502" s="102">
        <v>3280.3</v>
      </c>
      <c r="D2502" s="98">
        <v>202412</v>
      </c>
      <c r="E2502" s="118" t="str">
        <f t="shared" si="39"/>
        <v>01 December 2024</v>
      </c>
      <c r="F2502" s="98" t="s">
        <v>542</v>
      </c>
      <c r="G2502" s="98" t="s">
        <v>551</v>
      </c>
    </row>
    <row r="2503" spans="1:7" x14ac:dyDescent="0.25">
      <c r="A2503" s="31" t="s">
        <v>549</v>
      </c>
      <c r="B2503" s="101" t="s">
        <v>61</v>
      </c>
      <c r="C2503" s="92">
        <v>-235</v>
      </c>
      <c r="D2503" s="31">
        <v>202412</v>
      </c>
      <c r="E2503" s="119" t="str">
        <f t="shared" si="39"/>
        <v>01 December 2024</v>
      </c>
      <c r="F2503" s="31" t="s">
        <v>542</v>
      </c>
      <c r="G2503" s="31" t="s">
        <v>551</v>
      </c>
    </row>
    <row r="2504" spans="1:7" x14ac:dyDescent="0.25">
      <c r="A2504" s="98" t="s">
        <v>549</v>
      </c>
      <c r="B2504" s="99" t="s">
        <v>63</v>
      </c>
      <c r="C2504" s="102">
        <v>131599.26999999999</v>
      </c>
      <c r="D2504" s="98">
        <v>202412</v>
      </c>
      <c r="E2504" s="118" t="str">
        <f t="shared" si="39"/>
        <v>01 December 2024</v>
      </c>
      <c r="F2504" s="98" t="s">
        <v>542</v>
      </c>
      <c r="G2504" s="98" t="s">
        <v>551</v>
      </c>
    </row>
    <row r="2505" spans="1:7" x14ac:dyDescent="0.25">
      <c r="A2505" s="31" t="s">
        <v>549</v>
      </c>
      <c r="B2505" s="101" t="s">
        <v>66</v>
      </c>
      <c r="C2505" s="92"/>
      <c r="D2505" s="31">
        <v>202412</v>
      </c>
      <c r="E2505" s="119" t="str">
        <f t="shared" si="39"/>
        <v>01 December 2024</v>
      </c>
      <c r="F2505" s="31" t="s">
        <v>542</v>
      </c>
      <c r="G2505" s="31" t="s">
        <v>551</v>
      </c>
    </row>
    <row r="2506" spans="1:7" x14ac:dyDescent="0.25">
      <c r="A2506" s="98" t="s">
        <v>549</v>
      </c>
      <c r="B2506" s="99" t="s">
        <v>68</v>
      </c>
      <c r="C2506" s="102">
        <v>-67629.2</v>
      </c>
      <c r="D2506" s="98">
        <v>202412</v>
      </c>
      <c r="E2506" s="118" t="str">
        <f t="shared" si="39"/>
        <v>01 December 2024</v>
      </c>
      <c r="F2506" s="98" t="s">
        <v>542</v>
      </c>
      <c r="G2506" s="98" t="s">
        <v>551</v>
      </c>
    </row>
    <row r="2507" spans="1:7" x14ac:dyDescent="0.25">
      <c r="A2507" s="31" t="s">
        <v>549</v>
      </c>
      <c r="B2507" s="101" t="s">
        <v>70</v>
      </c>
      <c r="C2507" s="34">
        <v>-1174.74</v>
      </c>
      <c r="D2507" s="31">
        <v>202412</v>
      </c>
      <c r="E2507" s="119" t="str">
        <f t="shared" si="39"/>
        <v>01 December 2024</v>
      </c>
      <c r="F2507" s="31" t="s">
        <v>542</v>
      </c>
      <c r="G2507" s="31" t="s">
        <v>551</v>
      </c>
    </row>
    <row r="2508" spans="1:7" x14ac:dyDescent="0.25">
      <c r="A2508" s="98" t="s">
        <v>549</v>
      </c>
      <c r="B2508" s="99" t="s">
        <v>72</v>
      </c>
      <c r="C2508" s="102">
        <v>-1267.05</v>
      </c>
      <c r="D2508" s="98">
        <v>202412</v>
      </c>
      <c r="E2508" s="118" t="str">
        <f t="shared" si="39"/>
        <v>01 December 2024</v>
      </c>
      <c r="F2508" s="98" t="s">
        <v>542</v>
      </c>
      <c r="G2508" s="98" t="s">
        <v>551</v>
      </c>
    </row>
    <row r="2509" spans="1:7" x14ac:dyDescent="0.25">
      <c r="A2509" s="31" t="s">
        <v>549</v>
      </c>
      <c r="B2509" s="101" t="s">
        <v>74</v>
      </c>
      <c r="C2509" s="34">
        <v>-2152.6799999999998</v>
      </c>
      <c r="D2509" s="31">
        <v>202412</v>
      </c>
      <c r="E2509" s="119" t="str">
        <f t="shared" si="39"/>
        <v>01 December 2024</v>
      </c>
      <c r="F2509" s="31" t="s">
        <v>542</v>
      </c>
      <c r="G2509" s="31" t="s">
        <v>551</v>
      </c>
    </row>
    <row r="2510" spans="1:7" x14ac:dyDescent="0.25">
      <c r="A2510" s="98" t="s">
        <v>549</v>
      </c>
      <c r="B2510" s="99" t="s">
        <v>76</v>
      </c>
      <c r="C2510" s="100"/>
      <c r="D2510" s="98">
        <v>202412</v>
      </c>
      <c r="E2510" s="118" t="str">
        <f t="shared" si="39"/>
        <v>01 December 2024</v>
      </c>
      <c r="F2510" s="98" t="s">
        <v>542</v>
      </c>
      <c r="G2510" s="98" t="s">
        <v>551</v>
      </c>
    </row>
    <row r="2511" spans="1:7" x14ac:dyDescent="0.25">
      <c r="A2511" s="31" t="s">
        <v>549</v>
      </c>
      <c r="B2511" s="101" t="s">
        <v>321</v>
      </c>
      <c r="C2511" s="92">
        <v>-83.16</v>
      </c>
      <c r="D2511" s="31">
        <v>202412</v>
      </c>
      <c r="E2511" s="119" t="str">
        <f t="shared" si="39"/>
        <v>01 December 2024</v>
      </c>
      <c r="F2511" s="31" t="s">
        <v>542</v>
      </c>
      <c r="G2511" s="31" t="s">
        <v>551</v>
      </c>
    </row>
    <row r="2512" spans="1:7" x14ac:dyDescent="0.25">
      <c r="A2512" s="98" t="s">
        <v>549</v>
      </c>
      <c r="B2512" s="99" t="s">
        <v>78</v>
      </c>
      <c r="C2512" s="100"/>
      <c r="D2512" s="98">
        <v>202412</v>
      </c>
      <c r="E2512" s="118" t="str">
        <f t="shared" si="39"/>
        <v>01 December 2024</v>
      </c>
      <c r="F2512" s="98" t="s">
        <v>542</v>
      </c>
      <c r="G2512" s="98" t="s">
        <v>551</v>
      </c>
    </row>
    <row r="2513" spans="1:7" x14ac:dyDescent="0.25">
      <c r="A2513" s="31" t="s">
        <v>549</v>
      </c>
      <c r="B2513" s="101" t="s">
        <v>80</v>
      </c>
      <c r="C2513" s="92">
        <v>-85</v>
      </c>
      <c r="D2513" s="31">
        <v>202412</v>
      </c>
      <c r="E2513" s="119" t="str">
        <f t="shared" si="39"/>
        <v>01 December 2024</v>
      </c>
      <c r="F2513" s="31" t="s">
        <v>542</v>
      </c>
      <c r="G2513" s="31" t="s">
        <v>551</v>
      </c>
    </row>
    <row r="2514" spans="1:7" x14ac:dyDescent="0.25">
      <c r="A2514" s="98" t="s">
        <v>549</v>
      </c>
      <c r="B2514" s="99" t="s">
        <v>84</v>
      </c>
      <c r="C2514" s="100"/>
      <c r="D2514" s="98">
        <v>202412</v>
      </c>
      <c r="E2514" s="118" t="str">
        <f t="shared" si="39"/>
        <v>01 December 2024</v>
      </c>
      <c r="F2514" s="98" t="s">
        <v>542</v>
      </c>
      <c r="G2514" s="98" t="s">
        <v>551</v>
      </c>
    </row>
    <row r="2515" spans="1:7" x14ac:dyDescent="0.25">
      <c r="A2515" s="31" t="s">
        <v>549</v>
      </c>
      <c r="B2515" s="101" t="s">
        <v>88</v>
      </c>
      <c r="C2515" s="92"/>
      <c r="D2515" s="31">
        <v>202412</v>
      </c>
      <c r="E2515" s="119" t="str">
        <f t="shared" si="39"/>
        <v>01 December 2024</v>
      </c>
      <c r="F2515" s="31" t="s">
        <v>542</v>
      </c>
      <c r="G2515" s="31" t="s">
        <v>551</v>
      </c>
    </row>
    <row r="2516" spans="1:7" x14ac:dyDescent="0.25">
      <c r="A2516" s="98" t="s">
        <v>549</v>
      </c>
      <c r="B2516" s="99" t="s">
        <v>90</v>
      </c>
      <c r="C2516" s="102">
        <v>-5270.94</v>
      </c>
      <c r="D2516" s="98">
        <v>202412</v>
      </c>
      <c r="E2516" s="118" t="str">
        <f t="shared" si="39"/>
        <v>01 December 2024</v>
      </c>
      <c r="F2516" s="98" t="s">
        <v>542</v>
      </c>
      <c r="G2516" s="98" t="s">
        <v>551</v>
      </c>
    </row>
    <row r="2517" spans="1:7" x14ac:dyDescent="0.25">
      <c r="A2517" s="31" t="s">
        <v>549</v>
      </c>
      <c r="B2517" s="101" t="s">
        <v>92</v>
      </c>
      <c r="C2517" s="34">
        <v>-2474.59</v>
      </c>
      <c r="D2517" s="31">
        <v>202412</v>
      </c>
      <c r="E2517" s="119" t="str">
        <f t="shared" si="39"/>
        <v>01 December 2024</v>
      </c>
      <c r="F2517" s="31" t="s">
        <v>542</v>
      </c>
      <c r="G2517" s="31" t="s">
        <v>551</v>
      </c>
    </row>
    <row r="2518" spans="1:7" x14ac:dyDescent="0.25">
      <c r="A2518" s="98" t="s">
        <v>549</v>
      </c>
      <c r="B2518" s="99" t="s">
        <v>94</v>
      </c>
      <c r="C2518" s="100">
        <v>-93.86</v>
      </c>
      <c r="D2518" s="98">
        <v>202412</v>
      </c>
      <c r="E2518" s="118" t="str">
        <f t="shared" si="39"/>
        <v>01 December 2024</v>
      </c>
      <c r="F2518" s="98" t="s">
        <v>542</v>
      </c>
      <c r="G2518" s="98" t="s">
        <v>551</v>
      </c>
    </row>
    <row r="2519" spans="1:7" x14ac:dyDescent="0.25">
      <c r="A2519" s="31" t="s">
        <v>549</v>
      </c>
      <c r="B2519" s="101" t="s">
        <v>545</v>
      </c>
      <c r="C2519" s="92">
        <v>108</v>
      </c>
      <c r="D2519" s="31">
        <v>202412</v>
      </c>
      <c r="E2519" s="119" t="str">
        <f t="shared" si="39"/>
        <v>01 December 2024</v>
      </c>
      <c r="F2519" s="31" t="s">
        <v>542</v>
      </c>
      <c r="G2519" s="31" t="s">
        <v>551</v>
      </c>
    </row>
    <row r="2520" spans="1:7" x14ac:dyDescent="0.25">
      <c r="A2520" s="98" t="s">
        <v>549</v>
      </c>
      <c r="B2520" s="99" t="s">
        <v>96</v>
      </c>
      <c r="C2520" s="102">
        <v>-14034.88</v>
      </c>
      <c r="D2520" s="98">
        <v>202412</v>
      </c>
      <c r="E2520" s="118" t="str">
        <f t="shared" si="39"/>
        <v>01 December 2024</v>
      </c>
      <c r="F2520" s="98" t="s">
        <v>542</v>
      </c>
      <c r="G2520" s="98" t="s">
        <v>551</v>
      </c>
    </row>
    <row r="2521" spans="1:7" x14ac:dyDescent="0.25">
      <c r="A2521" s="31" t="s">
        <v>549</v>
      </c>
      <c r="B2521" s="101" t="s">
        <v>98</v>
      </c>
      <c r="C2521" s="92">
        <v>-816.98</v>
      </c>
      <c r="D2521" s="31">
        <v>202412</v>
      </c>
      <c r="E2521" s="119" t="str">
        <f t="shared" si="39"/>
        <v>01 December 2024</v>
      </c>
      <c r="F2521" s="31" t="s">
        <v>542</v>
      </c>
      <c r="G2521" s="31" t="s">
        <v>551</v>
      </c>
    </row>
    <row r="2522" spans="1:7" x14ac:dyDescent="0.25">
      <c r="A2522" s="98" t="s">
        <v>549</v>
      </c>
      <c r="B2522" s="99" t="s">
        <v>106</v>
      </c>
      <c r="C2522" s="102">
        <v>-1506.41</v>
      </c>
      <c r="D2522" s="98">
        <v>202412</v>
      </c>
      <c r="E2522" s="118" t="str">
        <f t="shared" si="39"/>
        <v>01 December 2024</v>
      </c>
      <c r="F2522" s="98" t="s">
        <v>542</v>
      </c>
      <c r="G2522" s="98" t="s">
        <v>551</v>
      </c>
    </row>
    <row r="2523" spans="1:7" x14ac:dyDescent="0.25">
      <c r="A2523" s="31" t="s">
        <v>549</v>
      </c>
      <c r="B2523" s="101" t="s">
        <v>108</v>
      </c>
      <c r="C2523" s="92">
        <v>-407.16</v>
      </c>
      <c r="D2523" s="31">
        <v>202412</v>
      </c>
      <c r="E2523" s="119" t="str">
        <f t="shared" si="39"/>
        <v>01 December 2024</v>
      </c>
      <c r="F2523" s="31" t="s">
        <v>542</v>
      </c>
      <c r="G2523" s="31" t="s">
        <v>551</v>
      </c>
    </row>
    <row r="2524" spans="1:7" x14ac:dyDescent="0.25">
      <c r="A2524" s="98" t="s">
        <v>549</v>
      </c>
      <c r="B2524" s="99" t="s">
        <v>110</v>
      </c>
      <c r="C2524" s="102">
        <v>-96888.65</v>
      </c>
      <c r="D2524" s="98">
        <v>202412</v>
      </c>
      <c r="E2524" s="118" t="str">
        <f t="shared" si="39"/>
        <v>01 December 2024</v>
      </c>
      <c r="F2524" s="98" t="s">
        <v>542</v>
      </c>
      <c r="G2524" s="98" t="s">
        <v>551</v>
      </c>
    </row>
    <row r="2525" spans="1:7" x14ac:dyDescent="0.25">
      <c r="A2525" s="31" t="s">
        <v>549</v>
      </c>
      <c r="B2525" s="101" t="s">
        <v>112</v>
      </c>
      <c r="C2525" s="34">
        <v>34710.620000000003</v>
      </c>
      <c r="D2525" s="31">
        <v>202412</v>
      </c>
      <c r="E2525" s="119" t="str">
        <f t="shared" si="39"/>
        <v>01 December 2024</v>
      </c>
      <c r="F2525" s="31" t="s">
        <v>542</v>
      </c>
      <c r="G2525" s="31" t="s">
        <v>551</v>
      </c>
    </row>
    <row r="2526" spans="1:7" x14ac:dyDescent="0.25">
      <c r="A2526" s="98" t="s">
        <v>549</v>
      </c>
      <c r="B2526" s="99" t="s">
        <v>323</v>
      </c>
      <c r="C2526" s="100"/>
      <c r="D2526" s="98">
        <v>202412</v>
      </c>
      <c r="E2526" s="118" t="str">
        <f t="shared" si="39"/>
        <v>01 December 2024</v>
      </c>
      <c r="F2526" s="98" t="s">
        <v>542</v>
      </c>
      <c r="G2526" s="98" t="s">
        <v>551</v>
      </c>
    </row>
    <row r="2527" spans="1:7" x14ac:dyDescent="0.25">
      <c r="A2527" s="31" t="s">
        <v>549</v>
      </c>
      <c r="B2527" s="101" t="s">
        <v>325</v>
      </c>
      <c r="C2527" s="92"/>
      <c r="D2527" s="31">
        <v>202412</v>
      </c>
      <c r="E2527" s="119" t="str">
        <f t="shared" si="39"/>
        <v>01 December 2024</v>
      </c>
      <c r="F2527" s="31" t="s">
        <v>542</v>
      </c>
      <c r="G2527" s="31" t="s">
        <v>551</v>
      </c>
    </row>
    <row r="2528" spans="1:7" x14ac:dyDescent="0.25">
      <c r="A2528" s="98" t="s">
        <v>549</v>
      </c>
      <c r="B2528" s="99" t="s">
        <v>114</v>
      </c>
      <c r="C2528" s="102">
        <v>34710.620000000003</v>
      </c>
      <c r="D2528" s="98">
        <v>202412</v>
      </c>
      <c r="E2528" s="118" t="str">
        <f t="shared" si="39"/>
        <v>01 December 2024</v>
      </c>
      <c r="F2528" s="98" t="s">
        <v>542</v>
      </c>
      <c r="G2528" s="98" t="s">
        <v>551</v>
      </c>
    </row>
    <row r="2529" spans="1:7" x14ac:dyDescent="0.25">
      <c r="A2529" s="31" t="s">
        <v>549</v>
      </c>
      <c r="B2529" s="101" t="s">
        <v>116</v>
      </c>
      <c r="C2529" s="92"/>
      <c r="D2529" s="31">
        <v>202412</v>
      </c>
      <c r="E2529" s="119" t="str">
        <f t="shared" si="39"/>
        <v>01 December 2024</v>
      </c>
      <c r="F2529" s="31" t="s">
        <v>542</v>
      </c>
      <c r="G2529" s="31" t="s">
        <v>551</v>
      </c>
    </row>
    <row r="2530" spans="1:7" x14ac:dyDescent="0.25">
      <c r="A2530" s="98" t="s">
        <v>549</v>
      </c>
      <c r="B2530" s="99" t="s">
        <v>118</v>
      </c>
      <c r="C2530" s="100"/>
      <c r="D2530" s="98">
        <v>202412</v>
      </c>
      <c r="E2530" s="118" t="str">
        <f t="shared" si="39"/>
        <v>01 December 2024</v>
      </c>
      <c r="F2530" s="98" t="s">
        <v>542</v>
      </c>
      <c r="G2530" s="98" t="s">
        <v>551</v>
      </c>
    </row>
    <row r="2531" spans="1:7" x14ac:dyDescent="0.25">
      <c r="A2531" s="31" t="s">
        <v>549</v>
      </c>
      <c r="B2531" s="101" t="s">
        <v>120</v>
      </c>
      <c r="C2531" s="92"/>
      <c r="D2531" s="31">
        <v>202412</v>
      </c>
      <c r="E2531" s="119" t="str">
        <f t="shared" si="39"/>
        <v>01 December 2024</v>
      </c>
      <c r="F2531" s="31" t="s">
        <v>542</v>
      </c>
      <c r="G2531" s="31" t="s">
        <v>551</v>
      </c>
    </row>
    <row r="2532" spans="1:7" x14ac:dyDescent="0.25">
      <c r="A2532" s="98" t="s">
        <v>549</v>
      </c>
      <c r="B2532" s="99" t="s">
        <v>122</v>
      </c>
      <c r="C2532" s="100"/>
      <c r="D2532" s="98">
        <v>202412</v>
      </c>
      <c r="E2532" s="118" t="str">
        <f t="shared" si="39"/>
        <v>01 December 2024</v>
      </c>
      <c r="F2532" s="98" t="s">
        <v>542</v>
      </c>
      <c r="G2532" s="98" t="s">
        <v>551</v>
      </c>
    </row>
    <row r="2533" spans="1:7" x14ac:dyDescent="0.25">
      <c r="A2533" s="31" t="s">
        <v>549</v>
      </c>
      <c r="B2533" s="101" t="s">
        <v>124</v>
      </c>
      <c r="C2533" s="92"/>
      <c r="D2533" s="31">
        <v>202412</v>
      </c>
      <c r="E2533" s="119" t="str">
        <f t="shared" si="39"/>
        <v>01 December 2024</v>
      </c>
      <c r="F2533" s="31" t="s">
        <v>542</v>
      </c>
      <c r="G2533" s="31" t="s">
        <v>551</v>
      </c>
    </row>
    <row r="2534" spans="1:7" x14ac:dyDescent="0.25">
      <c r="A2534" s="98" t="s">
        <v>549</v>
      </c>
      <c r="B2534" s="99" t="s">
        <v>558</v>
      </c>
      <c r="C2534" s="100"/>
      <c r="D2534" s="98">
        <v>202412</v>
      </c>
      <c r="E2534" s="118" t="str">
        <f t="shared" si="39"/>
        <v>01 December 2024</v>
      </c>
      <c r="F2534" s="98" t="s">
        <v>542</v>
      </c>
      <c r="G2534" s="98" t="s">
        <v>551</v>
      </c>
    </row>
    <row r="2535" spans="1:7" x14ac:dyDescent="0.25">
      <c r="A2535" s="31" t="s">
        <v>549</v>
      </c>
      <c r="B2535" s="101" t="s">
        <v>126</v>
      </c>
      <c r="C2535" s="34">
        <v>-3156.82</v>
      </c>
      <c r="D2535" s="31">
        <v>202412</v>
      </c>
      <c r="E2535" s="119" t="str">
        <f t="shared" si="39"/>
        <v>01 December 2024</v>
      </c>
      <c r="F2535" s="31" t="s">
        <v>542</v>
      </c>
      <c r="G2535" s="31" t="s">
        <v>551</v>
      </c>
    </row>
    <row r="2536" spans="1:7" x14ac:dyDescent="0.25">
      <c r="A2536" s="98" t="s">
        <v>549</v>
      </c>
      <c r="B2536" s="99" t="s">
        <v>543</v>
      </c>
      <c r="C2536" s="100">
        <v>-107.89</v>
      </c>
      <c r="D2536" s="98">
        <v>202412</v>
      </c>
      <c r="E2536" s="118" t="str">
        <f t="shared" si="39"/>
        <v>01 December 2024</v>
      </c>
      <c r="F2536" s="98" t="s">
        <v>542</v>
      </c>
      <c r="G2536" s="98" t="s">
        <v>551</v>
      </c>
    </row>
    <row r="2537" spans="1:7" x14ac:dyDescent="0.25">
      <c r="A2537" s="31" t="s">
        <v>549</v>
      </c>
      <c r="B2537" s="101" t="s">
        <v>130</v>
      </c>
      <c r="C2537" s="92"/>
      <c r="D2537" s="31">
        <v>202412</v>
      </c>
      <c r="E2537" s="119" t="str">
        <f t="shared" si="39"/>
        <v>01 December 2024</v>
      </c>
      <c r="F2537" s="31" t="s">
        <v>542</v>
      </c>
      <c r="G2537" s="31" t="s">
        <v>551</v>
      </c>
    </row>
    <row r="2538" spans="1:7" x14ac:dyDescent="0.25">
      <c r="A2538" s="98" t="s">
        <v>549</v>
      </c>
      <c r="B2538" s="99" t="s">
        <v>134</v>
      </c>
      <c r="C2538" s="100"/>
      <c r="D2538" s="98">
        <v>202412</v>
      </c>
      <c r="E2538" s="118" t="str">
        <f t="shared" si="39"/>
        <v>01 December 2024</v>
      </c>
      <c r="F2538" s="98" t="s">
        <v>542</v>
      </c>
      <c r="G2538" s="98" t="s">
        <v>551</v>
      </c>
    </row>
    <row r="2539" spans="1:7" x14ac:dyDescent="0.25">
      <c r="A2539" s="31" t="s">
        <v>549</v>
      </c>
      <c r="B2539" s="101" t="s">
        <v>140</v>
      </c>
      <c r="C2539" s="34">
        <v>-3264.71</v>
      </c>
      <c r="D2539" s="31">
        <v>202412</v>
      </c>
      <c r="E2539" s="119" t="str">
        <f t="shared" si="39"/>
        <v>01 December 2024</v>
      </c>
      <c r="F2539" s="31" t="s">
        <v>542</v>
      </c>
      <c r="G2539" s="31" t="s">
        <v>551</v>
      </c>
    </row>
    <row r="2540" spans="1:7" x14ac:dyDescent="0.25">
      <c r="A2540" s="98" t="s">
        <v>549</v>
      </c>
      <c r="B2540" s="99" t="s">
        <v>142</v>
      </c>
      <c r="C2540" s="100"/>
      <c r="D2540" s="98">
        <v>202412</v>
      </c>
      <c r="E2540" s="118" t="str">
        <f t="shared" si="39"/>
        <v>01 December 2024</v>
      </c>
      <c r="F2540" s="98" t="s">
        <v>542</v>
      </c>
      <c r="G2540" s="98" t="s">
        <v>551</v>
      </c>
    </row>
    <row r="2541" spans="1:7" x14ac:dyDescent="0.25">
      <c r="A2541" s="31" t="s">
        <v>549</v>
      </c>
      <c r="B2541" s="101" t="s">
        <v>329</v>
      </c>
      <c r="C2541" s="92"/>
      <c r="D2541" s="31">
        <v>202412</v>
      </c>
      <c r="E2541" s="119" t="str">
        <f t="shared" si="39"/>
        <v>01 December 2024</v>
      </c>
      <c r="F2541" s="31" t="s">
        <v>542</v>
      </c>
      <c r="G2541" s="31" t="s">
        <v>551</v>
      </c>
    </row>
    <row r="2542" spans="1:7" x14ac:dyDescent="0.25">
      <c r="A2542" s="98" t="s">
        <v>549</v>
      </c>
      <c r="B2542" s="99" t="s">
        <v>144</v>
      </c>
      <c r="C2542" s="100"/>
      <c r="D2542" s="98">
        <v>202412</v>
      </c>
      <c r="E2542" s="118" t="str">
        <f t="shared" si="39"/>
        <v>01 December 2024</v>
      </c>
      <c r="F2542" s="98" t="s">
        <v>542</v>
      </c>
      <c r="G2542" s="98" t="s">
        <v>551</v>
      </c>
    </row>
    <row r="2543" spans="1:7" x14ac:dyDescent="0.25">
      <c r="A2543" s="31" t="s">
        <v>549</v>
      </c>
      <c r="B2543" s="101" t="s">
        <v>146</v>
      </c>
      <c r="C2543" s="92"/>
      <c r="D2543" s="31">
        <v>202412</v>
      </c>
      <c r="E2543" s="119" t="str">
        <f t="shared" si="39"/>
        <v>01 December 2024</v>
      </c>
      <c r="F2543" s="31" t="s">
        <v>542</v>
      </c>
      <c r="G2543" s="31" t="s">
        <v>551</v>
      </c>
    </row>
    <row r="2544" spans="1:7" x14ac:dyDescent="0.25">
      <c r="A2544" s="98" t="s">
        <v>549</v>
      </c>
      <c r="B2544" s="99" t="s">
        <v>148</v>
      </c>
      <c r="C2544" s="100">
        <v>0</v>
      </c>
      <c r="D2544" s="98">
        <v>202412</v>
      </c>
      <c r="E2544" s="118" t="str">
        <f t="shared" si="39"/>
        <v>01 December 2024</v>
      </c>
      <c r="F2544" s="98" t="s">
        <v>542</v>
      </c>
      <c r="G2544" s="98" t="s">
        <v>551</v>
      </c>
    </row>
    <row r="2545" spans="1:7" x14ac:dyDescent="0.25">
      <c r="A2545" s="31" t="s">
        <v>549</v>
      </c>
      <c r="B2545" s="101" t="s">
        <v>150</v>
      </c>
      <c r="C2545" s="92"/>
      <c r="D2545" s="31">
        <v>202412</v>
      </c>
      <c r="E2545" s="119" t="str">
        <f t="shared" si="39"/>
        <v>01 December 2024</v>
      </c>
      <c r="F2545" s="31" t="s">
        <v>542</v>
      </c>
      <c r="G2545" s="31" t="s">
        <v>551</v>
      </c>
    </row>
    <row r="2546" spans="1:7" x14ac:dyDescent="0.25">
      <c r="A2546" s="98" t="s">
        <v>549</v>
      </c>
      <c r="B2546" s="99" t="s">
        <v>152</v>
      </c>
      <c r="C2546" s="100"/>
      <c r="D2546" s="98">
        <v>202412</v>
      </c>
      <c r="E2546" s="118" t="str">
        <f t="shared" si="39"/>
        <v>01 December 2024</v>
      </c>
      <c r="F2546" s="98" t="s">
        <v>542</v>
      </c>
      <c r="G2546" s="98" t="s">
        <v>551</v>
      </c>
    </row>
    <row r="2547" spans="1:7" x14ac:dyDescent="0.25">
      <c r="A2547" s="31" t="s">
        <v>549</v>
      </c>
      <c r="B2547" s="101" t="s">
        <v>154</v>
      </c>
      <c r="C2547" s="92">
        <v>0</v>
      </c>
      <c r="D2547" s="31">
        <v>202412</v>
      </c>
      <c r="E2547" s="119" t="str">
        <f t="shared" si="39"/>
        <v>01 December 2024</v>
      </c>
      <c r="F2547" s="31" t="s">
        <v>542</v>
      </c>
      <c r="G2547" s="31" t="s">
        <v>551</v>
      </c>
    </row>
    <row r="2548" spans="1:7" x14ac:dyDescent="0.25">
      <c r="A2548" s="98" t="s">
        <v>549</v>
      </c>
      <c r="B2548" s="99" t="s">
        <v>156</v>
      </c>
      <c r="C2548" s="100"/>
      <c r="D2548" s="98">
        <v>202412</v>
      </c>
      <c r="E2548" s="118" t="str">
        <f t="shared" si="39"/>
        <v>01 December 2024</v>
      </c>
      <c r="F2548" s="98" t="s">
        <v>542</v>
      </c>
      <c r="G2548" s="98" t="s">
        <v>551</v>
      </c>
    </row>
    <row r="2549" spans="1:7" x14ac:dyDescent="0.25">
      <c r="A2549" s="31" t="s">
        <v>549</v>
      </c>
      <c r="B2549" s="101" t="s">
        <v>274</v>
      </c>
      <c r="C2549" s="92"/>
      <c r="D2549" s="31">
        <v>202412</v>
      </c>
      <c r="E2549" s="119" t="str">
        <f t="shared" si="39"/>
        <v>01 December 2024</v>
      </c>
      <c r="F2549" s="31" t="s">
        <v>542</v>
      </c>
      <c r="G2549" s="31" t="s">
        <v>551</v>
      </c>
    </row>
    <row r="2550" spans="1:7" x14ac:dyDescent="0.25">
      <c r="A2550" s="98" t="s">
        <v>549</v>
      </c>
      <c r="B2550" s="99" t="s">
        <v>160</v>
      </c>
      <c r="C2550" s="100"/>
      <c r="D2550" s="98">
        <v>202412</v>
      </c>
      <c r="E2550" s="118" t="str">
        <f t="shared" si="39"/>
        <v>01 December 2024</v>
      </c>
      <c r="F2550" s="98" t="s">
        <v>542</v>
      </c>
      <c r="G2550" s="98" t="s">
        <v>551</v>
      </c>
    </row>
    <row r="2551" spans="1:7" x14ac:dyDescent="0.25">
      <c r="A2551" s="31" t="s">
        <v>549</v>
      </c>
      <c r="B2551" s="101" t="s">
        <v>560</v>
      </c>
      <c r="C2551" s="92"/>
      <c r="D2551" s="31">
        <v>202412</v>
      </c>
      <c r="E2551" s="119" t="str">
        <f t="shared" si="39"/>
        <v>01 December 2024</v>
      </c>
      <c r="F2551" s="31" t="s">
        <v>542</v>
      </c>
      <c r="G2551" s="31" t="s">
        <v>551</v>
      </c>
    </row>
    <row r="2552" spans="1:7" x14ac:dyDescent="0.25">
      <c r="A2552" s="98" t="s">
        <v>549</v>
      </c>
      <c r="B2552" s="99" t="s">
        <v>162</v>
      </c>
      <c r="C2552" s="100">
        <v>0</v>
      </c>
      <c r="D2552" s="98">
        <v>202412</v>
      </c>
      <c r="E2552" s="118" t="str">
        <f t="shared" si="39"/>
        <v>01 December 2024</v>
      </c>
      <c r="F2552" s="98" t="s">
        <v>542</v>
      </c>
      <c r="G2552" s="98" t="s">
        <v>551</v>
      </c>
    </row>
    <row r="2553" spans="1:7" x14ac:dyDescent="0.25">
      <c r="A2553" s="31" t="s">
        <v>549</v>
      </c>
      <c r="B2553" s="101" t="s">
        <v>164</v>
      </c>
      <c r="C2553" s="92"/>
      <c r="D2553" s="31">
        <v>202412</v>
      </c>
      <c r="E2553" s="119" t="str">
        <f t="shared" si="39"/>
        <v>01 December 2024</v>
      </c>
      <c r="F2553" s="31" t="s">
        <v>542</v>
      </c>
      <c r="G2553" s="31" t="s">
        <v>551</v>
      </c>
    </row>
    <row r="2554" spans="1:7" x14ac:dyDescent="0.25">
      <c r="A2554" s="98" t="s">
        <v>549</v>
      </c>
      <c r="B2554" s="99" t="s">
        <v>276</v>
      </c>
      <c r="C2554" s="100"/>
      <c r="D2554" s="98">
        <v>202412</v>
      </c>
      <c r="E2554" s="118" t="str">
        <f t="shared" si="39"/>
        <v>01 December 2024</v>
      </c>
      <c r="F2554" s="98" t="s">
        <v>542</v>
      </c>
      <c r="G2554" s="98" t="s">
        <v>551</v>
      </c>
    </row>
    <row r="2555" spans="1:7" x14ac:dyDescent="0.25">
      <c r="A2555" s="31" t="s">
        <v>549</v>
      </c>
      <c r="B2555" s="101" t="s">
        <v>247</v>
      </c>
      <c r="C2555" s="92"/>
      <c r="D2555" s="31">
        <v>202412</v>
      </c>
      <c r="E2555" s="119" t="str">
        <f t="shared" si="39"/>
        <v>01 December 2024</v>
      </c>
      <c r="F2555" s="31" t="s">
        <v>542</v>
      </c>
      <c r="G2555" s="31" t="s">
        <v>551</v>
      </c>
    </row>
    <row r="2556" spans="1:7" x14ac:dyDescent="0.25">
      <c r="A2556" s="98" t="s">
        <v>549</v>
      </c>
      <c r="B2556" s="99" t="s">
        <v>559</v>
      </c>
      <c r="C2556" s="100"/>
      <c r="D2556" s="98">
        <v>202412</v>
      </c>
      <c r="E2556" s="118" t="str">
        <f t="shared" si="39"/>
        <v>01 December 2024</v>
      </c>
      <c r="F2556" s="98" t="s">
        <v>542</v>
      </c>
      <c r="G2556" s="98" t="s">
        <v>551</v>
      </c>
    </row>
    <row r="2557" spans="1:7" x14ac:dyDescent="0.25">
      <c r="A2557" s="31" t="s">
        <v>549</v>
      </c>
      <c r="B2557" s="101" t="s">
        <v>166</v>
      </c>
      <c r="C2557" s="92"/>
      <c r="D2557" s="31">
        <v>202412</v>
      </c>
      <c r="E2557" s="119" t="str">
        <f t="shared" si="39"/>
        <v>01 December 2024</v>
      </c>
      <c r="F2557" s="31" t="s">
        <v>542</v>
      </c>
      <c r="G2557" s="31" t="s">
        <v>551</v>
      </c>
    </row>
    <row r="2558" spans="1:7" x14ac:dyDescent="0.25">
      <c r="A2558" s="98" t="s">
        <v>549</v>
      </c>
      <c r="B2558" s="99" t="s">
        <v>172</v>
      </c>
      <c r="C2558" s="100">
        <v>0</v>
      </c>
      <c r="D2558" s="98">
        <v>202412</v>
      </c>
      <c r="E2558" s="118" t="str">
        <f t="shared" si="39"/>
        <v>01 December 2024</v>
      </c>
      <c r="F2558" s="98" t="s">
        <v>542</v>
      </c>
      <c r="G2558" s="98" t="s">
        <v>551</v>
      </c>
    </row>
    <row r="2559" spans="1:7" x14ac:dyDescent="0.25">
      <c r="A2559" s="31" t="s">
        <v>549</v>
      </c>
      <c r="B2559" s="101" t="s">
        <v>174</v>
      </c>
      <c r="C2559" s="92"/>
      <c r="D2559" s="31">
        <v>202412</v>
      </c>
      <c r="E2559" s="119" t="str">
        <f t="shared" si="39"/>
        <v>01 December 2024</v>
      </c>
      <c r="F2559" s="31" t="s">
        <v>542</v>
      </c>
      <c r="G2559" s="31" t="s">
        <v>551</v>
      </c>
    </row>
    <row r="2560" spans="1:7" x14ac:dyDescent="0.25">
      <c r="A2560" s="98" t="s">
        <v>549</v>
      </c>
      <c r="B2560" s="99" t="s">
        <v>176</v>
      </c>
      <c r="C2560" s="102">
        <v>-4299</v>
      </c>
      <c r="D2560" s="98">
        <v>202412</v>
      </c>
      <c r="E2560" s="118" t="str">
        <f t="shared" si="39"/>
        <v>01 December 2024</v>
      </c>
      <c r="F2560" s="98" t="s">
        <v>542</v>
      </c>
      <c r="G2560" s="98" t="s">
        <v>551</v>
      </c>
    </row>
    <row r="2561" spans="1:7" x14ac:dyDescent="0.25">
      <c r="A2561" s="31" t="s">
        <v>549</v>
      </c>
      <c r="B2561" s="101" t="s">
        <v>184</v>
      </c>
      <c r="C2561" s="92"/>
      <c r="D2561" s="31">
        <v>202412</v>
      </c>
      <c r="E2561" s="119" t="str">
        <f t="shared" si="39"/>
        <v>01 December 2024</v>
      </c>
      <c r="F2561" s="31" t="s">
        <v>542</v>
      </c>
      <c r="G2561" s="31" t="s">
        <v>551</v>
      </c>
    </row>
    <row r="2562" spans="1:7" x14ac:dyDescent="0.25">
      <c r="A2562" s="98" t="s">
        <v>549</v>
      </c>
      <c r="B2562" s="99" t="s">
        <v>188</v>
      </c>
      <c r="C2562" s="100"/>
      <c r="D2562" s="98">
        <v>202412</v>
      </c>
      <c r="E2562" s="118" t="str">
        <f t="shared" ref="E2562:E2625" si="40">TEXT(DATE(LEFT(D2562,4), RIGHT(D2562,2), 1), "DD MMMM YYYY")</f>
        <v>01 December 2024</v>
      </c>
      <c r="F2562" s="98" t="s">
        <v>542</v>
      </c>
      <c r="G2562" s="98" t="s">
        <v>551</v>
      </c>
    </row>
    <row r="2563" spans="1:7" x14ac:dyDescent="0.25">
      <c r="A2563" s="31" t="s">
        <v>549</v>
      </c>
      <c r="B2563" s="101" t="s">
        <v>280</v>
      </c>
      <c r="C2563" s="92"/>
      <c r="D2563" s="31">
        <v>202412</v>
      </c>
      <c r="E2563" s="119" t="str">
        <f t="shared" si="40"/>
        <v>01 December 2024</v>
      </c>
      <c r="F2563" s="31" t="s">
        <v>542</v>
      </c>
      <c r="G2563" s="31" t="s">
        <v>551</v>
      </c>
    </row>
    <row r="2564" spans="1:7" x14ac:dyDescent="0.25">
      <c r="A2564" s="98" t="s">
        <v>549</v>
      </c>
      <c r="B2564" s="99" t="s">
        <v>190</v>
      </c>
      <c r="C2564" s="100"/>
      <c r="D2564" s="98">
        <v>202412</v>
      </c>
      <c r="E2564" s="118" t="str">
        <f t="shared" si="40"/>
        <v>01 December 2024</v>
      </c>
      <c r="F2564" s="98" t="s">
        <v>542</v>
      </c>
      <c r="G2564" s="98" t="s">
        <v>551</v>
      </c>
    </row>
    <row r="2565" spans="1:7" x14ac:dyDescent="0.25">
      <c r="A2565" s="31" t="s">
        <v>549</v>
      </c>
      <c r="B2565" s="101" t="s">
        <v>544</v>
      </c>
      <c r="C2565" s="92"/>
      <c r="D2565" s="31">
        <v>202412</v>
      </c>
      <c r="E2565" s="119" t="str">
        <f t="shared" si="40"/>
        <v>01 December 2024</v>
      </c>
      <c r="F2565" s="31" t="s">
        <v>542</v>
      </c>
      <c r="G2565" s="31" t="s">
        <v>551</v>
      </c>
    </row>
    <row r="2566" spans="1:7" x14ac:dyDescent="0.25">
      <c r="A2566" s="98" t="s">
        <v>549</v>
      </c>
      <c r="B2566" s="99" t="s">
        <v>198</v>
      </c>
      <c r="C2566" s="102">
        <v>-4299</v>
      </c>
      <c r="D2566" s="98">
        <v>202412</v>
      </c>
      <c r="E2566" s="118" t="str">
        <f t="shared" si="40"/>
        <v>01 December 2024</v>
      </c>
      <c r="F2566" s="98" t="s">
        <v>542</v>
      </c>
      <c r="G2566" s="98" t="s">
        <v>551</v>
      </c>
    </row>
    <row r="2567" spans="1:7" x14ac:dyDescent="0.25">
      <c r="A2567" s="31" t="s">
        <v>549</v>
      </c>
      <c r="B2567" s="101" t="s">
        <v>200</v>
      </c>
      <c r="C2567" s="92"/>
      <c r="D2567" s="31">
        <v>202412</v>
      </c>
      <c r="E2567" s="119" t="str">
        <f t="shared" si="40"/>
        <v>01 December 2024</v>
      </c>
      <c r="F2567" s="31" t="s">
        <v>542</v>
      </c>
      <c r="G2567" s="31" t="s">
        <v>551</v>
      </c>
    </row>
    <row r="2568" spans="1:7" x14ac:dyDescent="0.25">
      <c r="A2568" s="98" t="s">
        <v>549</v>
      </c>
      <c r="B2568" s="99" t="s">
        <v>206</v>
      </c>
      <c r="C2568" s="100">
        <v>0</v>
      </c>
      <c r="D2568" s="98">
        <v>202412</v>
      </c>
      <c r="E2568" s="118" t="str">
        <f t="shared" si="40"/>
        <v>01 December 2024</v>
      </c>
      <c r="F2568" s="98" t="s">
        <v>542</v>
      </c>
      <c r="G2568" s="98" t="s">
        <v>551</v>
      </c>
    </row>
    <row r="2569" spans="1:7" x14ac:dyDescent="0.25">
      <c r="A2569" s="31" t="s">
        <v>549</v>
      </c>
      <c r="B2569" s="101" t="s">
        <v>208</v>
      </c>
      <c r="C2569" s="92"/>
      <c r="D2569" s="31">
        <v>202412</v>
      </c>
      <c r="E2569" s="119" t="str">
        <f t="shared" si="40"/>
        <v>01 December 2024</v>
      </c>
      <c r="F2569" s="31" t="s">
        <v>542</v>
      </c>
      <c r="G2569" s="31" t="s">
        <v>551</v>
      </c>
    </row>
    <row r="2570" spans="1:7" x14ac:dyDescent="0.25">
      <c r="A2570" s="98" t="s">
        <v>549</v>
      </c>
      <c r="B2570" s="99" t="s">
        <v>281</v>
      </c>
      <c r="C2570" s="100">
        <v>0</v>
      </c>
      <c r="D2570" s="98">
        <v>202412</v>
      </c>
      <c r="E2570" s="118" t="str">
        <f t="shared" si="40"/>
        <v>01 December 2024</v>
      </c>
      <c r="F2570" s="98" t="s">
        <v>542</v>
      </c>
      <c r="G2570" s="98" t="s">
        <v>551</v>
      </c>
    </row>
    <row r="2571" spans="1:7" x14ac:dyDescent="0.25">
      <c r="A2571" s="31" t="s">
        <v>549</v>
      </c>
      <c r="B2571" s="101" t="s">
        <v>214</v>
      </c>
      <c r="C2571" s="92"/>
      <c r="D2571" s="31">
        <v>202412</v>
      </c>
      <c r="E2571" s="119" t="str">
        <f t="shared" si="40"/>
        <v>01 December 2024</v>
      </c>
      <c r="F2571" s="31" t="s">
        <v>542</v>
      </c>
      <c r="G2571" s="31" t="s">
        <v>551</v>
      </c>
    </row>
    <row r="2572" spans="1:7" x14ac:dyDescent="0.25">
      <c r="A2572" s="98" t="s">
        <v>549</v>
      </c>
      <c r="B2572" s="99" t="s">
        <v>216</v>
      </c>
      <c r="C2572" s="100"/>
      <c r="D2572" s="98">
        <v>202412</v>
      </c>
      <c r="E2572" s="118" t="str">
        <f t="shared" si="40"/>
        <v>01 December 2024</v>
      </c>
      <c r="F2572" s="98" t="s">
        <v>542</v>
      </c>
      <c r="G2572" s="98" t="s">
        <v>551</v>
      </c>
    </row>
    <row r="2573" spans="1:7" x14ac:dyDescent="0.25">
      <c r="A2573" s="31" t="s">
        <v>549</v>
      </c>
      <c r="B2573" s="101" t="s">
        <v>283</v>
      </c>
      <c r="C2573" s="92"/>
      <c r="D2573" s="31">
        <v>202412</v>
      </c>
      <c r="E2573" s="119" t="str">
        <f t="shared" si="40"/>
        <v>01 December 2024</v>
      </c>
      <c r="F2573" s="31" t="s">
        <v>542</v>
      </c>
      <c r="G2573" s="31" t="s">
        <v>551</v>
      </c>
    </row>
    <row r="2574" spans="1:7" x14ac:dyDescent="0.25">
      <c r="A2574" s="98" t="s">
        <v>549</v>
      </c>
      <c r="B2574" s="99" t="s">
        <v>218</v>
      </c>
      <c r="C2574" s="100"/>
      <c r="D2574" s="98">
        <v>202412</v>
      </c>
      <c r="E2574" s="118" t="str">
        <f t="shared" si="40"/>
        <v>01 December 2024</v>
      </c>
      <c r="F2574" s="98" t="s">
        <v>542</v>
      </c>
      <c r="G2574" s="98" t="s">
        <v>551</v>
      </c>
    </row>
    <row r="2575" spans="1:7" x14ac:dyDescent="0.25">
      <c r="A2575" s="31" t="s">
        <v>549</v>
      </c>
      <c r="B2575" s="101" t="s">
        <v>333</v>
      </c>
      <c r="C2575" s="92"/>
      <c r="D2575" s="31">
        <v>202412</v>
      </c>
      <c r="E2575" s="119" t="str">
        <f t="shared" si="40"/>
        <v>01 December 2024</v>
      </c>
      <c r="F2575" s="31" t="s">
        <v>542</v>
      </c>
      <c r="G2575" s="31" t="s">
        <v>551</v>
      </c>
    </row>
    <row r="2576" spans="1:7" x14ac:dyDescent="0.25">
      <c r="A2576" s="98" t="s">
        <v>549</v>
      </c>
      <c r="B2576" s="99" t="s">
        <v>220</v>
      </c>
      <c r="C2576" s="100">
        <v>0</v>
      </c>
      <c r="D2576" s="98">
        <v>202412</v>
      </c>
      <c r="E2576" s="118" t="str">
        <f t="shared" si="40"/>
        <v>01 December 2024</v>
      </c>
      <c r="F2576" s="98" t="s">
        <v>542</v>
      </c>
      <c r="G2576" s="98" t="s">
        <v>551</v>
      </c>
    </row>
    <row r="2577" spans="1:7" x14ac:dyDescent="0.25">
      <c r="A2577" s="31" t="s">
        <v>549</v>
      </c>
      <c r="B2577" s="101" t="s">
        <v>222</v>
      </c>
      <c r="C2577" s="92"/>
      <c r="D2577" s="31">
        <v>202412</v>
      </c>
      <c r="E2577" s="119" t="str">
        <f t="shared" si="40"/>
        <v>01 December 2024</v>
      </c>
      <c r="F2577" s="31" t="s">
        <v>542</v>
      </c>
      <c r="G2577" s="31" t="s">
        <v>551</v>
      </c>
    </row>
    <row r="2578" spans="1:7" x14ac:dyDescent="0.25">
      <c r="A2578" s="98" t="s">
        <v>549</v>
      </c>
      <c r="B2578" s="99" t="s">
        <v>224</v>
      </c>
      <c r="C2578" s="100">
        <v>0</v>
      </c>
      <c r="D2578" s="98">
        <v>202412</v>
      </c>
      <c r="E2578" s="118" t="str">
        <f t="shared" si="40"/>
        <v>01 December 2024</v>
      </c>
      <c r="F2578" s="98" t="s">
        <v>542</v>
      </c>
      <c r="G2578" s="98" t="s">
        <v>551</v>
      </c>
    </row>
    <row r="2579" spans="1:7" x14ac:dyDescent="0.25">
      <c r="A2579" s="31" t="s">
        <v>549</v>
      </c>
      <c r="B2579" s="101" t="s">
        <v>226</v>
      </c>
      <c r="C2579" s="92"/>
      <c r="D2579" s="31">
        <v>202412</v>
      </c>
      <c r="E2579" s="119" t="str">
        <f t="shared" si="40"/>
        <v>01 December 2024</v>
      </c>
      <c r="F2579" s="31" t="s">
        <v>542</v>
      </c>
      <c r="G2579" s="31" t="s">
        <v>551</v>
      </c>
    </row>
    <row r="2580" spans="1:7" x14ac:dyDescent="0.25">
      <c r="A2580" s="98" t="s">
        <v>549</v>
      </c>
      <c r="B2580" s="99" t="s">
        <v>228</v>
      </c>
      <c r="C2580" s="100">
        <v>0</v>
      </c>
      <c r="D2580" s="98">
        <v>202412</v>
      </c>
      <c r="E2580" s="118" t="str">
        <f t="shared" si="40"/>
        <v>01 December 2024</v>
      </c>
      <c r="F2580" s="98" t="s">
        <v>542</v>
      </c>
      <c r="G2580" s="98" t="s">
        <v>551</v>
      </c>
    </row>
    <row r="2581" spans="1:7" x14ac:dyDescent="0.25">
      <c r="A2581" s="31" t="s">
        <v>549</v>
      </c>
      <c r="B2581" s="101" t="s">
        <v>230</v>
      </c>
      <c r="C2581" s="92"/>
      <c r="D2581" s="31">
        <v>202412</v>
      </c>
      <c r="E2581" s="119" t="str">
        <f t="shared" si="40"/>
        <v>01 December 2024</v>
      </c>
      <c r="F2581" s="31" t="s">
        <v>542</v>
      </c>
      <c r="G2581" s="31" t="s">
        <v>551</v>
      </c>
    </row>
    <row r="2582" spans="1:7" x14ac:dyDescent="0.25">
      <c r="A2582" s="98" t="s">
        <v>549</v>
      </c>
      <c r="B2582" s="99" t="s">
        <v>232</v>
      </c>
      <c r="C2582" s="100">
        <v>0</v>
      </c>
      <c r="D2582" s="98">
        <v>202412</v>
      </c>
      <c r="E2582" s="118" t="str">
        <f t="shared" si="40"/>
        <v>01 December 2024</v>
      </c>
      <c r="F2582" s="98" t="s">
        <v>542</v>
      </c>
      <c r="G2582" s="98" t="s">
        <v>551</v>
      </c>
    </row>
    <row r="2583" spans="1:7" x14ac:dyDescent="0.25">
      <c r="A2583" s="31" t="s">
        <v>549</v>
      </c>
      <c r="B2583" s="101" t="s">
        <v>234</v>
      </c>
      <c r="C2583" s="34">
        <v>-7563.71</v>
      </c>
      <c r="D2583" s="31">
        <v>202412</v>
      </c>
      <c r="E2583" s="119" t="str">
        <f t="shared" si="40"/>
        <v>01 December 2024</v>
      </c>
      <c r="F2583" s="31" t="s">
        <v>542</v>
      </c>
      <c r="G2583" s="31" t="s">
        <v>551</v>
      </c>
    </row>
    <row r="2584" spans="1:7" x14ac:dyDescent="0.25">
      <c r="A2584" s="98" t="s">
        <v>549</v>
      </c>
      <c r="B2584" s="99" t="s">
        <v>236</v>
      </c>
      <c r="C2584" s="102">
        <v>27146.91</v>
      </c>
      <c r="D2584" s="98">
        <v>202412</v>
      </c>
      <c r="E2584" s="118" t="str">
        <f t="shared" si="40"/>
        <v>01 December 2024</v>
      </c>
      <c r="F2584" s="98" t="s">
        <v>542</v>
      </c>
      <c r="G2584" s="98" t="s">
        <v>551</v>
      </c>
    </row>
    <row r="2585" spans="1:7" x14ac:dyDescent="0.25">
      <c r="A2585" s="31" t="s">
        <v>549</v>
      </c>
      <c r="B2585" s="101" t="s">
        <v>238</v>
      </c>
      <c r="C2585" s="92"/>
      <c r="D2585" s="31">
        <v>202412</v>
      </c>
      <c r="E2585" s="119" t="str">
        <f t="shared" si="40"/>
        <v>01 December 2024</v>
      </c>
      <c r="F2585" s="31" t="s">
        <v>542</v>
      </c>
      <c r="G2585" s="31" t="s">
        <v>551</v>
      </c>
    </row>
    <row r="2586" spans="1:7" x14ac:dyDescent="0.25">
      <c r="A2586" s="98" t="s">
        <v>549</v>
      </c>
      <c r="B2586" s="99" t="s">
        <v>238</v>
      </c>
      <c r="C2586" s="102">
        <v>27146.91</v>
      </c>
      <c r="D2586" s="98">
        <v>202412</v>
      </c>
      <c r="E2586" s="118" t="str">
        <f t="shared" si="40"/>
        <v>01 December 2024</v>
      </c>
      <c r="F2586" s="98" t="s">
        <v>542</v>
      </c>
      <c r="G2586" s="98" t="s">
        <v>551</v>
      </c>
    </row>
    <row r="2587" spans="1:7" x14ac:dyDescent="0.25">
      <c r="A2587" s="31" t="s">
        <v>549</v>
      </c>
      <c r="B2587" s="101" t="s">
        <v>241</v>
      </c>
      <c r="C2587" s="34">
        <v>27146.91</v>
      </c>
      <c r="D2587" s="31">
        <v>202412</v>
      </c>
      <c r="E2587" s="119" t="str">
        <f t="shared" si="40"/>
        <v>01 December 2024</v>
      </c>
      <c r="F2587" s="31" t="s">
        <v>542</v>
      </c>
      <c r="G2587" s="31" t="s">
        <v>551</v>
      </c>
    </row>
    <row r="2588" spans="1:7" x14ac:dyDescent="0.25">
      <c r="A2588" s="98" t="s">
        <v>549</v>
      </c>
      <c r="B2588" s="99" t="s">
        <v>243</v>
      </c>
      <c r="C2588" s="100"/>
      <c r="D2588" s="98">
        <v>202412</v>
      </c>
      <c r="E2588" s="118" t="str">
        <f t="shared" si="40"/>
        <v>01 December 2024</v>
      </c>
      <c r="F2588" s="98" t="s">
        <v>542</v>
      </c>
      <c r="G2588" s="98" t="s">
        <v>551</v>
      </c>
    </row>
    <row r="2589" spans="1:7" x14ac:dyDescent="0.25">
      <c r="A2589" s="31" t="s">
        <v>549</v>
      </c>
      <c r="B2589" s="101" t="s">
        <v>249</v>
      </c>
      <c r="C2589" s="34">
        <v>27146.91</v>
      </c>
      <c r="D2589" s="31">
        <v>202412</v>
      </c>
      <c r="E2589" s="119" t="str">
        <f t="shared" si="40"/>
        <v>01 December 2024</v>
      </c>
      <c r="F2589" s="31" t="s">
        <v>542</v>
      </c>
      <c r="G2589" s="31" t="s">
        <v>551</v>
      </c>
    </row>
    <row r="2590" spans="1:7" x14ac:dyDescent="0.25">
      <c r="A2590" s="98" t="s">
        <v>549</v>
      </c>
      <c r="B2590" s="99" t="s">
        <v>251</v>
      </c>
      <c r="C2590" s="100"/>
      <c r="D2590" s="98">
        <v>202412</v>
      </c>
      <c r="E2590" s="118" t="str">
        <f t="shared" si="40"/>
        <v>01 December 2024</v>
      </c>
      <c r="F2590" s="98" t="s">
        <v>542</v>
      </c>
      <c r="G2590" s="98" t="s">
        <v>551</v>
      </c>
    </row>
    <row r="2591" spans="1:7" x14ac:dyDescent="0.25">
      <c r="A2591" s="31" t="s">
        <v>549</v>
      </c>
      <c r="B2591" s="101" t="s">
        <v>253</v>
      </c>
      <c r="C2591" s="92"/>
      <c r="D2591" s="31">
        <v>202412</v>
      </c>
      <c r="E2591" s="119" t="str">
        <f t="shared" si="40"/>
        <v>01 December 2024</v>
      </c>
      <c r="F2591" s="31" t="s">
        <v>542</v>
      </c>
      <c r="G2591" s="31" t="s">
        <v>551</v>
      </c>
    </row>
    <row r="2592" spans="1:7" x14ac:dyDescent="0.25">
      <c r="A2592" s="98" t="s">
        <v>549</v>
      </c>
      <c r="B2592" s="99" t="s">
        <v>255</v>
      </c>
      <c r="C2592" s="102">
        <v>27146.91</v>
      </c>
      <c r="D2592" s="98">
        <v>202412</v>
      </c>
      <c r="E2592" s="118" t="str">
        <f t="shared" si="40"/>
        <v>01 December 2024</v>
      </c>
      <c r="F2592" s="98" t="s">
        <v>542</v>
      </c>
      <c r="G2592" s="98" t="s">
        <v>551</v>
      </c>
    </row>
    <row r="2593" spans="1:7" x14ac:dyDescent="0.25">
      <c r="A2593" s="31" t="s">
        <v>549</v>
      </c>
      <c r="B2593" s="101" t="s">
        <v>15</v>
      </c>
      <c r="C2593" s="92"/>
      <c r="D2593" s="31">
        <v>202412</v>
      </c>
      <c r="E2593" s="119" t="str">
        <f t="shared" si="40"/>
        <v>01 December 2024</v>
      </c>
      <c r="F2593" s="31" t="s">
        <v>542</v>
      </c>
      <c r="G2593" s="31" t="s">
        <v>552</v>
      </c>
    </row>
    <row r="2594" spans="1:7" x14ac:dyDescent="0.25">
      <c r="A2594" s="98" t="s">
        <v>549</v>
      </c>
      <c r="B2594" s="99" t="s">
        <v>18</v>
      </c>
      <c r="C2594" s="100"/>
      <c r="D2594" s="98">
        <v>202412</v>
      </c>
      <c r="E2594" s="118" t="str">
        <f t="shared" si="40"/>
        <v>01 December 2024</v>
      </c>
      <c r="F2594" s="98" t="s">
        <v>542</v>
      </c>
      <c r="G2594" s="98" t="s">
        <v>552</v>
      </c>
    </row>
    <row r="2595" spans="1:7" x14ac:dyDescent="0.25">
      <c r="A2595" s="31" t="s">
        <v>549</v>
      </c>
      <c r="B2595" s="101" t="s">
        <v>20</v>
      </c>
      <c r="C2595" s="92"/>
      <c r="D2595" s="31">
        <v>202412</v>
      </c>
      <c r="E2595" s="119" t="str">
        <f t="shared" si="40"/>
        <v>01 December 2024</v>
      </c>
      <c r="F2595" s="31" t="s">
        <v>542</v>
      </c>
      <c r="G2595" s="31" t="s">
        <v>552</v>
      </c>
    </row>
    <row r="2596" spans="1:7" x14ac:dyDescent="0.25">
      <c r="A2596" s="98" t="s">
        <v>549</v>
      </c>
      <c r="B2596" s="99" t="s">
        <v>22</v>
      </c>
      <c r="C2596" s="102">
        <v>154894.06</v>
      </c>
      <c r="D2596" s="98">
        <v>202412</v>
      </c>
      <c r="E2596" s="118" t="str">
        <f t="shared" si="40"/>
        <v>01 December 2024</v>
      </c>
      <c r="F2596" s="98" t="s">
        <v>542</v>
      </c>
      <c r="G2596" s="98" t="s">
        <v>552</v>
      </c>
    </row>
    <row r="2597" spans="1:7" x14ac:dyDescent="0.25">
      <c r="A2597" s="31" t="s">
        <v>549</v>
      </c>
      <c r="B2597" s="101" t="s">
        <v>25</v>
      </c>
      <c r="C2597" s="34">
        <v>21589.200000000001</v>
      </c>
      <c r="D2597" s="31">
        <v>202412</v>
      </c>
      <c r="E2597" s="119" t="str">
        <f t="shared" si="40"/>
        <v>01 December 2024</v>
      </c>
      <c r="F2597" s="31" t="s">
        <v>542</v>
      </c>
      <c r="G2597" s="31" t="s">
        <v>552</v>
      </c>
    </row>
    <row r="2598" spans="1:7" x14ac:dyDescent="0.25">
      <c r="A2598" s="98" t="s">
        <v>549</v>
      </c>
      <c r="B2598" s="99" t="s">
        <v>27</v>
      </c>
      <c r="C2598" s="100">
        <v>711.05</v>
      </c>
      <c r="D2598" s="98">
        <v>202412</v>
      </c>
      <c r="E2598" s="118" t="str">
        <f t="shared" si="40"/>
        <v>01 December 2024</v>
      </c>
      <c r="F2598" s="98" t="s">
        <v>542</v>
      </c>
      <c r="G2598" s="98" t="s">
        <v>552</v>
      </c>
    </row>
    <row r="2599" spans="1:7" x14ac:dyDescent="0.25">
      <c r="A2599" s="31" t="s">
        <v>549</v>
      </c>
      <c r="B2599" s="101" t="s">
        <v>29</v>
      </c>
      <c r="C2599" s="92"/>
      <c r="D2599" s="31">
        <v>202412</v>
      </c>
      <c r="E2599" s="119" t="str">
        <f t="shared" si="40"/>
        <v>01 December 2024</v>
      </c>
      <c r="F2599" s="31" t="s">
        <v>542</v>
      </c>
      <c r="G2599" s="31" t="s">
        <v>552</v>
      </c>
    </row>
    <row r="2600" spans="1:7" x14ac:dyDescent="0.25">
      <c r="A2600" s="98" t="s">
        <v>549</v>
      </c>
      <c r="B2600" s="99" t="s">
        <v>31</v>
      </c>
      <c r="C2600" s="100">
        <v>406.13</v>
      </c>
      <c r="D2600" s="98">
        <v>202412</v>
      </c>
      <c r="E2600" s="118" t="str">
        <f t="shared" si="40"/>
        <v>01 December 2024</v>
      </c>
      <c r="F2600" s="98" t="s">
        <v>542</v>
      </c>
      <c r="G2600" s="98" t="s">
        <v>552</v>
      </c>
    </row>
    <row r="2601" spans="1:7" x14ac:dyDescent="0.25">
      <c r="A2601" s="31" t="s">
        <v>549</v>
      </c>
      <c r="B2601" s="101" t="s">
        <v>33</v>
      </c>
      <c r="C2601" s="92"/>
      <c r="D2601" s="31">
        <v>202412</v>
      </c>
      <c r="E2601" s="119" t="str">
        <f t="shared" si="40"/>
        <v>01 December 2024</v>
      </c>
      <c r="F2601" s="31" t="s">
        <v>542</v>
      </c>
      <c r="G2601" s="31" t="s">
        <v>552</v>
      </c>
    </row>
    <row r="2602" spans="1:7" x14ac:dyDescent="0.25">
      <c r="A2602" s="98" t="s">
        <v>549</v>
      </c>
      <c r="B2602" s="99" t="s">
        <v>35</v>
      </c>
      <c r="C2602" s="100">
        <v>175</v>
      </c>
      <c r="D2602" s="98">
        <v>202412</v>
      </c>
      <c r="E2602" s="118" t="str">
        <f t="shared" si="40"/>
        <v>01 December 2024</v>
      </c>
      <c r="F2602" s="98" t="s">
        <v>542</v>
      </c>
      <c r="G2602" s="98" t="s">
        <v>552</v>
      </c>
    </row>
    <row r="2603" spans="1:7" x14ac:dyDescent="0.25">
      <c r="A2603" s="31" t="s">
        <v>549</v>
      </c>
      <c r="B2603" s="101" t="s">
        <v>39</v>
      </c>
      <c r="C2603" s="92"/>
      <c r="D2603" s="31">
        <v>202412</v>
      </c>
      <c r="E2603" s="119" t="str">
        <f t="shared" si="40"/>
        <v>01 December 2024</v>
      </c>
      <c r="F2603" s="31" t="s">
        <v>542</v>
      </c>
      <c r="G2603" s="31" t="s">
        <v>552</v>
      </c>
    </row>
    <row r="2604" spans="1:7" x14ac:dyDescent="0.25">
      <c r="A2604" s="98" t="s">
        <v>549</v>
      </c>
      <c r="B2604" s="99" t="s">
        <v>43</v>
      </c>
      <c r="C2604" s="102">
        <v>4060.05</v>
      </c>
      <c r="D2604" s="98">
        <v>202412</v>
      </c>
      <c r="E2604" s="118" t="str">
        <f t="shared" si="40"/>
        <v>01 December 2024</v>
      </c>
      <c r="F2604" s="98" t="s">
        <v>542</v>
      </c>
      <c r="G2604" s="98" t="s">
        <v>552</v>
      </c>
    </row>
    <row r="2605" spans="1:7" x14ac:dyDescent="0.25">
      <c r="A2605" s="31" t="s">
        <v>549</v>
      </c>
      <c r="B2605" s="101" t="s">
        <v>45</v>
      </c>
      <c r="C2605" s="92">
        <v>77.75</v>
      </c>
      <c r="D2605" s="31">
        <v>202412</v>
      </c>
      <c r="E2605" s="119" t="str">
        <f t="shared" si="40"/>
        <v>01 December 2024</v>
      </c>
      <c r="F2605" s="31" t="s">
        <v>542</v>
      </c>
      <c r="G2605" s="31" t="s">
        <v>552</v>
      </c>
    </row>
    <row r="2606" spans="1:7" x14ac:dyDescent="0.25">
      <c r="A2606" s="98" t="s">
        <v>549</v>
      </c>
      <c r="B2606" s="99" t="s">
        <v>47</v>
      </c>
      <c r="C2606" s="102">
        <v>5193.1000000000004</v>
      </c>
      <c r="D2606" s="98">
        <v>202412</v>
      </c>
      <c r="E2606" s="118" t="str">
        <f t="shared" si="40"/>
        <v>01 December 2024</v>
      </c>
      <c r="F2606" s="98" t="s">
        <v>542</v>
      </c>
      <c r="G2606" s="98" t="s">
        <v>552</v>
      </c>
    </row>
    <row r="2607" spans="1:7" x14ac:dyDescent="0.25">
      <c r="A2607" s="31" t="s">
        <v>549</v>
      </c>
      <c r="B2607" s="101" t="s">
        <v>258</v>
      </c>
      <c r="C2607" s="92">
        <v>505</v>
      </c>
      <c r="D2607" s="31">
        <v>202412</v>
      </c>
      <c r="E2607" s="119" t="str">
        <f t="shared" si="40"/>
        <v>01 December 2024</v>
      </c>
      <c r="F2607" s="31" t="s">
        <v>542</v>
      </c>
      <c r="G2607" s="31" t="s">
        <v>552</v>
      </c>
    </row>
    <row r="2608" spans="1:7" x14ac:dyDescent="0.25">
      <c r="A2608" s="98" t="s">
        <v>549</v>
      </c>
      <c r="B2608" s="99" t="s">
        <v>49</v>
      </c>
      <c r="C2608" s="102">
        <v>18888.689999999999</v>
      </c>
      <c r="D2608" s="98">
        <v>202412</v>
      </c>
      <c r="E2608" s="118" t="str">
        <f t="shared" si="40"/>
        <v>01 December 2024</v>
      </c>
      <c r="F2608" s="98" t="s">
        <v>542</v>
      </c>
      <c r="G2608" s="98" t="s">
        <v>552</v>
      </c>
    </row>
    <row r="2609" spans="1:7" x14ac:dyDescent="0.25">
      <c r="A2609" s="31" t="s">
        <v>549</v>
      </c>
      <c r="B2609" s="101" t="s">
        <v>51</v>
      </c>
      <c r="C2609" s="92">
        <v>231.07</v>
      </c>
      <c r="D2609" s="31">
        <v>202412</v>
      </c>
      <c r="E2609" s="119" t="str">
        <f t="shared" si="40"/>
        <v>01 December 2024</v>
      </c>
      <c r="F2609" s="31" t="s">
        <v>542</v>
      </c>
      <c r="G2609" s="31" t="s">
        <v>552</v>
      </c>
    </row>
    <row r="2610" spans="1:7" x14ac:dyDescent="0.25">
      <c r="A2610" s="98" t="s">
        <v>549</v>
      </c>
      <c r="B2610" s="99" t="s">
        <v>547</v>
      </c>
      <c r="C2610" s="100">
        <v>854.96</v>
      </c>
      <c r="D2610" s="98">
        <v>202412</v>
      </c>
      <c r="E2610" s="118" t="str">
        <f t="shared" si="40"/>
        <v>01 December 2024</v>
      </c>
      <c r="F2610" s="98" t="s">
        <v>542</v>
      </c>
      <c r="G2610" s="98" t="s">
        <v>552</v>
      </c>
    </row>
    <row r="2611" spans="1:7" x14ac:dyDescent="0.25">
      <c r="A2611" s="31" t="s">
        <v>549</v>
      </c>
      <c r="B2611" s="101" t="s">
        <v>548</v>
      </c>
      <c r="C2611" s="92">
        <v>158.06</v>
      </c>
      <c r="D2611" s="31">
        <v>202412</v>
      </c>
      <c r="E2611" s="119" t="str">
        <f t="shared" si="40"/>
        <v>01 December 2024</v>
      </c>
      <c r="F2611" s="31" t="s">
        <v>542</v>
      </c>
      <c r="G2611" s="31" t="s">
        <v>552</v>
      </c>
    </row>
    <row r="2612" spans="1:7" x14ac:dyDescent="0.25">
      <c r="A2612" s="98" t="s">
        <v>549</v>
      </c>
      <c r="B2612" s="99" t="s">
        <v>59</v>
      </c>
      <c r="C2612" s="102">
        <v>3811.69</v>
      </c>
      <c r="D2612" s="98">
        <v>202412</v>
      </c>
      <c r="E2612" s="118" t="str">
        <f t="shared" si="40"/>
        <v>01 December 2024</v>
      </c>
      <c r="F2612" s="98" t="s">
        <v>542</v>
      </c>
      <c r="G2612" s="98" t="s">
        <v>552</v>
      </c>
    </row>
    <row r="2613" spans="1:7" x14ac:dyDescent="0.25">
      <c r="A2613" s="31" t="s">
        <v>549</v>
      </c>
      <c r="B2613" s="101" t="s">
        <v>61</v>
      </c>
      <c r="C2613" s="34">
        <v>2458.14</v>
      </c>
      <c r="D2613" s="31">
        <v>202412</v>
      </c>
      <c r="E2613" s="119" t="str">
        <f t="shared" si="40"/>
        <v>01 December 2024</v>
      </c>
      <c r="F2613" s="31" t="s">
        <v>542</v>
      </c>
      <c r="G2613" s="31" t="s">
        <v>552</v>
      </c>
    </row>
    <row r="2614" spans="1:7" x14ac:dyDescent="0.25">
      <c r="A2614" s="98" t="s">
        <v>549</v>
      </c>
      <c r="B2614" s="99" t="s">
        <v>63</v>
      </c>
      <c r="C2614" s="102">
        <v>214013.95</v>
      </c>
      <c r="D2614" s="98">
        <v>202412</v>
      </c>
      <c r="E2614" s="118" t="str">
        <f t="shared" si="40"/>
        <v>01 December 2024</v>
      </c>
      <c r="F2614" s="98" t="s">
        <v>542</v>
      </c>
      <c r="G2614" s="98" t="s">
        <v>552</v>
      </c>
    </row>
    <row r="2615" spans="1:7" x14ac:dyDescent="0.25">
      <c r="A2615" s="31" t="s">
        <v>549</v>
      </c>
      <c r="B2615" s="101" t="s">
        <v>66</v>
      </c>
      <c r="C2615" s="92"/>
      <c r="D2615" s="31">
        <v>202412</v>
      </c>
      <c r="E2615" s="119" t="str">
        <f t="shared" si="40"/>
        <v>01 December 2024</v>
      </c>
      <c r="F2615" s="31" t="s">
        <v>542</v>
      </c>
      <c r="G2615" s="31" t="s">
        <v>552</v>
      </c>
    </row>
    <row r="2616" spans="1:7" x14ac:dyDescent="0.25">
      <c r="A2616" s="98" t="s">
        <v>549</v>
      </c>
      <c r="B2616" s="99" t="s">
        <v>68</v>
      </c>
      <c r="C2616" s="102">
        <v>-162574.51999999999</v>
      </c>
      <c r="D2616" s="98">
        <v>202412</v>
      </c>
      <c r="E2616" s="118" t="str">
        <f t="shared" si="40"/>
        <v>01 December 2024</v>
      </c>
      <c r="F2616" s="98" t="s">
        <v>542</v>
      </c>
      <c r="G2616" s="98" t="s">
        <v>552</v>
      </c>
    </row>
    <row r="2617" spans="1:7" x14ac:dyDescent="0.25">
      <c r="A2617" s="31" t="s">
        <v>549</v>
      </c>
      <c r="B2617" s="101" t="s">
        <v>70</v>
      </c>
      <c r="C2617" s="34">
        <v>52809.599999999999</v>
      </c>
      <c r="D2617" s="31">
        <v>202412</v>
      </c>
      <c r="E2617" s="119" t="str">
        <f t="shared" si="40"/>
        <v>01 December 2024</v>
      </c>
      <c r="F2617" s="31" t="s">
        <v>542</v>
      </c>
      <c r="G2617" s="31" t="s">
        <v>552</v>
      </c>
    </row>
    <row r="2618" spans="1:7" x14ac:dyDescent="0.25">
      <c r="A2618" s="98" t="s">
        <v>549</v>
      </c>
      <c r="B2618" s="99" t="s">
        <v>72</v>
      </c>
      <c r="C2618" s="102">
        <v>-1415.84</v>
      </c>
      <c r="D2618" s="98">
        <v>202412</v>
      </c>
      <c r="E2618" s="118" t="str">
        <f t="shared" si="40"/>
        <v>01 December 2024</v>
      </c>
      <c r="F2618" s="98" t="s">
        <v>542</v>
      </c>
      <c r="G2618" s="98" t="s">
        <v>552</v>
      </c>
    </row>
    <row r="2619" spans="1:7" x14ac:dyDescent="0.25">
      <c r="A2619" s="31" t="s">
        <v>549</v>
      </c>
      <c r="B2619" s="101" t="s">
        <v>74</v>
      </c>
      <c r="C2619" s="34">
        <v>-2976.71</v>
      </c>
      <c r="D2619" s="31">
        <v>202412</v>
      </c>
      <c r="E2619" s="119" t="str">
        <f t="shared" si="40"/>
        <v>01 December 2024</v>
      </c>
      <c r="F2619" s="31" t="s">
        <v>542</v>
      </c>
      <c r="G2619" s="31" t="s">
        <v>552</v>
      </c>
    </row>
    <row r="2620" spans="1:7" x14ac:dyDescent="0.25">
      <c r="A2620" s="98" t="s">
        <v>549</v>
      </c>
      <c r="B2620" s="99" t="s">
        <v>76</v>
      </c>
      <c r="C2620" s="100"/>
      <c r="D2620" s="98">
        <v>202412</v>
      </c>
      <c r="E2620" s="118" t="str">
        <f t="shared" si="40"/>
        <v>01 December 2024</v>
      </c>
      <c r="F2620" s="98" t="s">
        <v>542</v>
      </c>
      <c r="G2620" s="98" t="s">
        <v>552</v>
      </c>
    </row>
    <row r="2621" spans="1:7" x14ac:dyDescent="0.25">
      <c r="A2621" s="31" t="s">
        <v>549</v>
      </c>
      <c r="B2621" s="101" t="s">
        <v>321</v>
      </c>
      <c r="C2621" s="92">
        <v>-83.16</v>
      </c>
      <c r="D2621" s="31">
        <v>202412</v>
      </c>
      <c r="E2621" s="119" t="str">
        <f t="shared" si="40"/>
        <v>01 December 2024</v>
      </c>
      <c r="F2621" s="31" t="s">
        <v>542</v>
      </c>
      <c r="G2621" s="31" t="s">
        <v>552</v>
      </c>
    </row>
    <row r="2622" spans="1:7" x14ac:dyDescent="0.25">
      <c r="A2622" s="98" t="s">
        <v>549</v>
      </c>
      <c r="B2622" s="99" t="s">
        <v>78</v>
      </c>
      <c r="C2622" s="100">
        <v>-85</v>
      </c>
      <c r="D2622" s="98">
        <v>202412</v>
      </c>
      <c r="E2622" s="118" t="str">
        <f t="shared" si="40"/>
        <v>01 December 2024</v>
      </c>
      <c r="F2622" s="98" t="s">
        <v>542</v>
      </c>
      <c r="G2622" s="98" t="s">
        <v>552</v>
      </c>
    </row>
    <row r="2623" spans="1:7" x14ac:dyDescent="0.25">
      <c r="A2623" s="31" t="s">
        <v>549</v>
      </c>
      <c r="B2623" s="101" t="s">
        <v>84</v>
      </c>
      <c r="C2623" s="92"/>
      <c r="D2623" s="31">
        <v>202412</v>
      </c>
      <c r="E2623" s="119" t="str">
        <f t="shared" si="40"/>
        <v>01 December 2024</v>
      </c>
      <c r="F2623" s="31" t="s">
        <v>542</v>
      </c>
      <c r="G2623" s="31" t="s">
        <v>552</v>
      </c>
    </row>
    <row r="2624" spans="1:7" x14ac:dyDescent="0.25">
      <c r="A2624" s="98" t="s">
        <v>549</v>
      </c>
      <c r="B2624" s="99" t="s">
        <v>88</v>
      </c>
      <c r="C2624" s="100"/>
      <c r="D2624" s="98">
        <v>202412</v>
      </c>
      <c r="E2624" s="118" t="str">
        <f t="shared" si="40"/>
        <v>01 December 2024</v>
      </c>
      <c r="F2624" s="98" t="s">
        <v>542</v>
      </c>
      <c r="G2624" s="98" t="s">
        <v>552</v>
      </c>
    </row>
    <row r="2625" spans="1:7" x14ac:dyDescent="0.25">
      <c r="A2625" s="31" t="s">
        <v>549</v>
      </c>
      <c r="B2625" s="101" t="s">
        <v>90</v>
      </c>
      <c r="C2625" s="34">
        <v>-10042.98</v>
      </c>
      <c r="D2625" s="31">
        <v>202412</v>
      </c>
      <c r="E2625" s="119" t="str">
        <f t="shared" si="40"/>
        <v>01 December 2024</v>
      </c>
      <c r="F2625" s="31" t="s">
        <v>542</v>
      </c>
      <c r="G2625" s="31" t="s">
        <v>552</v>
      </c>
    </row>
    <row r="2626" spans="1:7" x14ac:dyDescent="0.25">
      <c r="A2626" s="98" t="s">
        <v>549</v>
      </c>
      <c r="B2626" s="99" t="s">
        <v>92</v>
      </c>
      <c r="C2626" s="102">
        <v>-2348.85</v>
      </c>
      <c r="D2626" s="98">
        <v>202412</v>
      </c>
      <c r="E2626" s="118" t="str">
        <f t="shared" ref="E2626:E2689" si="41">TEXT(DATE(LEFT(D2626,4), RIGHT(D2626,2), 1), "DD MMMM YYYY")</f>
        <v>01 December 2024</v>
      </c>
      <c r="F2626" s="98" t="s">
        <v>542</v>
      </c>
      <c r="G2626" s="98" t="s">
        <v>552</v>
      </c>
    </row>
    <row r="2627" spans="1:7" x14ac:dyDescent="0.25">
      <c r="A2627" s="31" t="s">
        <v>549</v>
      </c>
      <c r="B2627" s="101" t="s">
        <v>94</v>
      </c>
      <c r="C2627" s="92">
        <v>-93.86</v>
      </c>
      <c r="D2627" s="31">
        <v>202412</v>
      </c>
      <c r="E2627" s="119" t="str">
        <f t="shared" si="41"/>
        <v>01 December 2024</v>
      </c>
      <c r="F2627" s="31" t="s">
        <v>542</v>
      </c>
      <c r="G2627" s="31" t="s">
        <v>552</v>
      </c>
    </row>
    <row r="2628" spans="1:7" x14ac:dyDescent="0.25">
      <c r="A2628" s="98" t="s">
        <v>549</v>
      </c>
      <c r="B2628" s="99" t="s">
        <v>545</v>
      </c>
      <c r="C2628" s="100">
        <v>108</v>
      </c>
      <c r="D2628" s="98">
        <v>202412</v>
      </c>
      <c r="E2628" s="118" t="str">
        <f t="shared" si="41"/>
        <v>01 December 2024</v>
      </c>
      <c r="F2628" s="98" t="s">
        <v>542</v>
      </c>
      <c r="G2628" s="98" t="s">
        <v>552</v>
      </c>
    </row>
    <row r="2629" spans="1:7" x14ac:dyDescent="0.25">
      <c r="A2629" s="31" t="s">
        <v>549</v>
      </c>
      <c r="B2629" s="101" t="s">
        <v>96</v>
      </c>
      <c r="C2629" s="34">
        <v>-18247.72</v>
      </c>
      <c r="D2629" s="31">
        <v>202412</v>
      </c>
      <c r="E2629" s="119" t="str">
        <f t="shared" si="41"/>
        <v>01 December 2024</v>
      </c>
      <c r="F2629" s="31" t="s">
        <v>542</v>
      </c>
      <c r="G2629" s="31" t="s">
        <v>552</v>
      </c>
    </row>
    <row r="2630" spans="1:7" x14ac:dyDescent="0.25">
      <c r="A2630" s="98" t="s">
        <v>549</v>
      </c>
      <c r="B2630" s="99" t="s">
        <v>98</v>
      </c>
      <c r="C2630" s="102">
        <v>-2230</v>
      </c>
      <c r="D2630" s="98">
        <v>202412</v>
      </c>
      <c r="E2630" s="118" t="str">
        <f t="shared" si="41"/>
        <v>01 December 2024</v>
      </c>
      <c r="F2630" s="98" t="s">
        <v>542</v>
      </c>
      <c r="G2630" s="98" t="s">
        <v>552</v>
      </c>
    </row>
    <row r="2631" spans="1:7" x14ac:dyDescent="0.25">
      <c r="A2631" s="31" t="s">
        <v>549</v>
      </c>
      <c r="B2631" s="101" t="s">
        <v>106</v>
      </c>
      <c r="C2631" s="34">
        <v>-1997.39</v>
      </c>
      <c r="D2631" s="31">
        <v>202412</v>
      </c>
      <c r="E2631" s="119" t="str">
        <f t="shared" si="41"/>
        <v>01 December 2024</v>
      </c>
      <c r="F2631" s="31" t="s">
        <v>542</v>
      </c>
      <c r="G2631" s="31" t="s">
        <v>552</v>
      </c>
    </row>
    <row r="2632" spans="1:7" x14ac:dyDescent="0.25">
      <c r="A2632" s="98" t="s">
        <v>549</v>
      </c>
      <c r="B2632" s="99" t="s">
        <v>108</v>
      </c>
      <c r="C2632" s="100">
        <v>144.58000000000001</v>
      </c>
      <c r="D2632" s="98">
        <v>202412</v>
      </c>
      <c r="E2632" s="118" t="str">
        <f t="shared" si="41"/>
        <v>01 December 2024</v>
      </c>
      <c r="F2632" s="98" t="s">
        <v>542</v>
      </c>
      <c r="G2632" s="98" t="s">
        <v>552</v>
      </c>
    </row>
    <row r="2633" spans="1:7" x14ac:dyDescent="0.25">
      <c r="A2633" s="31" t="s">
        <v>549</v>
      </c>
      <c r="B2633" s="101" t="s">
        <v>110</v>
      </c>
      <c r="C2633" s="34">
        <v>-149033.85</v>
      </c>
      <c r="D2633" s="31">
        <v>202412</v>
      </c>
      <c r="E2633" s="119" t="str">
        <f t="shared" si="41"/>
        <v>01 December 2024</v>
      </c>
      <c r="F2633" s="31" t="s">
        <v>542</v>
      </c>
      <c r="G2633" s="31" t="s">
        <v>552</v>
      </c>
    </row>
    <row r="2634" spans="1:7" x14ac:dyDescent="0.25">
      <c r="A2634" s="98" t="s">
        <v>549</v>
      </c>
      <c r="B2634" s="99" t="s">
        <v>112</v>
      </c>
      <c r="C2634" s="102">
        <v>64980.1</v>
      </c>
      <c r="D2634" s="98">
        <v>202412</v>
      </c>
      <c r="E2634" s="118" t="str">
        <f t="shared" si="41"/>
        <v>01 December 2024</v>
      </c>
      <c r="F2634" s="98" t="s">
        <v>542</v>
      </c>
      <c r="G2634" s="98" t="s">
        <v>552</v>
      </c>
    </row>
    <row r="2635" spans="1:7" x14ac:dyDescent="0.25">
      <c r="A2635" s="31" t="s">
        <v>549</v>
      </c>
      <c r="B2635" s="101" t="s">
        <v>323</v>
      </c>
      <c r="C2635" s="92"/>
      <c r="D2635" s="31">
        <v>202412</v>
      </c>
      <c r="E2635" s="119" t="str">
        <f t="shared" si="41"/>
        <v>01 December 2024</v>
      </c>
      <c r="F2635" s="31" t="s">
        <v>542</v>
      </c>
      <c r="G2635" s="31" t="s">
        <v>552</v>
      </c>
    </row>
    <row r="2636" spans="1:7" x14ac:dyDescent="0.25">
      <c r="A2636" s="98" t="s">
        <v>549</v>
      </c>
      <c r="B2636" s="99" t="s">
        <v>325</v>
      </c>
      <c r="C2636" s="100"/>
      <c r="D2636" s="98">
        <v>202412</v>
      </c>
      <c r="E2636" s="118" t="str">
        <f t="shared" si="41"/>
        <v>01 December 2024</v>
      </c>
      <c r="F2636" s="98" t="s">
        <v>542</v>
      </c>
      <c r="G2636" s="98" t="s">
        <v>552</v>
      </c>
    </row>
    <row r="2637" spans="1:7" x14ac:dyDescent="0.25">
      <c r="A2637" s="31" t="s">
        <v>549</v>
      </c>
      <c r="B2637" s="101" t="s">
        <v>114</v>
      </c>
      <c r="C2637" s="34">
        <v>64980.1</v>
      </c>
      <c r="D2637" s="31">
        <v>202412</v>
      </c>
      <c r="E2637" s="119" t="str">
        <f t="shared" si="41"/>
        <v>01 December 2024</v>
      </c>
      <c r="F2637" s="31" t="s">
        <v>542</v>
      </c>
      <c r="G2637" s="31" t="s">
        <v>552</v>
      </c>
    </row>
    <row r="2638" spans="1:7" x14ac:dyDescent="0.25">
      <c r="A2638" s="98" t="s">
        <v>549</v>
      </c>
      <c r="B2638" s="99" t="s">
        <v>116</v>
      </c>
      <c r="C2638" s="100"/>
      <c r="D2638" s="98">
        <v>202412</v>
      </c>
      <c r="E2638" s="118" t="str">
        <f t="shared" si="41"/>
        <v>01 December 2024</v>
      </c>
      <c r="F2638" s="98" t="s">
        <v>542</v>
      </c>
      <c r="G2638" s="98" t="s">
        <v>552</v>
      </c>
    </row>
    <row r="2639" spans="1:7" x14ac:dyDescent="0.25">
      <c r="A2639" s="31" t="s">
        <v>549</v>
      </c>
      <c r="B2639" s="101" t="s">
        <v>118</v>
      </c>
      <c r="C2639" s="92"/>
      <c r="D2639" s="31">
        <v>202412</v>
      </c>
      <c r="E2639" s="119" t="str">
        <f t="shared" si="41"/>
        <v>01 December 2024</v>
      </c>
      <c r="F2639" s="31" t="s">
        <v>542</v>
      </c>
      <c r="G2639" s="31" t="s">
        <v>552</v>
      </c>
    </row>
    <row r="2640" spans="1:7" x14ac:dyDescent="0.25">
      <c r="A2640" s="98" t="s">
        <v>549</v>
      </c>
      <c r="B2640" s="99" t="s">
        <v>120</v>
      </c>
      <c r="C2640" s="102">
        <v>-17158.34</v>
      </c>
      <c r="D2640" s="98">
        <v>202412</v>
      </c>
      <c r="E2640" s="118" t="str">
        <f t="shared" si="41"/>
        <v>01 December 2024</v>
      </c>
      <c r="F2640" s="98" t="s">
        <v>542</v>
      </c>
      <c r="G2640" s="98" t="s">
        <v>552</v>
      </c>
    </row>
    <row r="2641" spans="1:7" x14ac:dyDescent="0.25">
      <c r="A2641" s="31" t="s">
        <v>549</v>
      </c>
      <c r="B2641" s="101" t="s">
        <v>122</v>
      </c>
      <c r="C2641" s="34">
        <v>-1500</v>
      </c>
      <c r="D2641" s="31">
        <v>202412</v>
      </c>
      <c r="E2641" s="119" t="str">
        <f t="shared" si="41"/>
        <v>01 December 2024</v>
      </c>
      <c r="F2641" s="31" t="s">
        <v>542</v>
      </c>
      <c r="G2641" s="31" t="s">
        <v>552</v>
      </c>
    </row>
    <row r="2642" spans="1:7" x14ac:dyDescent="0.25">
      <c r="A2642" s="98" t="s">
        <v>549</v>
      </c>
      <c r="B2642" s="99" t="s">
        <v>124</v>
      </c>
      <c r="C2642" s="100">
        <v>-529.25</v>
      </c>
      <c r="D2642" s="98">
        <v>202412</v>
      </c>
      <c r="E2642" s="118" t="str">
        <f t="shared" si="41"/>
        <v>01 December 2024</v>
      </c>
      <c r="F2642" s="98" t="s">
        <v>542</v>
      </c>
      <c r="G2642" s="98" t="s">
        <v>552</v>
      </c>
    </row>
    <row r="2643" spans="1:7" x14ac:dyDescent="0.25">
      <c r="A2643" s="31" t="s">
        <v>549</v>
      </c>
      <c r="B2643" s="101" t="s">
        <v>558</v>
      </c>
      <c r="C2643" s="92"/>
      <c r="D2643" s="31">
        <v>202412</v>
      </c>
      <c r="E2643" s="119" t="str">
        <f t="shared" si="41"/>
        <v>01 December 2024</v>
      </c>
      <c r="F2643" s="31" t="s">
        <v>542</v>
      </c>
      <c r="G2643" s="31" t="s">
        <v>552</v>
      </c>
    </row>
    <row r="2644" spans="1:7" x14ac:dyDescent="0.25">
      <c r="A2644" s="98" t="s">
        <v>549</v>
      </c>
      <c r="B2644" s="99" t="s">
        <v>126</v>
      </c>
      <c r="C2644" s="102">
        <v>-2406.29</v>
      </c>
      <c r="D2644" s="98">
        <v>202412</v>
      </c>
      <c r="E2644" s="118" t="str">
        <f t="shared" si="41"/>
        <v>01 December 2024</v>
      </c>
      <c r="F2644" s="98" t="s">
        <v>542</v>
      </c>
      <c r="G2644" s="98" t="s">
        <v>552</v>
      </c>
    </row>
    <row r="2645" spans="1:7" x14ac:dyDescent="0.25">
      <c r="A2645" s="31" t="s">
        <v>549</v>
      </c>
      <c r="B2645" s="101" t="s">
        <v>543</v>
      </c>
      <c r="C2645" s="92">
        <v>-76.86</v>
      </c>
      <c r="D2645" s="31">
        <v>202412</v>
      </c>
      <c r="E2645" s="119" t="str">
        <f t="shared" si="41"/>
        <v>01 December 2024</v>
      </c>
      <c r="F2645" s="31" t="s">
        <v>542</v>
      </c>
      <c r="G2645" s="31" t="s">
        <v>552</v>
      </c>
    </row>
    <row r="2646" spans="1:7" x14ac:dyDescent="0.25">
      <c r="A2646" s="98" t="s">
        <v>549</v>
      </c>
      <c r="B2646" s="99" t="s">
        <v>130</v>
      </c>
      <c r="C2646" s="100"/>
      <c r="D2646" s="98">
        <v>202412</v>
      </c>
      <c r="E2646" s="118" t="str">
        <f t="shared" si="41"/>
        <v>01 December 2024</v>
      </c>
      <c r="F2646" s="98" t="s">
        <v>542</v>
      </c>
      <c r="G2646" s="98" t="s">
        <v>552</v>
      </c>
    </row>
    <row r="2647" spans="1:7" x14ac:dyDescent="0.25">
      <c r="A2647" s="31" t="s">
        <v>549</v>
      </c>
      <c r="B2647" s="101" t="s">
        <v>134</v>
      </c>
      <c r="C2647" s="34">
        <v>-1009.42</v>
      </c>
      <c r="D2647" s="31">
        <v>202412</v>
      </c>
      <c r="E2647" s="119" t="str">
        <f t="shared" si="41"/>
        <v>01 December 2024</v>
      </c>
      <c r="F2647" s="31" t="s">
        <v>542</v>
      </c>
      <c r="G2647" s="31" t="s">
        <v>552</v>
      </c>
    </row>
    <row r="2648" spans="1:7" x14ac:dyDescent="0.25">
      <c r="A2648" s="98" t="s">
        <v>549</v>
      </c>
      <c r="B2648" s="99" t="s">
        <v>140</v>
      </c>
      <c r="C2648" s="102">
        <v>-22680.16</v>
      </c>
      <c r="D2648" s="98">
        <v>202412</v>
      </c>
      <c r="E2648" s="118" t="str">
        <f t="shared" si="41"/>
        <v>01 December 2024</v>
      </c>
      <c r="F2648" s="98" t="s">
        <v>542</v>
      </c>
      <c r="G2648" s="98" t="s">
        <v>552</v>
      </c>
    </row>
    <row r="2649" spans="1:7" x14ac:dyDescent="0.25">
      <c r="A2649" s="31" t="s">
        <v>549</v>
      </c>
      <c r="B2649" s="101" t="s">
        <v>142</v>
      </c>
      <c r="C2649" s="92"/>
      <c r="D2649" s="31">
        <v>202412</v>
      </c>
      <c r="E2649" s="119" t="str">
        <f t="shared" si="41"/>
        <v>01 December 2024</v>
      </c>
      <c r="F2649" s="31" t="s">
        <v>542</v>
      </c>
      <c r="G2649" s="31" t="s">
        <v>552</v>
      </c>
    </row>
    <row r="2650" spans="1:7" x14ac:dyDescent="0.25">
      <c r="A2650" s="98" t="s">
        <v>549</v>
      </c>
      <c r="B2650" s="99" t="s">
        <v>329</v>
      </c>
      <c r="C2650" s="100"/>
      <c r="D2650" s="98">
        <v>202412</v>
      </c>
      <c r="E2650" s="118" t="str">
        <f t="shared" si="41"/>
        <v>01 December 2024</v>
      </c>
      <c r="F2650" s="98" t="s">
        <v>542</v>
      </c>
      <c r="G2650" s="98" t="s">
        <v>552</v>
      </c>
    </row>
    <row r="2651" spans="1:7" x14ac:dyDescent="0.25">
      <c r="A2651" s="31" t="s">
        <v>549</v>
      </c>
      <c r="B2651" s="101" t="s">
        <v>144</v>
      </c>
      <c r="C2651" s="92"/>
      <c r="D2651" s="31">
        <v>202412</v>
      </c>
      <c r="E2651" s="119" t="str">
        <f t="shared" si="41"/>
        <v>01 December 2024</v>
      </c>
      <c r="F2651" s="31" t="s">
        <v>542</v>
      </c>
      <c r="G2651" s="31" t="s">
        <v>552</v>
      </c>
    </row>
    <row r="2652" spans="1:7" x14ac:dyDescent="0.25">
      <c r="A2652" s="98" t="s">
        <v>549</v>
      </c>
      <c r="B2652" s="99" t="s">
        <v>146</v>
      </c>
      <c r="C2652" s="100"/>
      <c r="D2652" s="98">
        <v>202412</v>
      </c>
      <c r="E2652" s="118" t="str">
        <f t="shared" si="41"/>
        <v>01 December 2024</v>
      </c>
      <c r="F2652" s="98" t="s">
        <v>542</v>
      </c>
      <c r="G2652" s="98" t="s">
        <v>552</v>
      </c>
    </row>
    <row r="2653" spans="1:7" x14ac:dyDescent="0.25">
      <c r="A2653" s="31" t="s">
        <v>549</v>
      </c>
      <c r="B2653" s="101" t="s">
        <v>148</v>
      </c>
      <c r="C2653" s="92">
        <v>0</v>
      </c>
      <c r="D2653" s="31">
        <v>202412</v>
      </c>
      <c r="E2653" s="119" t="str">
        <f t="shared" si="41"/>
        <v>01 December 2024</v>
      </c>
      <c r="F2653" s="31" t="s">
        <v>542</v>
      </c>
      <c r="G2653" s="31" t="s">
        <v>552</v>
      </c>
    </row>
    <row r="2654" spans="1:7" x14ac:dyDescent="0.25">
      <c r="A2654" s="98" t="s">
        <v>549</v>
      </c>
      <c r="B2654" s="99" t="s">
        <v>150</v>
      </c>
      <c r="C2654" s="100"/>
      <c r="D2654" s="98">
        <v>202412</v>
      </c>
      <c r="E2654" s="118" t="str">
        <f t="shared" si="41"/>
        <v>01 December 2024</v>
      </c>
      <c r="F2654" s="98" t="s">
        <v>542</v>
      </c>
      <c r="G2654" s="98" t="s">
        <v>552</v>
      </c>
    </row>
    <row r="2655" spans="1:7" x14ac:dyDescent="0.25">
      <c r="A2655" s="31" t="s">
        <v>549</v>
      </c>
      <c r="B2655" s="101" t="s">
        <v>152</v>
      </c>
      <c r="C2655" s="92"/>
      <c r="D2655" s="31">
        <v>202412</v>
      </c>
      <c r="E2655" s="119" t="str">
        <f t="shared" si="41"/>
        <v>01 December 2024</v>
      </c>
      <c r="F2655" s="31" t="s">
        <v>542</v>
      </c>
      <c r="G2655" s="31" t="s">
        <v>552</v>
      </c>
    </row>
    <row r="2656" spans="1:7" x14ac:dyDescent="0.25">
      <c r="A2656" s="98" t="s">
        <v>549</v>
      </c>
      <c r="B2656" s="99" t="s">
        <v>154</v>
      </c>
      <c r="C2656" s="100">
        <v>0</v>
      </c>
      <c r="D2656" s="98">
        <v>202412</v>
      </c>
      <c r="E2656" s="118" t="str">
        <f t="shared" si="41"/>
        <v>01 December 2024</v>
      </c>
      <c r="F2656" s="98" t="s">
        <v>542</v>
      </c>
      <c r="G2656" s="98" t="s">
        <v>552</v>
      </c>
    </row>
    <row r="2657" spans="1:7" x14ac:dyDescent="0.25">
      <c r="A2657" s="31" t="s">
        <v>549</v>
      </c>
      <c r="B2657" s="101" t="s">
        <v>156</v>
      </c>
      <c r="C2657" s="92"/>
      <c r="D2657" s="31">
        <v>202412</v>
      </c>
      <c r="E2657" s="119" t="str">
        <f t="shared" si="41"/>
        <v>01 December 2024</v>
      </c>
      <c r="F2657" s="31" t="s">
        <v>542</v>
      </c>
      <c r="G2657" s="31" t="s">
        <v>552</v>
      </c>
    </row>
    <row r="2658" spans="1:7" x14ac:dyDescent="0.25">
      <c r="A2658" s="98" t="s">
        <v>549</v>
      </c>
      <c r="B2658" s="99" t="s">
        <v>274</v>
      </c>
      <c r="C2658" s="100"/>
      <c r="D2658" s="98">
        <v>202412</v>
      </c>
      <c r="E2658" s="118" t="str">
        <f t="shared" si="41"/>
        <v>01 December 2024</v>
      </c>
      <c r="F2658" s="98" t="s">
        <v>542</v>
      </c>
      <c r="G2658" s="98" t="s">
        <v>552</v>
      </c>
    </row>
    <row r="2659" spans="1:7" x14ac:dyDescent="0.25">
      <c r="A2659" s="31" t="s">
        <v>549</v>
      </c>
      <c r="B2659" s="101" t="s">
        <v>160</v>
      </c>
      <c r="C2659" s="92"/>
      <c r="D2659" s="31">
        <v>202412</v>
      </c>
      <c r="E2659" s="119" t="str">
        <f t="shared" si="41"/>
        <v>01 December 2024</v>
      </c>
      <c r="F2659" s="31" t="s">
        <v>542</v>
      </c>
      <c r="G2659" s="31" t="s">
        <v>552</v>
      </c>
    </row>
    <row r="2660" spans="1:7" x14ac:dyDescent="0.25">
      <c r="A2660" s="98" t="s">
        <v>549</v>
      </c>
      <c r="B2660" s="99" t="s">
        <v>560</v>
      </c>
      <c r="C2660" s="100"/>
      <c r="D2660" s="98">
        <v>202412</v>
      </c>
      <c r="E2660" s="118" t="str">
        <f t="shared" si="41"/>
        <v>01 December 2024</v>
      </c>
      <c r="F2660" s="98" t="s">
        <v>542</v>
      </c>
      <c r="G2660" s="98" t="s">
        <v>552</v>
      </c>
    </row>
    <row r="2661" spans="1:7" x14ac:dyDescent="0.25">
      <c r="A2661" s="31" t="s">
        <v>549</v>
      </c>
      <c r="B2661" s="101" t="s">
        <v>162</v>
      </c>
      <c r="C2661" s="92">
        <v>0</v>
      </c>
      <c r="D2661" s="31">
        <v>202412</v>
      </c>
      <c r="E2661" s="119" t="str">
        <f t="shared" si="41"/>
        <v>01 December 2024</v>
      </c>
      <c r="F2661" s="31" t="s">
        <v>542</v>
      </c>
      <c r="G2661" s="31" t="s">
        <v>552</v>
      </c>
    </row>
    <row r="2662" spans="1:7" x14ac:dyDescent="0.25">
      <c r="A2662" s="98" t="s">
        <v>549</v>
      </c>
      <c r="B2662" s="99" t="s">
        <v>164</v>
      </c>
      <c r="C2662" s="100"/>
      <c r="D2662" s="98">
        <v>202412</v>
      </c>
      <c r="E2662" s="118" t="str">
        <f t="shared" si="41"/>
        <v>01 December 2024</v>
      </c>
      <c r="F2662" s="98" t="s">
        <v>542</v>
      </c>
      <c r="G2662" s="98" t="s">
        <v>552</v>
      </c>
    </row>
    <row r="2663" spans="1:7" x14ac:dyDescent="0.25">
      <c r="A2663" s="31" t="s">
        <v>549</v>
      </c>
      <c r="B2663" s="101" t="s">
        <v>276</v>
      </c>
      <c r="C2663" s="34">
        <v>-2789.18</v>
      </c>
      <c r="D2663" s="31">
        <v>202412</v>
      </c>
      <c r="E2663" s="119" t="str">
        <f t="shared" si="41"/>
        <v>01 December 2024</v>
      </c>
      <c r="F2663" s="31" t="s">
        <v>542</v>
      </c>
      <c r="G2663" s="31" t="s">
        <v>552</v>
      </c>
    </row>
    <row r="2664" spans="1:7" x14ac:dyDescent="0.25">
      <c r="A2664" s="98" t="s">
        <v>549</v>
      </c>
      <c r="B2664" s="99" t="s">
        <v>247</v>
      </c>
      <c r="C2664" s="100"/>
      <c r="D2664" s="98">
        <v>202412</v>
      </c>
      <c r="E2664" s="118" t="str">
        <f t="shared" si="41"/>
        <v>01 December 2024</v>
      </c>
      <c r="F2664" s="98" t="s">
        <v>542</v>
      </c>
      <c r="G2664" s="98" t="s">
        <v>552</v>
      </c>
    </row>
    <row r="2665" spans="1:7" x14ac:dyDescent="0.25">
      <c r="A2665" s="31" t="s">
        <v>549</v>
      </c>
      <c r="B2665" s="101" t="s">
        <v>559</v>
      </c>
      <c r="C2665" s="92"/>
      <c r="D2665" s="31">
        <v>202412</v>
      </c>
      <c r="E2665" s="119" t="str">
        <f t="shared" si="41"/>
        <v>01 December 2024</v>
      </c>
      <c r="F2665" s="31" t="s">
        <v>542</v>
      </c>
      <c r="G2665" s="31" t="s">
        <v>552</v>
      </c>
    </row>
    <row r="2666" spans="1:7" x14ac:dyDescent="0.25">
      <c r="A2666" s="98" t="s">
        <v>549</v>
      </c>
      <c r="B2666" s="99" t="s">
        <v>166</v>
      </c>
      <c r="C2666" s="100"/>
      <c r="D2666" s="98">
        <v>202412</v>
      </c>
      <c r="E2666" s="118" t="str">
        <f t="shared" si="41"/>
        <v>01 December 2024</v>
      </c>
      <c r="F2666" s="98" t="s">
        <v>542</v>
      </c>
      <c r="G2666" s="98" t="s">
        <v>552</v>
      </c>
    </row>
    <row r="2667" spans="1:7" x14ac:dyDescent="0.25">
      <c r="A2667" s="31" t="s">
        <v>549</v>
      </c>
      <c r="B2667" s="101" t="s">
        <v>172</v>
      </c>
      <c r="C2667" s="34">
        <v>-2789.18</v>
      </c>
      <c r="D2667" s="31">
        <v>202412</v>
      </c>
      <c r="E2667" s="119" t="str">
        <f t="shared" si="41"/>
        <v>01 December 2024</v>
      </c>
      <c r="F2667" s="31" t="s">
        <v>542</v>
      </c>
      <c r="G2667" s="31" t="s">
        <v>552</v>
      </c>
    </row>
    <row r="2668" spans="1:7" x14ac:dyDescent="0.25">
      <c r="A2668" s="98" t="s">
        <v>549</v>
      </c>
      <c r="B2668" s="99" t="s">
        <v>174</v>
      </c>
      <c r="C2668" s="100"/>
      <c r="D2668" s="98">
        <v>202412</v>
      </c>
      <c r="E2668" s="118" t="str">
        <f t="shared" si="41"/>
        <v>01 December 2024</v>
      </c>
      <c r="F2668" s="98" t="s">
        <v>542</v>
      </c>
      <c r="G2668" s="98" t="s">
        <v>552</v>
      </c>
    </row>
    <row r="2669" spans="1:7" x14ac:dyDescent="0.25">
      <c r="A2669" s="31" t="s">
        <v>549</v>
      </c>
      <c r="B2669" s="101" t="s">
        <v>176</v>
      </c>
      <c r="C2669" s="34">
        <v>-4299</v>
      </c>
      <c r="D2669" s="31">
        <v>202412</v>
      </c>
      <c r="E2669" s="119" t="str">
        <f t="shared" si="41"/>
        <v>01 December 2024</v>
      </c>
      <c r="F2669" s="31" t="s">
        <v>542</v>
      </c>
      <c r="G2669" s="31" t="s">
        <v>552</v>
      </c>
    </row>
    <row r="2670" spans="1:7" x14ac:dyDescent="0.25">
      <c r="A2670" s="98" t="s">
        <v>549</v>
      </c>
      <c r="B2670" s="99" t="s">
        <v>184</v>
      </c>
      <c r="C2670" s="100"/>
      <c r="D2670" s="98">
        <v>202412</v>
      </c>
      <c r="E2670" s="118" t="str">
        <f t="shared" si="41"/>
        <v>01 December 2024</v>
      </c>
      <c r="F2670" s="98" t="s">
        <v>542</v>
      </c>
      <c r="G2670" s="98" t="s">
        <v>552</v>
      </c>
    </row>
    <row r="2671" spans="1:7" x14ac:dyDescent="0.25">
      <c r="A2671" s="31" t="s">
        <v>549</v>
      </c>
      <c r="B2671" s="101" t="s">
        <v>188</v>
      </c>
      <c r="C2671" s="92">
        <v>-60.47</v>
      </c>
      <c r="D2671" s="31">
        <v>202412</v>
      </c>
      <c r="E2671" s="119" t="str">
        <f t="shared" si="41"/>
        <v>01 December 2024</v>
      </c>
      <c r="F2671" s="31" t="s">
        <v>542</v>
      </c>
      <c r="G2671" s="31" t="s">
        <v>552</v>
      </c>
    </row>
    <row r="2672" spans="1:7" x14ac:dyDescent="0.25">
      <c r="A2672" s="98" t="s">
        <v>549</v>
      </c>
      <c r="B2672" s="99" t="s">
        <v>280</v>
      </c>
      <c r="C2672" s="100"/>
      <c r="D2672" s="98">
        <v>202412</v>
      </c>
      <c r="E2672" s="118" t="str">
        <f t="shared" si="41"/>
        <v>01 December 2024</v>
      </c>
      <c r="F2672" s="98" t="s">
        <v>542</v>
      </c>
      <c r="G2672" s="98" t="s">
        <v>552</v>
      </c>
    </row>
    <row r="2673" spans="1:7" x14ac:dyDescent="0.25">
      <c r="A2673" s="31" t="s">
        <v>549</v>
      </c>
      <c r="B2673" s="101" t="s">
        <v>190</v>
      </c>
      <c r="C2673" s="92"/>
      <c r="D2673" s="31">
        <v>202412</v>
      </c>
      <c r="E2673" s="119" t="str">
        <f t="shared" si="41"/>
        <v>01 December 2024</v>
      </c>
      <c r="F2673" s="31" t="s">
        <v>542</v>
      </c>
      <c r="G2673" s="31" t="s">
        <v>552</v>
      </c>
    </row>
    <row r="2674" spans="1:7" x14ac:dyDescent="0.25">
      <c r="A2674" s="98" t="s">
        <v>549</v>
      </c>
      <c r="B2674" s="99" t="s">
        <v>544</v>
      </c>
      <c r="C2674" s="100"/>
      <c r="D2674" s="98">
        <v>202412</v>
      </c>
      <c r="E2674" s="118" t="str">
        <f t="shared" si="41"/>
        <v>01 December 2024</v>
      </c>
      <c r="F2674" s="98" t="s">
        <v>542</v>
      </c>
      <c r="G2674" s="98" t="s">
        <v>552</v>
      </c>
    </row>
    <row r="2675" spans="1:7" x14ac:dyDescent="0.25">
      <c r="A2675" s="31" t="s">
        <v>549</v>
      </c>
      <c r="B2675" s="101" t="s">
        <v>198</v>
      </c>
      <c r="C2675" s="34">
        <v>-4359.47</v>
      </c>
      <c r="D2675" s="31">
        <v>202412</v>
      </c>
      <c r="E2675" s="119" t="str">
        <f t="shared" si="41"/>
        <v>01 December 2024</v>
      </c>
      <c r="F2675" s="31" t="s">
        <v>542</v>
      </c>
      <c r="G2675" s="31" t="s">
        <v>552</v>
      </c>
    </row>
    <row r="2676" spans="1:7" x14ac:dyDescent="0.25">
      <c r="A2676" s="98" t="s">
        <v>549</v>
      </c>
      <c r="B2676" s="99" t="s">
        <v>200</v>
      </c>
      <c r="C2676" s="100"/>
      <c r="D2676" s="98">
        <v>202412</v>
      </c>
      <c r="E2676" s="118" t="str">
        <f t="shared" si="41"/>
        <v>01 December 2024</v>
      </c>
      <c r="F2676" s="98" t="s">
        <v>542</v>
      </c>
      <c r="G2676" s="98" t="s">
        <v>552</v>
      </c>
    </row>
    <row r="2677" spans="1:7" x14ac:dyDescent="0.25">
      <c r="A2677" s="31" t="s">
        <v>549</v>
      </c>
      <c r="B2677" s="101" t="s">
        <v>206</v>
      </c>
      <c r="C2677" s="92">
        <v>0</v>
      </c>
      <c r="D2677" s="31">
        <v>202412</v>
      </c>
      <c r="E2677" s="119" t="str">
        <f t="shared" si="41"/>
        <v>01 December 2024</v>
      </c>
      <c r="F2677" s="31" t="s">
        <v>542</v>
      </c>
      <c r="G2677" s="31" t="s">
        <v>552</v>
      </c>
    </row>
    <row r="2678" spans="1:7" x14ac:dyDescent="0.25">
      <c r="A2678" s="98" t="s">
        <v>549</v>
      </c>
      <c r="B2678" s="99" t="s">
        <v>208</v>
      </c>
      <c r="C2678" s="100"/>
      <c r="D2678" s="98">
        <v>202412</v>
      </c>
      <c r="E2678" s="118" t="str">
        <f t="shared" si="41"/>
        <v>01 December 2024</v>
      </c>
      <c r="F2678" s="98" t="s">
        <v>542</v>
      </c>
      <c r="G2678" s="98" t="s">
        <v>552</v>
      </c>
    </row>
    <row r="2679" spans="1:7" x14ac:dyDescent="0.25">
      <c r="A2679" s="31" t="s">
        <v>549</v>
      </c>
      <c r="B2679" s="101" t="s">
        <v>281</v>
      </c>
      <c r="C2679" s="92">
        <v>0</v>
      </c>
      <c r="D2679" s="31">
        <v>202412</v>
      </c>
      <c r="E2679" s="119" t="str">
        <f t="shared" si="41"/>
        <v>01 December 2024</v>
      </c>
      <c r="F2679" s="31" t="s">
        <v>542</v>
      </c>
      <c r="G2679" s="31" t="s">
        <v>552</v>
      </c>
    </row>
    <row r="2680" spans="1:7" x14ac:dyDescent="0.25">
      <c r="A2680" s="98" t="s">
        <v>549</v>
      </c>
      <c r="B2680" s="99" t="s">
        <v>214</v>
      </c>
      <c r="C2680" s="100"/>
      <c r="D2680" s="98">
        <v>202412</v>
      </c>
      <c r="E2680" s="118" t="str">
        <f t="shared" si="41"/>
        <v>01 December 2024</v>
      </c>
      <c r="F2680" s="98" t="s">
        <v>542</v>
      </c>
      <c r="G2680" s="98" t="s">
        <v>552</v>
      </c>
    </row>
    <row r="2681" spans="1:7" x14ac:dyDescent="0.25">
      <c r="A2681" s="31" t="s">
        <v>549</v>
      </c>
      <c r="B2681" s="101" t="s">
        <v>216</v>
      </c>
      <c r="C2681" s="92"/>
      <c r="D2681" s="31">
        <v>202412</v>
      </c>
      <c r="E2681" s="119" t="str">
        <f t="shared" si="41"/>
        <v>01 December 2024</v>
      </c>
      <c r="F2681" s="31" t="s">
        <v>542</v>
      </c>
      <c r="G2681" s="31" t="s">
        <v>552</v>
      </c>
    </row>
    <row r="2682" spans="1:7" x14ac:dyDescent="0.25">
      <c r="A2682" s="98" t="s">
        <v>549</v>
      </c>
      <c r="B2682" s="99" t="s">
        <v>283</v>
      </c>
      <c r="C2682" s="100"/>
      <c r="D2682" s="98">
        <v>202412</v>
      </c>
      <c r="E2682" s="118" t="str">
        <f t="shared" si="41"/>
        <v>01 December 2024</v>
      </c>
      <c r="F2682" s="98" t="s">
        <v>542</v>
      </c>
      <c r="G2682" s="98" t="s">
        <v>552</v>
      </c>
    </row>
    <row r="2683" spans="1:7" x14ac:dyDescent="0.25">
      <c r="A2683" s="31" t="s">
        <v>549</v>
      </c>
      <c r="B2683" s="101" t="s">
        <v>218</v>
      </c>
      <c r="C2683" s="92">
        <v>-95</v>
      </c>
      <c r="D2683" s="31">
        <v>202412</v>
      </c>
      <c r="E2683" s="119" t="str">
        <f t="shared" si="41"/>
        <v>01 December 2024</v>
      </c>
      <c r="F2683" s="31" t="s">
        <v>542</v>
      </c>
      <c r="G2683" s="31" t="s">
        <v>552</v>
      </c>
    </row>
    <row r="2684" spans="1:7" x14ac:dyDescent="0.25">
      <c r="A2684" s="98" t="s">
        <v>549</v>
      </c>
      <c r="B2684" s="99" t="s">
        <v>333</v>
      </c>
      <c r="C2684" s="100"/>
      <c r="D2684" s="98">
        <v>202412</v>
      </c>
      <c r="E2684" s="118" t="str">
        <f t="shared" si="41"/>
        <v>01 December 2024</v>
      </c>
      <c r="F2684" s="98" t="s">
        <v>542</v>
      </c>
      <c r="G2684" s="98" t="s">
        <v>552</v>
      </c>
    </row>
    <row r="2685" spans="1:7" x14ac:dyDescent="0.25">
      <c r="A2685" s="31" t="s">
        <v>549</v>
      </c>
      <c r="B2685" s="101" t="s">
        <v>220</v>
      </c>
      <c r="C2685" s="92">
        <v>-95</v>
      </c>
      <c r="D2685" s="31">
        <v>202412</v>
      </c>
      <c r="E2685" s="119" t="str">
        <f t="shared" si="41"/>
        <v>01 December 2024</v>
      </c>
      <c r="F2685" s="31" t="s">
        <v>542</v>
      </c>
      <c r="G2685" s="31" t="s">
        <v>552</v>
      </c>
    </row>
    <row r="2686" spans="1:7" x14ac:dyDescent="0.25">
      <c r="A2686" s="98" t="s">
        <v>549</v>
      </c>
      <c r="B2686" s="99" t="s">
        <v>222</v>
      </c>
      <c r="C2686" s="100"/>
      <c r="D2686" s="98">
        <v>202412</v>
      </c>
      <c r="E2686" s="118" t="str">
        <f t="shared" si="41"/>
        <v>01 December 2024</v>
      </c>
      <c r="F2686" s="98" t="s">
        <v>542</v>
      </c>
      <c r="G2686" s="98" t="s">
        <v>552</v>
      </c>
    </row>
    <row r="2687" spans="1:7" x14ac:dyDescent="0.25">
      <c r="A2687" s="31" t="s">
        <v>549</v>
      </c>
      <c r="B2687" s="101" t="s">
        <v>224</v>
      </c>
      <c r="C2687" s="92">
        <v>0</v>
      </c>
      <c r="D2687" s="31">
        <v>202412</v>
      </c>
      <c r="E2687" s="119" t="str">
        <f t="shared" si="41"/>
        <v>01 December 2024</v>
      </c>
      <c r="F2687" s="31" t="s">
        <v>542</v>
      </c>
      <c r="G2687" s="31" t="s">
        <v>552</v>
      </c>
    </row>
    <row r="2688" spans="1:7" x14ac:dyDescent="0.25">
      <c r="A2688" s="98" t="s">
        <v>549</v>
      </c>
      <c r="B2688" s="99" t="s">
        <v>226</v>
      </c>
      <c r="C2688" s="100"/>
      <c r="D2688" s="98">
        <v>202412</v>
      </c>
      <c r="E2688" s="118" t="str">
        <f t="shared" si="41"/>
        <v>01 December 2024</v>
      </c>
      <c r="F2688" s="98" t="s">
        <v>542</v>
      </c>
      <c r="G2688" s="98" t="s">
        <v>552</v>
      </c>
    </row>
    <row r="2689" spans="1:7" x14ac:dyDescent="0.25">
      <c r="A2689" s="31" t="s">
        <v>549</v>
      </c>
      <c r="B2689" s="101" t="s">
        <v>228</v>
      </c>
      <c r="C2689" s="92">
        <v>0</v>
      </c>
      <c r="D2689" s="31">
        <v>202412</v>
      </c>
      <c r="E2689" s="119" t="str">
        <f t="shared" si="41"/>
        <v>01 December 2024</v>
      </c>
      <c r="F2689" s="31" t="s">
        <v>542</v>
      </c>
      <c r="G2689" s="31" t="s">
        <v>552</v>
      </c>
    </row>
    <row r="2690" spans="1:7" x14ac:dyDescent="0.25">
      <c r="A2690" s="98" t="s">
        <v>549</v>
      </c>
      <c r="B2690" s="99" t="s">
        <v>230</v>
      </c>
      <c r="C2690" s="100"/>
      <c r="D2690" s="98">
        <v>202412</v>
      </c>
      <c r="E2690" s="118" t="str">
        <f t="shared" ref="E2690:E2753" si="42">TEXT(DATE(LEFT(D2690,4), RIGHT(D2690,2), 1), "DD MMMM YYYY")</f>
        <v>01 December 2024</v>
      </c>
      <c r="F2690" s="98" t="s">
        <v>542</v>
      </c>
      <c r="G2690" s="98" t="s">
        <v>552</v>
      </c>
    </row>
    <row r="2691" spans="1:7" x14ac:dyDescent="0.25">
      <c r="A2691" s="31" t="s">
        <v>549</v>
      </c>
      <c r="B2691" s="101" t="s">
        <v>232</v>
      </c>
      <c r="C2691" s="92">
        <v>0</v>
      </c>
      <c r="D2691" s="31">
        <v>202412</v>
      </c>
      <c r="E2691" s="119" t="str">
        <f t="shared" si="42"/>
        <v>01 December 2024</v>
      </c>
      <c r="F2691" s="31" t="s">
        <v>542</v>
      </c>
      <c r="G2691" s="31" t="s">
        <v>552</v>
      </c>
    </row>
    <row r="2692" spans="1:7" x14ac:dyDescent="0.25">
      <c r="A2692" s="98" t="s">
        <v>549</v>
      </c>
      <c r="B2692" s="99" t="s">
        <v>234</v>
      </c>
      <c r="C2692" s="102">
        <v>-29923.81</v>
      </c>
      <c r="D2692" s="98">
        <v>202412</v>
      </c>
      <c r="E2692" s="118" t="str">
        <f t="shared" si="42"/>
        <v>01 December 2024</v>
      </c>
      <c r="F2692" s="98" t="s">
        <v>542</v>
      </c>
      <c r="G2692" s="98" t="s">
        <v>552</v>
      </c>
    </row>
    <row r="2693" spans="1:7" x14ac:dyDescent="0.25">
      <c r="A2693" s="31" t="s">
        <v>549</v>
      </c>
      <c r="B2693" s="101" t="s">
        <v>236</v>
      </c>
      <c r="C2693" s="34">
        <v>35056.29</v>
      </c>
      <c r="D2693" s="31">
        <v>202412</v>
      </c>
      <c r="E2693" s="119" t="str">
        <f t="shared" si="42"/>
        <v>01 December 2024</v>
      </c>
      <c r="F2693" s="31" t="s">
        <v>542</v>
      </c>
      <c r="G2693" s="31" t="s">
        <v>552</v>
      </c>
    </row>
    <row r="2694" spans="1:7" x14ac:dyDescent="0.25">
      <c r="A2694" s="98" t="s">
        <v>549</v>
      </c>
      <c r="B2694" s="99" t="s">
        <v>238</v>
      </c>
      <c r="C2694" s="100"/>
      <c r="D2694" s="98">
        <v>202412</v>
      </c>
      <c r="E2694" s="118" t="str">
        <f t="shared" si="42"/>
        <v>01 December 2024</v>
      </c>
      <c r="F2694" s="98" t="s">
        <v>542</v>
      </c>
      <c r="G2694" s="98" t="s">
        <v>552</v>
      </c>
    </row>
    <row r="2695" spans="1:7" x14ac:dyDescent="0.25">
      <c r="A2695" s="31" t="s">
        <v>549</v>
      </c>
      <c r="B2695" s="101" t="s">
        <v>238</v>
      </c>
      <c r="C2695" s="34">
        <v>35056.29</v>
      </c>
      <c r="D2695" s="31">
        <v>202412</v>
      </c>
      <c r="E2695" s="119" t="str">
        <f t="shared" si="42"/>
        <v>01 December 2024</v>
      </c>
      <c r="F2695" s="31" t="s">
        <v>542</v>
      </c>
      <c r="G2695" s="31" t="s">
        <v>552</v>
      </c>
    </row>
    <row r="2696" spans="1:7" x14ac:dyDescent="0.25">
      <c r="A2696" s="98" t="s">
        <v>549</v>
      </c>
      <c r="B2696" s="99" t="s">
        <v>241</v>
      </c>
      <c r="C2696" s="102">
        <v>35056.29</v>
      </c>
      <c r="D2696" s="98">
        <v>202412</v>
      </c>
      <c r="E2696" s="118" t="str">
        <f t="shared" si="42"/>
        <v>01 December 2024</v>
      </c>
      <c r="F2696" s="98" t="s">
        <v>542</v>
      </c>
      <c r="G2696" s="98" t="s">
        <v>552</v>
      </c>
    </row>
    <row r="2697" spans="1:7" x14ac:dyDescent="0.25">
      <c r="A2697" s="31" t="s">
        <v>549</v>
      </c>
      <c r="B2697" s="101" t="s">
        <v>243</v>
      </c>
      <c r="C2697" s="92"/>
      <c r="D2697" s="31">
        <v>202412</v>
      </c>
      <c r="E2697" s="119" t="str">
        <f t="shared" si="42"/>
        <v>01 December 2024</v>
      </c>
      <c r="F2697" s="31" t="s">
        <v>542</v>
      </c>
      <c r="G2697" s="31" t="s">
        <v>552</v>
      </c>
    </row>
    <row r="2698" spans="1:7" x14ac:dyDescent="0.25">
      <c r="A2698" s="98" t="s">
        <v>549</v>
      </c>
      <c r="B2698" s="99" t="s">
        <v>249</v>
      </c>
      <c r="C2698" s="102">
        <v>35056.29</v>
      </c>
      <c r="D2698" s="98">
        <v>202412</v>
      </c>
      <c r="E2698" s="118" t="str">
        <f t="shared" si="42"/>
        <v>01 December 2024</v>
      </c>
      <c r="F2698" s="98" t="s">
        <v>542</v>
      </c>
      <c r="G2698" s="98" t="s">
        <v>552</v>
      </c>
    </row>
    <row r="2699" spans="1:7" x14ac:dyDescent="0.25">
      <c r="A2699" s="31" t="s">
        <v>549</v>
      </c>
      <c r="B2699" s="101" t="s">
        <v>251</v>
      </c>
      <c r="C2699" s="92"/>
      <c r="D2699" s="31">
        <v>202412</v>
      </c>
      <c r="E2699" s="119" t="str">
        <f t="shared" si="42"/>
        <v>01 December 2024</v>
      </c>
      <c r="F2699" s="31" t="s">
        <v>542</v>
      </c>
      <c r="G2699" s="31" t="s">
        <v>552</v>
      </c>
    </row>
    <row r="2700" spans="1:7" x14ac:dyDescent="0.25">
      <c r="A2700" s="98" t="s">
        <v>549</v>
      </c>
      <c r="B2700" s="99" t="s">
        <v>253</v>
      </c>
      <c r="C2700" s="100"/>
      <c r="D2700" s="98">
        <v>202412</v>
      </c>
      <c r="E2700" s="118" t="str">
        <f t="shared" si="42"/>
        <v>01 December 2024</v>
      </c>
      <c r="F2700" s="98" t="s">
        <v>542</v>
      </c>
      <c r="G2700" s="98" t="s">
        <v>552</v>
      </c>
    </row>
    <row r="2701" spans="1:7" x14ac:dyDescent="0.25">
      <c r="A2701" s="31" t="s">
        <v>549</v>
      </c>
      <c r="B2701" s="101" t="s">
        <v>255</v>
      </c>
      <c r="C2701" s="34">
        <v>35056.29</v>
      </c>
      <c r="D2701" s="31">
        <v>202412</v>
      </c>
      <c r="E2701" s="119" t="str">
        <f t="shared" si="42"/>
        <v>01 December 2024</v>
      </c>
      <c r="F2701" s="31" t="s">
        <v>542</v>
      </c>
      <c r="G2701" s="31" t="s">
        <v>552</v>
      </c>
    </row>
    <row r="2702" spans="1:7" x14ac:dyDescent="0.25">
      <c r="A2702" s="98" t="s">
        <v>549</v>
      </c>
      <c r="B2702" s="99" t="s">
        <v>15</v>
      </c>
      <c r="C2702" s="100"/>
      <c r="D2702" s="98">
        <v>202501</v>
      </c>
      <c r="E2702" s="118" t="str">
        <f t="shared" si="42"/>
        <v>01 January 2025</v>
      </c>
      <c r="F2702" s="98" t="s">
        <v>542</v>
      </c>
      <c r="G2702" s="98" t="s">
        <v>551</v>
      </c>
    </row>
    <row r="2703" spans="1:7" x14ac:dyDescent="0.25">
      <c r="A2703" s="31" t="s">
        <v>549</v>
      </c>
      <c r="B2703" s="101" t="s">
        <v>18</v>
      </c>
      <c r="C2703" s="92"/>
      <c r="D2703" s="31">
        <v>202501</v>
      </c>
      <c r="E2703" s="119" t="str">
        <f t="shared" si="42"/>
        <v>01 January 2025</v>
      </c>
      <c r="F2703" s="31" t="s">
        <v>542</v>
      </c>
      <c r="G2703" s="31" t="s">
        <v>551</v>
      </c>
    </row>
    <row r="2704" spans="1:7" x14ac:dyDescent="0.25">
      <c r="A2704" s="98" t="s">
        <v>549</v>
      </c>
      <c r="B2704" s="99" t="s">
        <v>20</v>
      </c>
      <c r="C2704" s="100"/>
      <c r="D2704" s="98">
        <v>202501</v>
      </c>
      <c r="E2704" s="118" t="str">
        <f t="shared" si="42"/>
        <v>01 January 2025</v>
      </c>
      <c r="F2704" s="98" t="s">
        <v>542</v>
      </c>
      <c r="G2704" s="98" t="s">
        <v>551</v>
      </c>
    </row>
    <row r="2705" spans="1:7" x14ac:dyDescent="0.25">
      <c r="A2705" s="31" t="s">
        <v>549</v>
      </c>
      <c r="B2705" s="101" t="s">
        <v>22</v>
      </c>
      <c r="C2705" s="34">
        <v>61225.2</v>
      </c>
      <c r="D2705" s="31">
        <v>202501</v>
      </c>
      <c r="E2705" s="119" t="str">
        <f t="shared" si="42"/>
        <v>01 January 2025</v>
      </c>
      <c r="F2705" s="31" t="s">
        <v>542</v>
      </c>
      <c r="G2705" s="31" t="s">
        <v>551</v>
      </c>
    </row>
    <row r="2706" spans="1:7" x14ac:dyDescent="0.25">
      <c r="A2706" s="98" t="s">
        <v>549</v>
      </c>
      <c r="B2706" s="99" t="s">
        <v>25</v>
      </c>
      <c r="C2706" s="102">
        <v>-1721.75</v>
      </c>
      <c r="D2706" s="98">
        <v>202501</v>
      </c>
      <c r="E2706" s="118" t="str">
        <f t="shared" si="42"/>
        <v>01 January 2025</v>
      </c>
      <c r="F2706" s="98" t="s">
        <v>542</v>
      </c>
      <c r="G2706" s="98" t="s">
        <v>551</v>
      </c>
    </row>
    <row r="2707" spans="1:7" x14ac:dyDescent="0.25">
      <c r="A2707" s="31" t="s">
        <v>549</v>
      </c>
      <c r="B2707" s="101" t="s">
        <v>27</v>
      </c>
      <c r="C2707" s="92">
        <v>235</v>
      </c>
      <c r="D2707" s="31">
        <v>202501</v>
      </c>
      <c r="E2707" s="119" t="str">
        <f t="shared" si="42"/>
        <v>01 January 2025</v>
      </c>
      <c r="F2707" s="31" t="s">
        <v>542</v>
      </c>
      <c r="G2707" s="31" t="s">
        <v>551</v>
      </c>
    </row>
    <row r="2708" spans="1:7" x14ac:dyDescent="0.25">
      <c r="A2708" s="98" t="s">
        <v>549</v>
      </c>
      <c r="B2708" s="99" t="s">
        <v>29</v>
      </c>
      <c r="C2708" s="100">
        <v>137.53</v>
      </c>
      <c r="D2708" s="98">
        <v>202501</v>
      </c>
      <c r="E2708" s="118" t="str">
        <f t="shared" si="42"/>
        <v>01 January 2025</v>
      </c>
      <c r="F2708" s="98" t="s">
        <v>542</v>
      </c>
      <c r="G2708" s="98" t="s">
        <v>551</v>
      </c>
    </row>
    <row r="2709" spans="1:7" x14ac:dyDescent="0.25">
      <c r="A2709" s="31" t="s">
        <v>549</v>
      </c>
      <c r="B2709" s="101" t="s">
        <v>31</v>
      </c>
      <c r="C2709" s="92">
        <v>95</v>
      </c>
      <c r="D2709" s="31">
        <v>202501</v>
      </c>
      <c r="E2709" s="119" t="str">
        <f t="shared" si="42"/>
        <v>01 January 2025</v>
      </c>
      <c r="F2709" s="31" t="s">
        <v>542</v>
      </c>
      <c r="G2709" s="31" t="s">
        <v>551</v>
      </c>
    </row>
    <row r="2710" spans="1:7" x14ac:dyDescent="0.25">
      <c r="A2710" s="98" t="s">
        <v>549</v>
      </c>
      <c r="B2710" s="99" t="s">
        <v>33</v>
      </c>
      <c r="C2710" s="100">
        <v>74.489999999999995</v>
      </c>
      <c r="D2710" s="98">
        <v>202501</v>
      </c>
      <c r="E2710" s="118" t="str">
        <f t="shared" si="42"/>
        <v>01 January 2025</v>
      </c>
      <c r="F2710" s="98" t="s">
        <v>542</v>
      </c>
      <c r="G2710" s="98" t="s">
        <v>551</v>
      </c>
    </row>
    <row r="2711" spans="1:7" x14ac:dyDescent="0.25">
      <c r="A2711" s="31" t="s">
        <v>549</v>
      </c>
      <c r="B2711" s="101" t="s">
        <v>43</v>
      </c>
      <c r="C2711" s="34">
        <v>1587.8</v>
      </c>
      <c r="D2711" s="31">
        <v>202501</v>
      </c>
      <c r="E2711" s="119" t="str">
        <f t="shared" si="42"/>
        <v>01 January 2025</v>
      </c>
      <c r="F2711" s="31" t="s">
        <v>542</v>
      </c>
      <c r="G2711" s="31" t="s">
        <v>551</v>
      </c>
    </row>
    <row r="2712" spans="1:7" s="89" customFormat="1" x14ac:dyDescent="0.25">
      <c r="A2712" s="98" t="s">
        <v>549</v>
      </c>
      <c r="B2712" s="99" t="s">
        <v>45</v>
      </c>
      <c r="C2712" s="100">
        <v>621.96</v>
      </c>
      <c r="D2712" s="98">
        <v>202501</v>
      </c>
      <c r="E2712" s="118" t="str">
        <f t="shared" si="42"/>
        <v>01 January 2025</v>
      </c>
      <c r="F2712" s="98" t="s">
        <v>542</v>
      </c>
      <c r="G2712" s="98" t="s">
        <v>551</v>
      </c>
    </row>
    <row r="2713" spans="1:7" x14ac:dyDescent="0.25">
      <c r="A2713" s="31" t="s">
        <v>549</v>
      </c>
      <c r="B2713" s="101" t="s">
        <v>47</v>
      </c>
      <c r="C2713" s="34">
        <v>2765.24</v>
      </c>
      <c r="D2713" s="31">
        <v>202501</v>
      </c>
      <c r="E2713" s="119" t="str">
        <f t="shared" si="42"/>
        <v>01 January 2025</v>
      </c>
      <c r="F2713" s="31" t="s">
        <v>542</v>
      </c>
      <c r="G2713" s="31" t="s">
        <v>551</v>
      </c>
    </row>
    <row r="2714" spans="1:7" x14ac:dyDescent="0.25">
      <c r="A2714" s="98" t="s">
        <v>549</v>
      </c>
      <c r="B2714" s="99" t="s">
        <v>258</v>
      </c>
      <c r="C2714" s="100">
        <v>198.87</v>
      </c>
      <c r="D2714" s="98">
        <v>202501</v>
      </c>
      <c r="E2714" s="118" t="str">
        <f t="shared" si="42"/>
        <v>01 January 2025</v>
      </c>
      <c r="F2714" s="98" t="s">
        <v>542</v>
      </c>
      <c r="G2714" s="98" t="s">
        <v>551</v>
      </c>
    </row>
    <row r="2715" spans="1:7" x14ac:dyDescent="0.25">
      <c r="A2715" s="31" t="s">
        <v>549</v>
      </c>
      <c r="B2715" s="101" t="s">
        <v>49</v>
      </c>
      <c r="C2715" s="34">
        <v>8322.0499999999993</v>
      </c>
      <c r="D2715" s="31">
        <v>202501</v>
      </c>
      <c r="E2715" s="119" t="str">
        <f t="shared" si="42"/>
        <v>01 January 2025</v>
      </c>
      <c r="F2715" s="31" t="s">
        <v>542</v>
      </c>
      <c r="G2715" s="31" t="s">
        <v>551</v>
      </c>
    </row>
    <row r="2716" spans="1:7" x14ac:dyDescent="0.25">
      <c r="A2716" s="98" t="s">
        <v>549</v>
      </c>
      <c r="B2716" s="99" t="s">
        <v>51</v>
      </c>
      <c r="C2716" s="100">
        <v>501.76</v>
      </c>
      <c r="D2716" s="98">
        <v>202501</v>
      </c>
      <c r="E2716" s="118" t="str">
        <f t="shared" si="42"/>
        <v>01 January 2025</v>
      </c>
      <c r="F2716" s="98" t="s">
        <v>542</v>
      </c>
      <c r="G2716" s="98" t="s">
        <v>551</v>
      </c>
    </row>
    <row r="2717" spans="1:7" x14ac:dyDescent="0.25">
      <c r="A2717" s="31" t="s">
        <v>549</v>
      </c>
      <c r="B2717" s="101" t="s">
        <v>547</v>
      </c>
      <c r="C2717" s="92">
        <v>615.64</v>
      </c>
      <c r="D2717" s="31">
        <v>202501</v>
      </c>
      <c r="E2717" s="119" t="str">
        <f t="shared" si="42"/>
        <v>01 January 2025</v>
      </c>
      <c r="F2717" s="31" t="s">
        <v>542</v>
      </c>
      <c r="G2717" s="31" t="s">
        <v>551</v>
      </c>
    </row>
    <row r="2718" spans="1:7" x14ac:dyDescent="0.25">
      <c r="A2718" s="98" t="s">
        <v>549</v>
      </c>
      <c r="B2718" s="99" t="s">
        <v>548</v>
      </c>
      <c r="C2718" s="100">
        <v>-36.74</v>
      </c>
      <c r="D2718" s="98">
        <v>202501</v>
      </c>
      <c r="E2718" s="118" t="str">
        <f t="shared" si="42"/>
        <v>01 January 2025</v>
      </c>
      <c r="F2718" s="98" t="s">
        <v>542</v>
      </c>
      <c r="G2718" s="98" t="s">
        <v>551</v>
      </c>
    </row>
    <row r="2719" spans="1:7" x14ac:dyDescent="0.25">
      <c r="A2719" s="31" t="s">
        <v>549</v>
      </c>
      <c r="B2719" s="101" t="s">
        <v>59</v>
      </c>
      <c r="C2719" s="34">
        <v>2605.0100000000002</v>
      </c>
      <c r="D2719" s="31">
        <v>202501</v>
      </c>
      <c r="E2719" s="119" t="str">
        <f t="shared" si="42"/>
        <v>01 January 2025</v>
      </c>
      <c r="F2719" s="31" t="s">
        <v>542</v>
      </c>
      <c r="G2719" s="31" t="s">
        <v>551</v>
      </c>
    </row>
    <row r="2720" spans="1:7" x14ac:dyDescent="0.25">
      <c r="A2720" s="98" t="s">
        <v>549</v>
      </c>
      <c r="B2720" s="99" t="s">
        <v>61</v>
      </c>
      <c r="C2720" s="102">
        <v>1017.88</v>
      </c>
      <c r="D2720" s="98">
        <v>202501</v>
      </c>
      <c r="E2720" s="118" t="str">
        <f t="shared" si="42"/>
        <v>01 January 2025</v>
      </c>
      <c r="F2720" s="98" t="s">
        <v>542</v>
      </c>
      <c r="G2720" s="98" t="s">
        <v>551</v>
      </c>
    </row>
    <row r="2721" spans="1:7" x14ac:dyDescent="0.25">
      <c r="A2721" s="31" t="s">
        <v>549</v>
      </c>
      <c r="B2721" s="101" t="s">
        <v>63</v>
      </c>
      <c r="C2721" s="34">
        <v>78244.94</v>
      </c>
      <c r="D2721" s="31">
        <v>202501</v>
      </c>
      <c r="E2721" s="119" t="str">
        <f t="shared" si="42"/>
        <v>01 January 2025</v>
      </c>
      <c r="F2721" s="31" t="s">
        <v>542</v>
      </c>
      <c r="G2721" s="31" t="s">
        <v>551</v>
      </c>
    </row>
    <row r="2722" spans="1:7" x14ac:dyDescent="0.25">
      <c r="A2722" s="98" t="s">
        <v>549</v>
      </c>
      <c r="B2722" s="99" t="s">
        <v>66</v>
      </c>
      <c r="C2722" s="100"/>
      <c r="D2722" s="98">
        <v>202501</v>
      </c>
      <c r="E2722" s="118" t="str">
        <f t="shared" si="42"/>
        <v>01 January 2025</v>
      </c>
      <c r="F2722" s="98" t="s">
        <v>542</v>
      </c>
      <c r="G2722" s="98" t="s">
        <v>551</v>
      </c>
    </row>
    <row r="2723" spans="1:7" x14ac:dyDescent="0.25">
      <c r="A2723" s="31" t="s">
        <v>549</v>
      </c>
      <c r="B2723" s="101" t="s">
        <v>68</v>
      </c>
      <c r="C2723" s="34">
        <v>-5208.2299999999996</v>
      </c>
      <c r="D2723" s="31">
        <v>202501</v>
      </c>
      <c r="E2723" s="119" t="str">
        <f t="shared" si="42"/>
        <v>01 January 2025</v>
      </c>
      <c r="F2723" s="31" t="s">
        <v>542</v>
      </c>
      <c r="G2723" s="31" t="s">
        <v>551</v>
      </c>
    </row>
    <row r="2724" spans="1:7" x14ac:dyDescent="0.25">
      <c r="A2724" s="98" t="s">
        <v>549</v>
      </c>
      <c r="B2724" s="99" t="s">
        <v>70</v>
      </c>
      <c r="C2724" s="102">
        <v>-43210.080000000002</v>
      </c>
      <c r="D2724" s="98">
        <v>202501</v>
      </c>
      <c r="E2724" s="118" t="str">
        <f t="shared" si="42"/>
        <v>01 January 2025</v>
      </c>
      <c r="F2724" s="98" t="s">
        <v>542</v>
      </c>
      <c r="G2724" s="98" t="s">
        <v>551</v>
      </c>
    </row>
    <row r="2725" spans="1:7" x14ac:dyDescent="0.25">
      <c r="A2725" s="31" t="s">
        <v>549</v>
      </c>
      <c r="B2725" s="101" t="s">
        <v>72</v>
      </c>
      <c r="C2725" s="34">
        <v>-3803.63</v>
      </c>
      <c r="D2725" s="31">
        <v>202501</v>
      </c>
      <c r="E2725" s="119" t="str">
        <f t="shared" si="42"/>
        <v>01 January 2025</v>
      </c>
      <c r="F2725" s="31" t="s">
        <v>542</v>
      </c>
      <c r="G2725" s="31" t="s">
        <v>551</v>
      </c>
    </row>
    <row r="2726" spans="1:7" x14ac:dyDescent="0.25">
      <c r="A2726" s="98" t="s">
        <v>549</v>
      </c>
      <c r="B2726" s="99" t="s">
        <v>74</v>
      </c>
      <c r="C2726" s="102">
        <v>3447.22</v>
      </c>
      <c r="D2726" s="98">
        <v>202501</v>
      </c>
      <c r="E2726" s="118" t="str">
        <f t="shared" si="42"/>
        <v>01 January 2025</v>
      </c>
      <c r="F2726" s="98" t="s">
        <v>542</v>
      </c>
      <c r="G2726" s="98" t="s">
        <v>551</v>
      </c>
    </row>
    <row r="2727" spans="1:7" x14ac:dyDescent="0.25">
      <c r="A2727" s="31" t="s">
        <v>549</v>
      </c>
      <c r="B2727" s="101" t="s">
        <v>90</v>
      </c>
      <c r="C2727" s="34">
        <v>-4486.68</v>
      </c>
      <c r="D2727" s="31">
        <v>202501</v>
      </c>
      <c r="E2727" s="119" t="str">
        <f t="shared" si="42"/>
        <v>01 January 2025</v>
      </c>
      <c r="F2727" s="31" t="s">
        <v>542</v>
      </c>
      <c r="G2727" s="31" t="s">
        <v>551</v>
      </c>
    </row>
    <row r="2728" spans="1:7" x14ac:dyDescent="0.25">
      <c r="A2728" s="98" t="s">
        <v>549</v>
      </c>
      <c r="B2728" s="99" t="s">
        <v>92</v>
      </c>
      <c r="C2728" s="102">
        <v>2311.29</v>
      </c>
      <c r="D2728" s="98">
        <v>202501</v>
      </c>
      <c r="E2728" s="118" t="str">
        <f t="shared" si="42"/>
        <v>01 January 2025</v>
      </c>
      <c r="F2728" s="98" t="s">
        <v>542</v>
      </c>
      <c r="G2728" s="98" t="s">
        <v>551</v>
      </c>
    </row>
    <row r="2729" spans="1:7" x14ac:dyDescent="0.25">
      <c r="A2729" s="31" t="s">
        <v>549</v>
      </c>
      <c r="B2729" s="101" t="s">
        <v>96</v>
      </c>
      <c r="C2729" s="34">
        <v>-9238.33</v>
      </c>
      <c r="D2729" s="31">
        <v>202501</v>
      </c>
      <c r="E2729" s="119" t="str">
        <f t="shared" si="42"/>
        <v>01 January 2025</v>
      </c>
      <c r="F2729" s="31" t="s">
        <v>542</v>
      </c>
      <c r="G2729" s="31" t="s">
        <v>551</v>
      </c>
    </row>
    <row r="2730" spans="1:7" x14ac:dyDescent="0.25">
      <c r="A2730" s="98" t="s">
        <v>549</v>
      </c>
      <c r="B2730" s="99" t="s">
        <v>98</v>
      </c>
      <c r="C2730" s="100">
        <v>321.45999999999998</v>
      </c>
      <c r="D2730" s="98">
        <v>202501</v>
      </c>
      <c r="E2730" s="118" t="str">
        <f t="shared" si="42"/>
        <v>01 January 2025</v>
      </c>
      <c r="F2730" s="98" t="s">
        <v>542</v>
      </c>
      <c r="G2730" s="98" t="s">
        <v>551</v>
      </c>
    </row>
    <row r="2731" spans="1:7" x14ac:dyDescent="0.25">
      <c r="A2731" s="31" t="s">
        <v>549</v>
      </c>
      <c r="B2731" s="101" t="s">
        <v>106</v>
      </c>
      <c r="C2731" s="34">
        <v>-3290.75</v>
      </c>
      <c r="D2731" s="31">
        <v>202501</v>
      </c>
      <c r="E2731" s="119" t="str">
        <f t="shared" si="42"/>
        <v>01 January 2025</v>
      </c>
      <c r="F2731" s="31" t="s">
        <v>542</v>
      </c>
      <c r="G2731" s="31" t="s">
        <v>551</v>
      </c>
    </row>
    <row r="2732" spans="1:7" x14ac:dyDescent="0.25">
      <c r="A2732" s="98" t="s">
        <v>549</v>
      </c>
      <c r="B2732" s="99" t="s">
        <v>108</v>
      </c>
      <c r="C2732" s="100">
        <v>876.58</v>
      </c>
      <c r="D2732" s="98">
        <v>202501</v>
      </c>
      <c r="E2732" s="118" t="str">
        <f t="shared" si="42"/>
        <v>01 January 2025</v>
      </c>
      <c r="F2732" s="98" t="s">
        <v>542</v>
      </c>
      <c r="G2732" s="98" t="s">
        <v>551</v>
      </c>
    </row>
    <row r="2733" spans="1:7" x14ac:dyDescent="0.25">
      <c r="A2733" s="31" t="s">
        <v>549</v>
      </c>
      <c r="B2733" s="101" t="s">
        <v>110</v>
      </c>
      <c r="C2733" s="34">
        <v>-62281.15</v>
      </c>
      <c r="D2733" s="31">
        <v>202501</v>
      </c>
      <c r="E2733" s="119" t="str">
        <f t="shared" si="42"/>
        <v>01 January 2025</v>
      </c>
      <c r="F2733" s="31" t="s">
        <v>542</v>
      </c>
      <c r="G2733" s="31" t="s">
        <v>551</v>
      </c>
    </row>
    <row r="2734" spans="1:7" x14ac:dyDescent="0.25">
      <c r="A2734" s="98" t="s">
        <v>549</v>
      </c>
      <c r="B2734" s="99" t="s">
        <v>112</v>
      </c>
      <c r="C2734" s="102">
        <v>15963.79</v>
      </c>
      <c r="D2734" s="98">
        <v>202501</v>
      </c>
      <c r="E2734" s="118" t="str">
        <f t="shared" si="42"/>
        <v>01 January 2025</v>
      </c>
      <c r="F2734" s="98" t="s">
        <v>542</v>
      </c>
      <c r="G2734" s="98" t="s">
        <v>551</v>
      </c>
    </row>
    <row r="2735" spans="1:7" x14ac:dyDescent="0.25">
      <c r="A2735" s="31" t="s">
        <v>549</v>
      </c>
      <c r="B2735" s="101" t="s">
        <v>114</v>
      </c>
      <c r="C2735" s="34">
        <v>15963.79</v>
      </c>
      <c r="D2735" s="31">
        <v>202501</v>
      </c>
      <c r="E2735" s="119" t="str">
        <f t="shared" si="42"/>
        <v>01 January 2025</v>
      </c>
      <c r="F2735" s="31" t="s">
        <v>542</v>
      </c>
      <c r="G2735" s="31" t="s">
        <v>551</v>
      </c>
    </row>
    <row r="2736" spans="1:7" x14ac:dyDescent="0.25">
      <c r="A2736" s="98" t="s">
        <v>549</v>
      </c>
      <c r="B2736" s="99" t="s">
        <v>116</v>
      </c>
      <c r="C2736" s="100"/>
      <c r="D2736" s="98">
        <v>202501</v>
      </c>
      <c r="E2736" s="118" t="str">
        <f t="shared" si="42"/>
        <v>01 January 2025</v>
      </c>
      <c r="F2736" s="98" t="s">
        <v>542</v>
      </c>
      <c r="G2736" s="98" t="s">
        <v>551</v>
      </c>
    </row>
    <row r="2737" spans="1:7" x14ac:dyDescent="0.25">
      <c r="A2737" s="31" t="s">
        <v>549</v>
      </c>
      <c r="B2737" s="101" t="s">
        <v>118</v>
      </c>
      <c r="C2737" s="92"/>
      <c r="D2737" s="31">
        <v>202501</v>
      </c>
      <c r="E2737" s="119" t="str">
        <f t="shared" si="42"/>
        <v>01 January 2025</v>
      </c>
      <c r="F2737" s="31" t="s">
        <v>542</v>
      </c>
      <c r="G2737" s="31" t="s">
        <v>551</v>
      </c>
    </row>
    <row r="2738" spans="1:7" x14ac:dyDescent="0.25">
      <c r="A2738" s="98" t="s">
        <v>549</v>
      </c>
      <c r="B2738" s="99" t="s">
        <v>126</v>
      </c>
      <c r="C2738" s="102">
        <v>-4956.75</v>
      </c>
      <c r="D2738" s="98">
        <v>202501</v>
      </c>
      <c r="E2738" s="118" t="str">
        <f t="shared" si="42"/>
        <v>01 January 2025</v>
      </c>
      <c r="F2738" s="98" t="s">
        <v>542</v>
      </c>
      <c r="G2738" s="98" t="s">
        <v>551</v>
      </c>
    </row>
    <row r="2739" spans="1:7" x14ac:dyDescent="0.25">
      <c r="A2739" s="31" t="s">
        <v>549</v>
      </c>
      <c r="B2739" s="101" t="s">
        <v>140</v>
      </c>
      <c r="C2739" s="34">
        <v>-4956.75</v>
      </c>
      <c r="D2739" s="31">
        <v>202501</v>
      </c>
      <c r="E2739" s="119" t="str">
        <f t="shared" si="42"/>
        <v>01 January 2025</v>
      </c>
      <c r="F2739" s="31" t="s">
        <v>542</v>
      </c>
      <c r="G2739" s="31" t="s">
        <v>551</v>
      </c>
    </row>
    <row r="2740" spans="1:7" x14ac:dyDescent="0.25">
      <c r="A2740" s="98" t="s">
        <v>549</v>
      </c>
      <c r="B2740" s="99" t="s">
        <v>142</v>
      </c>
      <c r="C2740" s="100"/>
      <c r="D2740" s="98">
        <v>202501</v>
      </c>
      <c r="E2740" s="118" t="str">
        <f t="shared" si="42"/>
        <v>01 January 2025</v>
      </c>
      <c r="F2740" s="98" t="s">
        <v>542</v>
      </c>
      <c r="G2740" s="98" t="s">
        <v>551</v>
      </c>
    </row>
    <row r="2741" spans="1:7" x14ac:dyDescent="0.25">
      <c r="A2741" s="31" t="s">
        <v>549</v>
      </c>
      <c r="B2741" s="101" t="s">
        <v>148</v>
      </c>
      <c r="C2741" s="92">
        <v>0</v>
      </c>
      <c r="D2741" s="31">
        <v>202501</v>
      </c>
      <c r="E2741" s="119" t="str">
        <f t="shared" si="42"/>
        <v>01 January 2025</v>
      </c>
      <c r="F2741" s="31" t="s">
        <v>542</v>
      </c>
      <c r="G2741" s="31" t="s">
        <v>551</v>
      </c>
    </row>
    <row r="2742" spans="1:7" x14ac:dyDescent="0.25">
      <c r="A2742" s="98" t="s">
        <v>549</v>
      </c>
      <c r="B2742" s="99" t="s">
        <v>150</v>
      </c>
      <c r="C2742" s="100"/>
      <c r="D2742" s="98">
        <v>202501</v>
      </c>
      <c r="E2742" s="118" t="str">
        <f t="shared" si="42"/>
        <v>01 January 2025</v>
      </c>
      <c r="F2742" s="98" t="s">
        <v>542</v>
      </c>
      <c r="G2742" s="98" t="s">
        <v>551</v>
      </c>
    </row>
    <row r="2743" spans="1:7" x14ac:dyDescent="0.25">
      <c r="A2743" s="31" t="s">
        <v>549</v>
      </c>
      <c r="B2743" s="101" t="s">
        <v>154</v>
      </c>
      <c r="C2743" s="92">
        <v>0</v>
      </c>
      <c r="D2743" s="31">
        <v>202501</v>
      </c>
      <c r="E2743" s="119" t="str">
        <f t="shared" si="42"/>
        <v>01 January 2025</v>
      </c>
      <c r="F2743" s="31" t="s">
        <v>542</v>
      </c>
      <c r="G2743" s="31" t="s">
        <v>551</v>
      </c>
    </row>
    <row r="2744" spans="1:7" x14ac:dyDescent="0.25">
      <c r="A2744" s="98" t="s">
        <v>549</v>
      </c>
      <c r="B2744" s="99" t="s">
        <v>156</v>
      </c>
      <c r="C2744" s="100"/>
      <c r="D2744" s="98">
        <v>202501</v>
      </c>
      <c r="E2744" s="118" t="str">
        <f t="shared" si="42"/>
        <v>01 January 2025</v>
      </c>
      <c r="F2744" s="98" t="s">
        <v>542</v>
      </c>
      <c r="G2744" s="98" t="s">
        <v>551</v>
      </c>
    </row>
    <row r="2745" spans="1:7" x14ac:dyDescent="0.25">
      <c r="A2745" s="31" t="s">
        <v>549</v>
      </c>
      <c r="B2745" s="101" t="s">
        <v>162</v>
      </c>
      <c r="C2745" s="92">
        <v>0</v>
      </c>
      <c r="D2745" s="31">
        <v>202501</v>
      </c>
      <c r="E2745" s="119" t="str">
        <f t="shared" si="42"/>
        <v>01 January 2025</v>
      </c>
      <c r="F2745" s="31" t="s">
        <v>542</v>
      </c>
      <c r="G2745" s="31" t="s">
        <v>551</v>
      </c>
    </row>
    <row r="2746" spans="1:7" x14ac:dyDescent="0.25">
      <c r="A2746" s="98" t="s">
        <v>549</v>
      </c>
      <c r="B2746" s="99" t="s">
        <v>164</v>
      </c>
      <c r="C2746" s="100"/>
      <c r="D2746" s="98">
        <v>202501</v>
      </c>
      <c r="E2746" s="118" t="str">
        <f t="shared" si="42"/>
        <v>01 January 2025</v>
      </c>
      <c r="F2746" s="98" t="s">
        <v>542</v>
      </c>
      <c r="G2746" s="98" t="s">
        <v>551</v>
      </c>
    </row>
    <row r="2747" spans="1:7" x14ac:dyDescent="0.25">
      <c r="A2747" s="31" t="s">
        <v>549</v>
      </c>
      <c r="B2747" s="101" t="s">
        <v>172</v>
      </c>
      <c r="C2747" s="92">
        <v>0</v>
      </c>
      <c r="D2747" s="31">
        <v>202501</v>
      </c>
      <c r="E2747" s="119" t="str">
        <f t="shared" si="42"/>
        <v>01 January 2025</v>
      </c>
      <c r="F2747" s="31" t="s">
        <v>542</v>
      </c>
      <c r="G2747" s="31" t="s">
        <v>551</v>
      </c>
    </row>
    <row r="2748" spans="1:7" x14ac:dyDescent="0.25">
      <c r="A2748" s="98" t="s">
        <v>549</v>
      </c>
      <c r="B2748" s="99" t="s">
        <v>174</v>
      </c>
      <c r="C2748" s="100"/>
      <c r="D2748" s="98">
        <v>202501</v>
      </c>
      <c r="E2748" s="118" t="str">
        <f t="shared" si="42"/>
        <v>01 January 2025</v>
      </c>
      <c r="F2748" s="98" t="s">
        <v>542</v>
      </c>
      <c r="G2748" s="98" t="s">
        <v>551</v>
      </c>
    </row>
    <row r="2749" spans="1:7" x14ac:dyDescent="0.25">
      <c r="A2749" s="31" t="s">
        <v>549</v>
      </c>
      <c r="B2749" s="101" t="s">
        <v>176</v>
      </c>
      <c r="C2749" s="34">
        <v>-4299</v>
      </c>
      <c r="D2749" s="31">
        <v>202501</v>
      </c>
      <c r="E2749" s="119" t="str">
        <f t="shared" si="42"/>
        <v>01 January 2025</v>
      </c>
      <c r="F2749" s="31" t="s">
        <v>542</v>
      </c>
      <c r="G2749" s="31" t="s">
        <v>551</v>
      </c>
    </row>
    <row r="2750" spans="1:7" x14ac:dyDescent="0.25">
      <c r="A2750" s="98" t="s">
        <v>549</v>
      </c>
      <c r="B2750" s="99" t="s">
        <v>198</v>
      </c>
      <c r="C2750" s="102">
        <v>-4299</v>
      </c>
      <c r="D2750" s="98">
        <v>202501</v>
      </c>
      <c r="E2750" s="118" t="str">
        <f t="shared" si="42"/>
        <v>01 January 2025</v>
      </c>
      <c r="F2750" s="98" t="s">
        <v>542</v>
      </c>
      <c r="G2750" s="98" t="s">
        <v>551</v>
      </c>
    </row>
    <row r="2751" spans="1:7" x14ac:dyDescent="0.25">
      <c r="A2751" s="31" t="s">
        <v>549</v>
      </c>
      <c r="B2751" s="101" t="s">
        <v>200</v>
      </c>
      <c r="C2751" s="92"/>
      <c r="D2751" s="31">
        <v>202501</v>
      </c>
      <c r="E2751" s="119" t="str">
        <f t="shared" si="42"/>
        <v>01 January 2025</v>
      </c>
      <c r="F2751" s="31" t="s">
        <v>542</v>
      </c>
      <c r="G2751" s="31" t="s">
        <v>551</v>
      </c>
    </row>
    <row r="2752" spans="1:7" x14ac:dyDescent="0.25">
      <c r="A2752" s="98" t="s">
        <v>549</v>
      </c>
      <c r="B2752" s="99" t="s">
        <v>206</v>
      </c>
      <c r="C2752" s="100">
        <v>0</v>
      </c>
      <c r="D2752" s="98">
        <v>202501</v>
      </c>
      <c r="E2752" s="118" t="str">
        <f t="shared" si="42"/>
        <v>01 January 2025</v>
      </c>
      <c r="F2752" s="98" t="s">
        <v>542</v>
      </c>
      <c r="G2752" s="98" t="s">
        <v>551</v>
      </c>
    </row>
    <row r="2753" spans="1:7" x14ac:dyDescent="0.25">
      <c r="A2753" s="31" t="s">
        <v>549</v>
      </c>
      <c r="B2753" s="101" t="s">
        <v>208</v>
      </c>
      <c r="C2753" s="92"/>
      <c r="D2753" s="31">
        <v>202501</v>
      </c>
      <c r="E2753" s="119" t="str">
        <f t="shared" si="42"/>
        <v>01 January 2025</v>
      </c>
      <c r="F2753" s="31" t="s">
        <v>542</v>
      </c>
      <c r="G2753" s="31" t="s">
        <v>551</v>
      </c>
    </row>
    <row r="2754" spans="1:7" x14ac:dyDescent="0.25">
      <c r="A2754" s="98" t="s">
        <v>549</v>
      </c>
      <c r="B2754" s="99" t="s">
        <v>281</v>
      </c>
      <c r="C2754" s="100">
        <v>0</v>
      </c>
      <c r="D2754" s="98">
        <v>202501</v>
      </c>
      <c r="E2754" s="118" t="str">
        <f t="shared" ref="E2754:E2817" si="43">TEXT(DATE(LEFT(D2754,4), RIGHT(D2754,2), 1), "DD MMMM YYYY")</f>
        <v>01 January 2025</v>
      </c>
      <c r="F2754" s="98" t="s">
        <v>542</v>
      </c>
      <c r="G2754" s="98" t="s">
        <v>551</v>
      </c>
    </row>
    <row r="2755" spans="1:7" x14ac:dyDescent="0.25">
      <c r="A2755" s="31" t="s">
        <v>549</v>
      </c>
      <c r="B2755" s="101" t="s">
        <v>214</v>
      </c>
      <c r="C2755" s="92"/>
      <c r="D2755" s="31">
        <v>202501</v>
      </c>
      <c r="E2755" s="119" t="str">
        <f t="shared" si="43"/>
        <v>01 January 2025</v>
      </c>
      <c r="F2755" s="31" t="s">
        <v>542</v>
      </c>
      <c r="G2755" s="31" t="s">
        <v>551</v>
      </c>
    </row>
    <row r="2756" spans="1:7" x14ac:dyDescent="0.25">
      <c r="A2756" s="98" t="s">
        <v>549</v>
      </c>
      <c r="B2756" s="99" t="s">
        <v>220</v>
      </c>
      <c r="C2756" s="100">
        <v>0</v>
      </c>
      <c r="D2756" s="98">
        <v>202501</v>
      </c>
      <c r="E2756" s="118" t="str">
        <f t="shared" si="43"/>
        <v>01 January 2025</v>
      </c>
      <c r="F2756" s="98" t="s">
        <v>542</v>
      </c>
      <c r="G2756" s="98" t="s">
        <v>551</v>
      </c>
    </row>
    <row r="2757" spans="1:7" x14ac:dyDescent="0.25">
      <c r="A2757" s="31" t="s">
        <v>549</v>
      </c>
      <c r="B2757" s="101" t="s">
        <v>222</v>
      </c>
      <c r="C2757" s="92"/>
      <c r="D2757" s="31">
        <v>202501</v>
      </c>
      <c r="E2757" s="119" t="str">
        <f t="shared" si="43"/>
        <v>01 January 2025</v>
      </c>
      <c r="F2757" s="31" t="s">
        <v>542</v>
      </c>
      <c r="G2757" s="31" t="s">
        <v>551</v>
      </c>
    </row>
    <row r="2758" spans="1:7" x14ac:dyDescent="0.25">
      <c r="A2758" s="98" t="s">
        <v>549</v>
      </c>
      <c r="B2758" s="99" t="s">
        <v>224</v>
      </c>
      <c r="C2758" s="100">
        <v>0</v>
      </c>
      <c r="D2758" s="98">
        <v>202501</v>
      </c>
      <c r="E2758" s="118" t="str">
        <f t="shared" si="43"/>
        <v>01 January 2025</v>
      </c>
      <c r="F2758" s="98" t="s">
        <v>542</v>
      </c>
      <c r="G2758" s="98" t="s">
        <v>551</v>
      </c>
    </row>
    <row r="2759" spans="1:7" x14ac:dyDescent="0.25">
      <c r="A2759" s="31" t="s">
        <v>549</v>
      </c>
      <c r="B2759" s="101" t="s">
        <v>226</v>
      </c>
      <c r="C2759" s="92"/>
      <c r="D2759" s="31">
        <v>202501</v>
      </c>
      <c r="E2759" s="119" t="str">
        <f t="shared" si="43"/>
        <v>01 January 2025</v>
      </c>
      <c r="F2759" s="31" t="s">
        <v>542</v>
      </c>
      <c r="G2759" s="31" t="s">
        <v>551</v>
      </c>
    </row>
    <row r="2760" spans="1:7" x14ac:dyDescent="0.25">
      <c r="A2760" s="98" t="s">
        <v>549</v>
      </c>
      <c r="B2760" s="99" t="s">
        <v>228</v>
      </c>
      <c r="C2760" s="100">
        <v>0</v>
      </c>
      <c r="D2760" s="98">
        <v>202501</v>
      </c>
      <c r="E2760" s="118" t="str">
        <f t="shared" si="43"/>
        <v>01 January 2025</v>
      </c>
      <c r="F2760" s="98" t="s">
        <v>542</v>
      </c>
      <c r="G2760" s="98" t="s">
        <v>551</v>
      </c>
    </row>
    <row r="2761" spans="1:7" x14ac:dyDescent="0.25">
      <c r="A2761" s="31" t="s">
        <v>549</v>
      </c>
      <c r="B2761" s="101" t="s">
        <v>230</v>
      </c>
      <c r="C2761" s="92"/>
      <c r="D2761" s="31">
        <v>202501</v>
      </c>
      <c r="E2761" s="119" t="str">
        <f t="shared" si="43"/>
        <v>01 January 2025</v>
      </c>
      <c r="F2761" s="31" t="s">
        <v>542</v>
      </c>
      <c r="G2761" s="31" t="s">
        <v>551</v>
      </c>
    </row>
    <row r="2762" spans="1:7" x14ac:dyDescent="0.25">
      <c r="A2762" s="98" t="s">
        <v>549</v>
      </c>
      <c r="B2762" s="99" t="s">
        <v>232</v>
      </c>
      <c r="C2762" s="100">
        <v>0</v>
      </c>
      <c r="D2762" s="98">
        <v>202501</v>
      </c>
      <c r="E2762" s="118" t="str">
        <f t="shared" si="43"/>
        <v>01 January 2025</v>
      </c>
      <c r="F2762" s="98" t="s">
        <v>542</v>
      </c>
      <c r="G2762" s="98" t="s">
        <v>551</v>
      </c>
    </row>
    <row r="2763" spans="1:7" x14ac:dyDescent="0.25">
      <c r="A2763" s="31" t="s">
        <v>549</v>
      </c>
      <c r="B2763" s="101" t="s">
        <v>234</v>
      </c>
      <c r="C2763" s="34">
        <v>-9255.75</v>
      </c>
      <c r="D2763" s="31">
        <v>202501</v>
      </c>
      <c r="E2763" s="119" t="str">
        <f t="shared" si="43"/>
        <v>01 January 2025</v>
      </c>
      <c r="F2763" s="31" t="s">
        <v>542</v>
      </c>
      <c r="G2763" s="31" t="s">
        <v>551</v>
      </c>
    </row>
    <row r="2764" spans="1:7" x14ac:dyDescent="0.25">
      <c r="A2764" s="98" t="s">
        <v>549</v>
      </c>
      <c r="B2764" s="99" t="s">
        <v>236</v>
      </c>
      <c r="C2764" s="102">
        <v>6708.04</v>
      </c>
      <c r="D2764" s="98">
        <v>202501</v>
      </c>
      <c r="E2764" s="118" t="str">
        <f t="shared" si="43"/>
        <v>01 January 2025</v>
      </c>
      <c r="F2764" s="98" t="s">
        <v>542</v>
      </c>
      <c r="G2764" s="98" t="s">
        <v>551</v>
      </c>
    </row>
    <row r="2765" spans="1:7" x14ac:dyDescent="0.25">
      <c r="A2765" s="31" t="s">
        <v>549</v>
      </c>
      <c r="B2765" s="101" t="s">
        <v>238</v>
      </c>
      <c r="C2765" s="92"/>
      <c r="D2765" s="31">
        <v>202501</v>
      </c>
      <c r="E2765" s="119" t="str">
        <f t="shared" si="43"/>
        <v>01 January 2025</v>
      </c>
      <c r="F2765" s="31" t="s">
        <v>542</v>
      </c>
      <c r="G2765" s="31" t="s">
        <v>551</v>
      </c>
    </row>
    <row r="2766" spans="1:7" x14ac:dyDescent="0.25">
      <c r="A2766" s="98" t="s">
        <v>549</v>
      </c>
      <c r="B2766" s="99" t="s">
        <v>238</v>
      </c>
      <c r="C2766" s="102">
        <v>6708.04</v>
      </c>
      <c r="D2766" s="98">
        <v>202501</v>
      </c>
      <c r="E2766" s="118" t="str">
        <f t="shared" si="43"/>
        <v>01 January 2025</v>
      </c>
      <c r="F2766" s="98" t="s">
        <v>542</v>
      </c>
      <c r="G2766" s="98" t="s">
        <v>551</v>
      </c>
    </row>
    <row r="2767" spans="1:7" x14ac:dyDescent="0.25">
      <c r="A2767" s="31" t="s">
        <v>549</v>
      </c>
      <c r="B2767" s="101" t="s">
        <v>241</v>
      </c>
      <c r="C2767" s="34">
        <v>6708.04</v>
      </c>
      <c r="D2767" s="31">
        <v>202501</v>
      </c>
      <c r="E2767" s="119" t="str">
        <f t="shared" si="43"/>
        <v>01 January 2025</v>
      </c>
      <c r="F2767" s="31" t="s">
        <v>542</v>
      </c>
      <c r="G2767" s="31" t="s">
        <v>551</v>
      </c>
    </row>
    <row r="2768" spans="1:7" x14ac:dyDescent="0.25">
      <c r="A2768" s="98" t="s">
        <v>549</v>
      </c>
      <c r="B2768" s="99" t="s">
        <v>243</v>
      </c>
      <c r="C2768" s="100"/>
      <c r="D2768" s="98">
        <v>202501</v>
      </c>
      <c r="E2768" s="118" t="str">
        <f t="shared" si="43"/>
        <v>01 January 2025</v>
      </c>
      <c r="F2768" s="98" t="s">
        <v>542</v>
      </c>
      <c r="G2768" s="98" t="s">
        <v>551</v>
      </c>
    </row>
    <row r="2769" spans="1:7" x14ac:dyDescent="0.25">
      <c r="A2769" s="31" t="s">
        <v>549</v>
      </c>
      <c r="B2769" s="101" t="s">
        <v>249</v>
      </c>
      <c r="C2769" s="34">
        <v>6708.04</v>
      </c>
      <c r="D2769" s="31">
        <v>202501</v>
      </c>
      <c r="E2769" s="119" t="str">
        <f t="shared" si="43"/>
        <v>01 January 2025</v>
      </c>
      <c r="F2769" s="31" t="s">
        <v>542</v>
      </c>
      <c r="G2769" s="31" t="s">
        <v>551</v>
      </c>
    </row>
    <row r="2770" spans="1:7" x14ac:dyDescent="0.25">
      <c r="A2770" s="98" t="s">
        <v>549</v>
      </c>
      <c r="B2770" s="99" t="s">
        <v>255</v>
      </c>
      <c r="C2770" s="102">
        <v>6708.04</v>
      </c>
      <c r="D2770" s="98">
        <v>202501</v>
      </c>
      <c r="E2770" s="118" t="str">
        <f t="shared" si="43"/>
        <v>01 January 2025</v>
      </c>
      <c r="F2770" s="98" t="s">
        <v>542</v>
      </c>
      <c r="G2770" s="98" t="s">
        <v>551</v>
      </c>
    </row>
    <row r="2771" spans="1:7" x14ac:dyDescent="0.25">
      <c r="A2771" s="31" t="s">
        <v>549</v>
      </c>
      <c r="B2771" s="101" t="s">
        <v>15</v>
      </c>
      <c r="C2771" s="92"/>
      <c r="D2771" s="31">
        <v>202501</v>
      </c>
      <c r="E2771" s="119" t="str">
        <f t="shared" si="43"/>
        <v>01 January 2025</v>
      </c>
      <c r="F2771" s="31" t="s">
        <v>542</v>
      </c>
      <c r="G2771" s="31" t="s">
        <v>550</v>
      </c>
    </row>
    <row r="2772" spans="1:7" x14ac:dyDescent="0.25">
      <c r="A2772" s="98" t="s">
        <v>549</v>
      </c>
      <c r="B2772" s="99" t="s">
        <v>18</v>
      </c>
      <c r="C2772" s="100"/>
      <c r="D2772" s="98">
        <v>202501</v>
      </c>
      <c r="E2772" s="118" t="str">
        <f t="shared" si="43"/>
        <v>01 January 2025</v>
      </c>
      <c r="F2772" s="98" t="s">
        <v>542</v>
      </c>
      <c r="G2772" s="98" t="s">
        <v>550</v>
      </c>
    </row>
    <row r="2773" spans="1:7" x14ac:dyDescent="0.25">
      <c r="A2773" s="31" t="s">
        <v>549</v>
      </c>
      <c r="B2773" s="101" t="s">
        <v>20</v>
      </c>
      <c r="C2773" s="92"/>
      <c r="D2773" s="31">
        <v>202501</v>
      </c>
      <c r="E2773" s="119" t="str">
        <f t="shared" si="43"/>
        <v>01 January 2025</v>
      </c>
      <c r="F2773" s="31" t="s">
        <v>542</v>
      </c>
      <c r="G2773" s="31" t="s">
        <v>550</v>
      </c>
    </row>
    <row r="2774" spans="1:7" x14ac:dyDescent="0.25">
      <c r="A2774" s="98" t="s">
        <v>549</v>
      </c>
      <c r="B2774" s="99" t="s">
        <v>22</v>
      </c>
      <c r="C2774" s="102">
        <v>25573.4</v>
      </c>
      <c r="D2774" s="98">
        <v>202501</v>
      </c>
      <c r="E2774" s="118" t="str">
        <f t="shared" si="43"/>
        <v>01 January 2025</v>
      </c>
      <c r="F2774" s="98" t="s">
        <v>542</v>
      </c>
      <c r="G2774" s="98" t="s">
        <v>550</v>
      </c>
    </row>
    <row r="2775" spans="1:7" x14ac:dyDescent="0.25">
      <c r="A2775" s="31" t="s">
        <v>549</v>
      </c>
      <c r="B2775" s="101" t="s">
        <v>25</v>
      </c>
      <c r="C2775" s="34">
        <v>-10758.45</v>
      </c>
      <c r="D2775" s="31">
        <v>202501</v>
      </c>
      <c r="E2775" s="119" t="str">
        <f t="shared" si="43"/>
        <v>01 January 2025</v>
      </c>
      <c r="F2775" s="31" t="s">
        <v>542</v>
      </c>
      <c r="G2775" s="31" t="s">
        <v>550</v>
      </c>
    </row>
    <row r="2776" spans="1:7" x14ac:dyDescent="0.25">
      <c r="A2776" s="98" t="s">
        <v>549</v>
      </c>
      <c r="B2776" s="99" t="s">
        <v>43</v>
      </c>
      <c r="C2776" s="100">
        <v>464</v>
      </c>
      <c r="D2776" s="98">
        <v>202501</v>
      </c>
      <c r="E2776" s="118" t="str">
        <f t="shared" si="43"/>
        <v>01 January 2025</v>
      </c>
      <c r="F2776" s="98" t="s">
        <v>542</v>
      </c>
      <c r="G2776" s="98" t="s">
        <v>550</v>
      </c>
    </row>
    <row r="2777" spans="1:7" x14ac:dyDescent="0.25">
      <c r="A2777" s="31" t="s">
        <v>549</v>
      </c>
      <c r="B2777" s="101" t="s">
        <v>45</v>
      </c>
      <c r="C2777" s="92">
        <v>-14.75</v>
      </c>
      <c r="D2777" s="31">
        <v>202501</v>
      </c>
      <c r="E2777" s="119" t="str">
        <f t="shared" si="43"/>
        <v>01 January 2025</v>
      </c>
      <c r="F2777" s="31" t="s">
        <v>542</v>
      </c>
      <c r="G2777" s="31" t="s">
        <v>550</v>
      </c>
    </row>
    <row r="2778" spans="1:7" x14ac:dyDescent="0.25">
      <c r="A2778" s="98" t="s">
        <v>549</v>
      </c>
      <c r="B2778" s="99" t="s">
        <v>47</v>
      </c>
      <c r="C2778" s="100">
        <v>735</v>
      </c>
      <c r="D2778" s="98">
        <v>202501</v>
      </c>
      <c r="E2778" s="118" t="str">
        <f t="shared" si="43"/>
        <v>01 January 2025</v>
      </c>
      <c r="F2778" s="98" t="s">
        <v>542</v>
      </c>
      <c r="G2778" s="98" t="s">
        <v>550</v>
      </c>
    </row>
    <row r="2779" spans="1:7" x14ac:dyDescent="0.25">
      <c r="A2779" s="31" t="s">
        <v>549</v>
      </c>
      <c r="B2779" s="101" t="s">
        <v>49</v>
      </c>
      <c r="C2779" s="34">
        <v>2464.9</v>
      </c>
      <c r="D2779" s="31">
        <v>202501</v>
      </c>
      <c r="E2779" s="119" t="str">
        <f t="shared" si="43"/>
        <v>01 January 2025</v>
      </c>
      <c r="F2779" s="31" t="s">
        <v>542</v>
      </c>
      <c r="G2779" s="31" t="s">
        <v>550</v>
      </c>
    </row>
    <row r="2780" spans="1:7" x14ac:dyDescent="0.25">
      <c r="A2780" s="98" t="s">
        <v>549</v>
      </c>
      <c r="B2780" s="99" t="s">
        <v>51</v>
      </c>
      <c r="C2780" s="100">
        <v>-381</v>
      </c>
      <c r="D2780" s="98">
        <v>202501</v>
      </c>
      <c r="E2780" s="118" t="str">
        <f t="shared" si="43"/>
        <v>01 January 2025</v>
      </c>
      <c r="F2780" s="98" t="s">
        <v>542</v>
      </c>
      <c r="G2780" s="98" t="s">
        <v>550</v>
      </c>
    </row>
    <row r="2781" spans="1:7" x14ac:dyDescent="0.25">
      <c r="A2781" s="31" t="s">
        <v>549</v>
      </c>
      <c r="B2781" s="101" t="s">
        <v>547</v>
      </c>
      <c r="C2781" s="92">
        <v>117.95</v>
      </c>
      <c r="D2781" s="31">
        <v>202501</v>
      </c>
      <c r="E2781" s="119" t="str">
        <f t="shared" si="43"/>
        <v>01 January 2025</v>
      </c>
      <c r="F2781" s="31" t="s">
        <v>542</v>
      </c>
      <c r="G2781" s="31" t="s">
        <v>550</v>
      </c>
    </row>
    <row r="2782" spans="1:7" x14ac:dyDescent="0.25">
      <c r="A2782" s="98" t="s">
        <v>549</v>
      </c>
      <c r="B2782" s="99" t="s">
        <v>548</v>
      </c>
      <c r="C2782" s="100">
        <v>45.76</v>
      </c>
      <c r="D2782" s="98">
        <v>202501</v>
      </c>
      <c r="E2782" s="118" t="str">
        <f t="shared" si="43"/>
        <v>01 January 2025</v>
      </c>
      <c r="F2782" s="98" t="s">
        <v>542</v>
      </c>
      <c r="G2782" s="98" t="s">
        <v>550</v>
      </c>
    </row>
    <row r="2783" spans="1:7" x14ac:dyDescent="0.25">
      <c r="A2783" s="31" t="s">
        <v>549</v>
      </c>
      <c r="B2783" s="101" t="s">
        <v>59</v>
      </c>
      <c r="C2783" s="34">
        <v>1395</v>
      </c>
      <c r="D2783" s="31">
        <v>202501</v>
      </c>
      <c r="E2783" s="119" t="str">
        <f t="shared" si="43"/>
        <v>01 January 2025</v>
      </c>
      <c r="F2783" s="31" t="s">
        <v>542</v>
      </c>
      <c r="G2783" s="31" t="s">
        <v>550</v>
      </c>
    </row>
    <row r="2784" spans="1:7" x14ac:dyDescent="0.25">
      <c r="A2784" s="98" t="s">
        <v>549</v>
      </c>
      <c r="B2784" s="99" t="s">
        <v>61</v>
      </c>
      <c r="C2784" s="100">
        <v>663.11</v>
      </c>
      <c r="D2784" s="98">
        <v>202501</v>
      </c>
      <c r="E2784" s="118" t="str">
        <f t="shared" si="43"/>
        <v>01 January 2025</v>
      </c>
      <c r="F2784" s="98" t="s">
        <v>542</v>
      </c>
      <c r="G2784" s="98" t="s">
        <v>550</v>
      </c>
    </row>
    <row r="2785" spans="1:7" x14ac:dyDescent="0.25">
      <c r="A2785" s="31" t="s">
        <v>549</v>
      </c>
      <c r="B2785" s="101" t="s">
        <v>63</v>
      </c>
      <c r="C2785" s="34">
        <v>20304.919999999998</v>
      </c>
      <c r="D2785" s="31">
        <v>202501</v>
      </c>
      <c r="E2785" s="119" t="str">
        <f t="shared" si="43"/>
        <v>01 January 2025</v>
      </c>
      <c r="F2785" s="31" t="s">
        <v>542</v>
      </c>
      <c r="G2785" s="31" t="s">
        <v>550</v>
      </c>
    </row>
    <row r="2786" spans="1:7" x14ac:dyDescent="0.25">
      <c r="A2786" s="98" t="s">
        <v>549</v>
      </c>
      <c r="B2786" s="99" t="s">
        <v>66</v>
      </c>
      <c r="C2786" s="100"/>
      <c r="D2786" s="98">
        <v>202501</v>
      </c>
      <c r="E2786" s="118" t="str">
        <f t="shared" si="43"/>
        <v>01 January 2025</v>
      </c>
      <c r="F2786" s="98" t="s">
        <v>542</v>
      </c>
      <c r="G2786" s="98" t="s">
        <v>550</v>
      </c>
    </row>
    <row r="2787" spans="1:7" x14ac:dyDescent="0.25">
      <c r="A2787" s="31" t="s">
        <v>549</v>
      </c>
      <c r="B2787" s="101" t="s">
        <v>68</v>
      </c>
      <c r="C2787" s="34">
        <v>-2618.9</v>
      </c>
      <c r="D2787" s="31">
        <v>202501</v>
      </c>
      <c r="E2787" s="119" t="str">
        <f t="shared" si="43"/>
        <v>01 January 2025</v>
      </c>
      <c r="F2787" s="31" t="s">
        <v>542</v>
      </c>
      <c r="G2787" s="31" t="s">
        <v>550</v>
      </c>
    </row>
    <row r="2788" spans="1:7" x14ac:dyDescent="0.25">
      <c r="A2788" s="98" t="s">
        <v>549</v>
      </c>
      <c r="B2788" s="99" t="s">
        <v>70</v>
      </c>
      <c r="C2788" s="102">
        <v>-14364.67</v>
      </c>
      <c r="D2788" s="98">
        <v>202501</v>
      </c>
      <c r="E2788" s="118" t="str">
        <f t="shared" si="43"/>
        <v>01 January 2025</v>
      </c>
      <c r="F2788" s="98" t="s">
        <v>542</v>
      </c>
      <c r="G2788" s="98" t="s">
        <v>550</v>
      </c>
    </row>
    <row r="2789" spans="1:7" x14ac:dyDescent="0.25">
      <c r="A2789" s="31" t="s">
        <v>549</v>
      </c>
      <c r="B2789" s="101" t="s">
        <v>72</v>
      </c>
      <c r="C2789" s="34">
        <v>-3617.54</v>
      </c>
      <c r="D2789" s="31">
        <v>202501</v>
      </c>
      <c r="E2789" s="119" t="str">
        <f t="shared" si="43"/>
        <v>01 January 2025</v>
      </c>
      <c r="F2789" s="31" t="s">
        <v>542</v>
      </c>
      <c r="G2789" s="31" t="s">
        <v>550</v>
      </c>
    </row>
    <row r="2790" spans="1:7" x14ac:dyDescent="0.25">
      <c r="A2790" s="98" t="s">
        <v>549</v>
      </c>
      <c r="B2790" s="99" t="s">
        <v>74</v>
      </c>
      <c r="C2790" s="102">
        <v>4082.69</v>
      </c>
      <c r="D2790" s="98">
        <v>202501</v>
      </c>
      <c r="E2790" s="118" t="str">
        <f t="shared" si="43"/>
        <v>01 January 2025</v>
      </c>
      <c r="F2790" s="98" t="s">
        <v>542</v>
      </c>
      <c r="G2790" s="98" t="s">
        <v>550</v>
      </c>
    </row>
    <row r="2791" spans="1:7" x14ac:dyDescent="0.25">
      <c r="A2791" s="31" t="s">
        <v>549</v>
      </c>
      <c r="B2791" s="101" t="s">
        <v>90</v>
      </c>
      <c r="C2791" s="92">
        <v>-663.28</v>
      </c>
      <c r="D2791" s="31">
        <v>202501</v>
      </c>
      <c r="E2791" s="119" t="str">
        <f t="shared" si="43"/>
        <v>01 January 2025</v>
      </c>
      <c r="F2791" s="31" t="s">
        <v>542</v>
      </c>
      <c r="G2791" s="31" t="s">
        <v>550</v>
      </c>
    </row>
    <row r="2792" spans="1:7" x14ac:dyDescent="0.25">
      <c r="A2792" s="98" t="s">
        <v>549</v>
      </c>
      <c r="B2792" s="99" t="s">
        <v>92</v>
      </c>
      <c r="C2792" s="100">
        <v>-425.85</v>
      </c>
      <c r="D2792" s="98">
        <v>202501</v>
      </c>
      <c r="E2792" s="118" t="str">
        <f t="shared" si="43"/>
        <v>01 January 2025</v>
      </c>
      <c r="F2792" s="98" t="s">
        <v>542</v>
      </c>
      <c r="G2792" s="98" t="s">
        <v>550</v>
      </c>
    </row>
    <row r="2793" spans="1:7" x14ac:dyDescent="0.25">
      <c r="A2793" s="31" t="s">
        <v>549</v>
      </c>
      <c r="B2793" s="101" t="s">
        <v>96</v>
      </c>
      <c r="C2793" s="34">
        <v>-1449.47</v>
      </c>
      <c r="D2793" s="31">
        <v>202501</v>
      </c>
      <c r="E2793" s="119" t="str">
        <f t="shared" si="43"/>
        <v>01 January 2025</v>
      </c>
      <c r="F2793" s="31" t="s">
        <v>542</v>
      </c>
      <c r="G2793" s="31" t="s">
        <v>550</v>
      </c>
    </row>
    <row r="2794" spans="1:7" x14ac:dyDescent="0.25">
      <c r="A2794" s="98" t="s">
        <v>549</v>
      </c>
      <c r="B2794" s="99" t="s">
        <v>98</v>
      </c>
      <c r="C2794" s="100">
        <v>-611.04</v>
      </c>
      <c r="D2794" s="98">
        <v>202501</v>
      </c>
      <c r="E2794" s="118" t="str">
        <f t="shared" si="43"/>
        <v>01 January 2025</v>
      </c>
      <c r="F2794" s="98" t="s">
        <v>542</v>
      </c>
      <c r="G2794" s="98" t="s">
        <v>550</v>
      </c>
    </row>
    <row r="2795" spans="1:7" x14ac:dyDescent="0.25">
      <c r="A2795" s="31" t="s">
        <v>549</v>
      </c>
      <c r="B2795" s="101" t="s">
        <v>106</v>
      </c>
      <c r="C2795" s="34">
        <v>-2730.49</v>
      </c>
      <c r="D2795" s="31">
        <v>202501</v>
      </c>
      <c r="E2795" s="119" t="str">
        <f t="shared" si="43"/>
        <v>01 January 2025</v>
      </c>
      <c r="F2795" s="31" t="s">
        <v>542</v>
      </c>
      <c r="G2795" s="31" t="s">
        <v>550</v>
      </c>
    </row>
    <row r="2796" spans="1:7" x14ac:dyDescent="0.25">
      <c r="A2796" s="98" t="s">
        <v>549</v>
      </c>
      <c r="B2796" s="99" t="s">
        <v>108</v>
      </c>
      <c r="C2796" s="102">
        <v>1137.18</v>
      </c>
      <c r="D2796" s="98">
        <v>202501</v>
      </c>
      <c r="E2796" s="118" t="str">
        <f t="shared" si="43"/>
        <v>01 January 2025</v>
      </c>
      <c r="F2796" s="98" t="s">
        <v>542</v>
      </c>
      <c r="G2796" s="98" t="s">
        <v>550</v>
      </c>
    </row>
    <row r="2797" spans="1:7" x14ac:dyDescent="0.25">
      <c r="A2797" s="31" t="s">
        <v>549</v>
      </c>
      <c r="B2797" s="101" t="s">
        <v>110</v>
      </c>
      <c r="C2797" s="34">
        <v>-21261.37</v>
      </c>
      <c r="D2797" s="31">
        <v>202501</v>
      </c>
      <c r="E2797" s="119" t="str">
        <f t="shared" si="43"/>
        <v>01 January 2025</v>
      </c>
      <c r="F2797" s="31" t="s">
        <v>542</v>
      </c>
      <c r="G2797" s="31" t="s">
        <v>550</v>
      </c>
    </row>
    <row r="2798" spans="1:7" x14ac:dyDescent="0.25">
      <c r="A2798" s="98" t="s">
        <v>549</v>
      </c>
      <c r="B2798" s="99" t="s">
        <v>112</v>
      </c>
      <c r="C2798" s="100">
        <v>-956.45</v>
      </c>
      <c r="D2798" s="98">
        <v>202501</v>
      </c>
      <c r="E2798" s="118" t="str">
        <f t="shared" si="43"/>
        <v>01 January 2025</v>
      </c>
      <c r="F2798" s="98" t="s">
        <v>542</v>
      </c>
      <c r="G2798" s="98" t="s">
        <v>550</v>
      </c>
    </row>
    <row r="2799" spans="1:7" x14ac:dyDescent="0.25">
      <c r="A2799" s="31" t="s">
        <v>549</v>
      </c>
      <c r="B2799" s="101" t="s">
        <v>114</v>
      </c>
      <c r="C2799" s="92">
        <v>-956.45</v>
      </c>
      <c r="D2799" s="31">
        <v>202501</v>
      </c>
      <c r="E2799" s="119" t="str">
        <f t="shared" si="43"/>
        <v>01 January 2025</v>
      </c>
      <c r="F2799" s="31" t="s">
        <v>542</v>
      </c>
      <c r="G2799" s="31" t="s">
        <v>550</v>
      </c>
    </row>
    <row r="2800" spans="1:7" x14ac:dyDescent="0.25">
      <c r="A2800" s="98" t="s">
        <v>549</v>
      </c>
      <c r="B2800" s="99" t="s">
        <v>116</v>
      </c>
      <c r="C2800" s="100"/>
      <c r="D2800" s="98">
        <v>202501</v>
      </c>
      <c r="E2800" s="118" t="str">
        <f t="shared" si="43"/>
        <v>01 January 2025</v>
      </c>
      <c r="F2800" s="98" t="s">
        <v>542</v>
      </c>
      <c r="G2800" s="98" t="s">
        <v>550</v>
      </c>
    </row>
    <row r="2801" spans="1:7" x14ac:dyDescent="0.25">
      <c r="A2801" s="31" t="s">
        <v>549</v>
      </c>
      <c r="B2801" s="101" t="s">
        <v>118</v>
      </c>
      <c r="C2801" s="92"/>
      <c r="D2801" s="31">
        <v>202501</v>
      </c>
      <c r="E2801" s="119" t="str">
        <f t="shared" si="43"/>
        <v>01 January 2025</v>
      </c>
      <c r="F2801" s="31" t="s">
        <v>542</v>
      </c>
      <c r="G2801" s="31" t="s">
        <v>550</v>
      </c>
    </row>
    <row r="2802" spans="1:7" x14ac:dyDescent="0.25">
      <c r="A2802" s="98" t="s">
        <v>549</v>
      </c>
      <c r="B2802" s="99" t="s">
        <v>140</v>
      </c>
      <c r="C2802" s="100">
        <v>0</v>
      </c>
      <c r="D2802" s="98">
        <v>202501</v>
      </c>
      <c r="E2802" s="118" t="str">
        <f t="shared" si="43"/>
        <v>01 January 2025</v>
      </c>
      <c r="F2802" s="98" t="s">
        <v>542</v>
      </c>
      <c r="G2802" s="98" t="s">
        <v>550</v>
      </c>
    </row>
    <row r="2803" spans="1:7" x14ac:dyDescent="0.25">
      <c r="A2803" s="31" t="s">
        <v>549</v>
      </c>
      <c r="B2803" s="101" t="s">
        <v>142</v>
      </c>
      <c r="C2803" s="92"/>
      <c r="D2803" s="31">
        <v>202501</v>
      </c>
      <c r="E2803" s="119" t="str">
        <f t="shared" si="43"/>
        <v>01 January 2025</v>
      </c>
      <c r="F2803" s="31" t="s">
        <v>542</v>
      </c>
      <c r="G2803" s="31" t="s">
        <v>550</v>
      </c>
    </row>
    <row r="2804" spans="1:7" x14ac:dyDescent="0.25">
      <c r="A2804" s="98" t="s">
        <v>549</v>
      </c>
      <c r="B2804" s="99" t="s">
        <v>148</v>
      </c>
      <c r="C2804" s="100">
        <v>0</v>
      </c>
      <c r="D2804" s="98">
        <v>202501</v>
      </c>
      <c r="E2804" s="118" t="str">
        <f t="shared" si="43"/>
        <v>01 January 2025</v>
      </c>
      <c r="F2804" s="98" t="s">
        <v>542</v>
      </c>
      <c r="G2804" s="98" t="s">
        <v>550</v>
      </c>
    </row>
    <row r="2805" spans="1:7" x14ac:dyDescent="0.25">
      <c r="A2805" s="31" t="s">
        <v>549</v>
      </c>
      <c r="B2805" s="101" t="s">
        <v>150</v>
      </c>
      <c r="C2805" s="92"/>
      <c r="D2805" s="31">
        <v>202501</v>
      </c>
      <c r="E2805" s="119" t="str">
        <f t="shared" si="43"/>
        <v>01 January 2025</v>
      </c>
      <c r="F2805" s="31" t="s">
        <v>542</v>
      </c>
      <c r="G2805" s="31" t="s">
        <v>550</v>
      </c>
    </row>
    <row r="2806" spans="1:7" x14ac:dyDescent="0.25">
      <c r="A2806" s="98" t="s">
        <v>549</v>
      </c>
      <c r="B2806" s="99" t="s">
        <v>154</v>
      </c>
      <c r="C2806" s="100">
        <v>0</v>
      </c>
      <c r="D2806" s="98">
        <v>202501</v>
      </c>
      <c r="E2806" s="118" t="str">
        <f t="shared" si="43"/>
        <v>01 January 2025</v>
      </c>
      <c r="F2806" s="98" t="s">
        <v>542</v>
      </c>
      <c r="G2806" s="98" t="s">
        <v>550</v>
      </c>
    </row>
    <row r="2807" spans="1:7" x14ac:dyDescent="0.25">
      <c r="A2807" s="31" t="s">
        <v>549</v>
      </c>
      <c r="B2807" s="101" t="s">
        <v>156</v>
      </c>
      <c r="C2807" s="92"/>
      <c r="D2807" s="31">
        <v>202501</v>
      </c>
      <c r="E2807" s="119" t="str">
        <f t="shared" si="43"/>
        <v>01 January 2025</v>
      </c>
      <c r="F2807" s="31" t="s">
        <v>542</v>
      </c>
      <c r="G2807" s="31" t="s">
        <v>550</v>
      </c>
    </row>
    <row r="2808" spans="1:7" x14ac:dyDescent="0.25">
      <c r="A2808" s="98" t="s">
        <v>549</v>
      </c>
      <c r="B2808" s="99" t="s">
        <v>162</v>
      </c>
      <c r="C2808" s="100">
        <v>0</v>
      </c>
      <c r="D2808" s="98">
        <v>202501</v>
      </c>
      <c r="E2808" s="118" t="str">
        <f t="shared" si="43"/>
        <v>01 January 2025</v>
      </c>
      <c r="F2808" s="98" t="s">
        <v>542</v>
      </c>
      <c r="G2808" s="98" t="s">
        <v>550</v>
      </c>
    </row>
    <row r="2809" spans="1:7" x14ac:dyDescent="0.25">
      <c r="A2809" s="31" t="s">
        <v>549</v>
      </c>
      <c r="B2809" s="101" t="s">
        <v>164</v>
      </c>
      <c r="C2809" s="92"/>
      <c r="D2809" s="31">
        <v>202501</v>
      </c>
      <c r="E2809" s="119" t="str">
        <f t="shared" si="43"/>
        <v>01 January 2025</v>
      </c>
      <c r="F2809" s="31" t="s">
        <v>542</v>
      </c>
      <c r="G2809" s="31" t="s">
        <v>550</v>
      </c>
    </row>
    <row r="2810" spans="1:7" x14ac:dyDescent="0.25">
      <c r="A2810" s="98" t="s">
        <v>549</v>
      </c>
      <c r="B2810" s="99" t="s">
        <v>172</v>
      </c>
      <c r="C2810" s="100">
        <v>0</v>
      </c>
      <c r="D2810" s="98">
        <v>202501</v>
      </c>
      <c r="E2810" s="118" t="str">
        <f t="shared" si="43"/>
        <v>01 January 2025</v>
      </c>
      <c r="F2810" s="98" t="s">
        <v>542</v>
      </c>
      <c r="G2810" s="98" t="s">
        <v>550</v>
      </c>
    </row>
    <row r="2811" spans="1:7" x14ac:dyDescent="0.25">
      <c r="A2811" s="31" t="s">
        <v>549</v>
      </c>
      <c r="B2811" s="101" t="s">
        <v>174</v>
      </c>
      <c r="C2811" s="92"/>
      <c r="D2811" s="31">
        <v>202501</v>
      </c>
      <c r="E2811" s="119" t="str">
        <f t="shared" si="43"/>
        <v>01 January 2025</v>
      </c>
      <c r="F2811" s="31" t="s">
        <v>542</v>
      </c>
      <c r="G2811" s="31" t="s">
        <v>550</v>
      </c>
    </row>
    <row r="2812" spans="1:7" x14ac:dyDescent="0.25">
      <c r="A2812" s="98" t="s">
        <v>549</v>
      </c>
      <c r="B2812" s="99" t="s">
        <v>176</v>
      </c>
      <c r="C2812" s="102">
        <v>-4299</v>
      </c>
      <c r="D2812" s="98">
        <v>202501</v>
      </c>
      <c r="E2812" s="118" t="str">
        <f t="shared" si="43"/>
        <v>01 January 2025</v>
      </c>
      <c r="F2812" s="98" t="s">
        <v>542</v>
      </c>
      <c r="G2812" s="98" t="s">
        <v>550</v>
      </c>
    </row>
    <row r="2813" spans="1:7" x14ac:dyDescent="0.25">
      <c r="A2813" s="31" t="s">
        <v>549</v>
      </c>
      <c r="B2813" s="101" t="s">
        <v>198</v>
      </c>
      <c r="C2813" s="34">
        <v>-4299</v>
      </c>
      <c r="D2813" s="31">
        <v>202501</v>
      </c>
      <c r="E2813" s="119" t="str">
        <f t="shared" si="43"/>
        <v>01 January 2025</v>
      </c>
      <c r="F2813" s="31" t="s">
        <v>542</v>
      </c>
      <c r="G2813" s="31" t="s">
        <v>550</v>
      </c>
    </row>
    <row r="2814" spans="1:7" x14ac:dyDescent="0.25">
      <c r="A2814" s="98" t="s">
        <v>549</v>
      </c>
      <c r="B2814" s="99" t="s">
        <v>200</v>
      </c>
      <c r="C2814" s="100"/>
      <c r="D2814" s="98">
        <v>202501</v>
      </c>
      <c r="E2814" s="118" t="str">
        <f t="shared" si="43"/>
        <v>01 January 2025</v>
      </c>
      <c r="F2814" s="98" t="s">
        <v>542</v>
      </c>
      <c r="G2814" s="98" t="s">
        <v>550</v>
      </c>
    </row>
    <row r="2815" spans="1:7" x14ac:dyDescent="0.25">
      <c r="A2815" s="31" t="s">
        <v>549</v>
      </c>
      <c r="B2815" s="101" t="s">
        <v>206</v>
      </c>
      <c r="C2815" s="92">
        <v>0</v>
      </c>
      <c r="D2815" s="31">
        <v>202501</v>
      </c>
      <c r="E2815" s="119" t="str">
        <f t="shared" si="43"/>
        <v>01 January 2025</v>
      </c>
      <c r="F2815" s="31" t="s">
        <v>542</v>
      </c>
      <c r="G2815" s="31" t="s">
        <v>550</v>
      </c>
    </row>
    <row r="2816" spans="1:7" x14ac:dyDescent="0.25">
      <c r="A2816" s="98" t="s">
        <v>549</v>
      </c>
      <c r="B2816" s="99" t="s">
        <v>208</v>
      </c>
      <c r="C2816" s="100"/>
      <c r="D2816" s="98">
        <v>202501</v>
      </c>
      <c r="E2816" s="118" t="str">
        <f t="shared" si="43"/>
        <v>01 January 2025</v>
      </c>
      <c r="F2816" s="98" t="s">
        <v>542</v>
      </c>
      <c r="G2816" s="98" t="s">
        <v>550</v>
      </c>
    </row>
    <row r="2817" spans="1:7" x14ac:dyDescent="0.25">
      <c r="A2817" s="31" t="s">
        <v>549</v>
      </c>
      <c r="B2817" s="101" t="s">
        <v>281</v>
      </c>
      <c r="C2817" s="92">
        <v>0</v>
      </c>
      <c r="D2817" s="31">
        <v>202501</v>
      </c>
      <c r="E2817" s="119" t="str">
        <f t="shared" si="43"/>
        <v>01 January 2025</v>
      </c>
      <c r="F2817" s="31" t="s">
        <v>542</v>
      </c>
      <c r="G2817" s="31" t="s">
        <v>550</v>
      </c>
    </row>
    <row r="2818" spans="1:7" x14ac:dyDescent="0.25">
      <c r="A2818" s="98" t="s">
        <v>549</v>
      </c>
      <c r="B2818" s="99" t="s">
        <v>214</v>
      </c>
      <c r="C2818" s="100"/>
      <c r="D2818" s="98">
        <v>202501</v>
      </c>
      <c r="E2818" s="118" t="str">
        <f t="shared" ref="E2818:E2881" si="44">TEXT(DATE(LEFT(D2818,4), RIGHT(D2818,2), 1), "DD MMMM YYYY")</f>
        <v>01 January 2025</v>
      </c>
      <c r="F2818" s="98" t="s">
        <v>542</v>
      </c>
      <c r="G2818" s="98" t="s">
        <v>550</v>
      </c>
    </row>
    <row r="2819" spans="1:7" x14ac:dyDescent="0.25">
      <c r="A2819" s="31" t="s">
        <v>549</v>
      </c>
      <c r="B2819" s="101" t="s">
        <v>220</v>
      </c>
      <c r="C2819" s="92">
        <v>0</v>
      </c>
      <c r="D2819" s="31">
        <v>202501</v>
      </c>
      <c r="E2819" s="119" t="str">
        <f t="shared" si="44"/>
        <v>01 January 2025</v>
      </c>
      <c r="F2819" s="31" t="s">
        <v>542</v>
      </c>
      <c r="G2819" s="31" t="s">
        <v>550</v>
      </c>
    </row>
    <row r="2820" spans="1:7" x14ac:dyDescent="0.25">
      <c r="A2820" s="98" t="s">
        <v>549</v>
      </c>
      <c r="B2820" s="99" t="s">
        <v>222</v>
      </c>
      <c r="C2820" s="100"/>
      <c r="D2820" s="98">
        <v>202501</v>
      </c>
      <c r="E2820" s="118" t="str">
        <f t="shared" si="44"/>
        <v>01 January 2025</v>
      </c>
      <c r="F2820" s="98" t="s">
        <v>542</v>
      </c>
      <c r="G2820" s="98" t="s">
        <v>550</v>
      </c>
    </row>
    <row r="2821" spans="1:7" x14ac:dyDescent="0.25">
      <c r="A2821" s="31" t="s">
        <v>549</v>
      </c>
      <c r="B2821" s="101" t="s">
        <v>224</v>
      </c>
      <c r="C2821" s="92">
        <v>0</v>
      </c>
      <c r="D2821" s="31">
        <v>202501</v>
      </c>
      <c r="E2821" s="119" t="str">
        <f t="shared" si="44"/>
        <v>01 January 2025</v>
      </c>
      <c r="F2821" s="31" t="s">
        <v>542</v>
      </c>
      <c r="G2821" s="31" t="s">
        <v>550</v>
      </c>
    </row>
    <row r="2822" spans="1:7" x14ac:dyDescent="0.25">
      <c r="A2822" s="98" t="s">
        <v>549</v>
      </c>
      <c r="B2822" s="99" t="s">
        <v>226</v>
      </c>
      <c r="C2822" s="100"/>
      <c r="D2822" s="98">
        <v>202501</v>
      </c>
      <c r="E2822" s="118" t="str">
        <f t="shared" si="44"/>
        <v>01 January 2025</v>
      </c>
      <c r="F2822" s="98" t="s">
        <v>542</v>
      </c>
      <c r="G2822" s="98" t="s">
        <v>550</v>
      </c>
    </row>
    <row r="2823" spans="1:7" x14ac:dyDescent="0.25">
      <c r="A2823" s="31" t="s">
        <v>549</v>
      </c>
      <c r="B2823" s="101" t="s">
        <v>228</v>
      </c>
      <c r="C2823" s="92">
        <v>0</v>
      </c>
      <c r="D2823" s="31">
        <v>202501</v>
      </c>
      <c r="E2823" s="119" t="str">
        <f t="shared" si="44"/>
        <v>01 January 2025</v>
      </c>
      <c r="F2823" s="31" t="s">
        <v>542</v>
      </c>
      <c r="G2823" s="31" t="s">
        <v>550</v>
      </c>
    </row>
    <row r="2824" spans="1:7" x14ac:dyDescent="0.25">
      <c r="A2824" s="98" t="s">
        <v>549</v>
      </c>
      <c r="B2824" s="99" t="s">
        <v>230</v>
      </c>
      <c r="C2824" s="100"/>
      <c r="D2824" s="98">
        <v>202501</v>
      </c>
      <c r="E2824" s="118" t="str">
        <f t="shared" si="44"/>
        <v>01 January 2025</v>
      </c>
      <c r="F2824" s="98" t="s">
        <v>542</v>
      </c>
      <c r="G2824" s="98" t="s">
        <v>550</v>
      </c>
    </row>
    <row r="2825" spans="1:7" x14ac:dyDescent="0.25">
      <c r="A2825" s="31" t="s">
        <v>549</v>
      </c>
      <c r="B2825" s="101" t="s">
        <v>232</v>
      </c>
      <c r="C2825" s="92">
        <v>0</v>
      </c>
      <c r="D2825" s="31">
        <v>202501</v>
      </c>
      <c r="E2825" s="119" t="str">
        <f t="shared" si="44"/>
        <v>01 January 2025</v>
      </c>
      <c r="F2825" s="31" t="s">
        <v>542</v>
      </c>
      <c r="G2825" s="31" t="s">
        <v>550</v>
      </c>
    </row>
    <row r="2826" spans="1:7" x14ac:dyDescent="0.25">
      <c r="A2826" s="98" t="s">
        <v>549</v>
      </c>
      <c r="B2826" s="99" t="s">
        <v>234</v>
      </c>
      <c r="C2826" s="102">
        <v>-4299</v>
      </c>
      <c r="D2826" s="98">
        <v>202501</v>
      </c>
      <c r="E2826" s="118" t="str">
        <f t="shared" si="44"/>
        <v>01 January 2025</v>
      </c>
      <c r="F2826" s="98" t="s">
        <v>542</v>
      </c>
      <c r="G2826" s="98" t="s">
        <v>550</v>
      </c>
    </row>
    <row r="2827" spans="1:7" x14ac:dyDescent="0.25">
      <c r="A2827" s="31" t="s">
        <v>549</v>
      </c>
      <c r="B2827" s="101" t="s">
        <v>236</v>
      </c>
      <c r="C2827" s="34">
        <v>-5255.45</v>
      </c>
      <c r="D2827" s="31">
        <v>202501</v>
      </c>
      <c r="E2827" s="119" t="str">
        <f t="shared" si="44"/>
        <v>01 January 2025</v>
      </c>
      <c r="F2827" s="31" t="s">
        <v>542</v>
      </c>
      <c r="G2827" s="31" t="s">
        <v>550</v>
      </c>
    </row>
    <row r="2828" spans="1:7" x14ac:dyDescent="0.25">
      <c r="A2828" s="98" t="s">
        <v>549</v>
      </c>
      <c r="B2828" s="99" t="s">
        <v>238</v>
      </c>
      <c r="C2828" s="100"/>
      <c r="D2828" s="98">
        <v>202501</v>
      </c>
      <c r="E2828" s="118" t="str">
        <f t="shared" si="44"/>
        <v>01 January 2025</v>
      </c>
      <c r="F2828" s="98" t="s">
        <v>542</v>
      </c>
      <c r="G2828" s="98" t="s">
        <v>550</v>
      </c>
    </row>
    <row r="2829" spans="1:7" x14ac:dyDescent="0.25">
      <c r="A2829" s="31" t="s">
        <v>549</v>
      </c>
      <c r="B2829" s="101" t="s">
        <v>238</v>
      </c>
      <c r="C2829" s="34">
        <v>-5255.45</v>
      </c>
      <c r="D2829" s="31">
        <v>202501</v>
      </c>
      <c r="E2829" s="119" t="str">
        <f t="shared" si="44"/>
        <v>01 January 2025</v>
      </c>
      <c r="F2829" s="31" t="s">
        <v>542</v>
      </c>
      <c r="G2829" s="31" t="s">
        <v>550</v>
      </c>
    </row>
    <row r="2830" spans="1:7" x14ac:dyDescent="0.25">
      <c r="A2830" s="98" t="s">
        <v>549</v>
      </c>
      <c r="B2830" s="99" t="s">
        <v>241</v>
      </c>
      <c r="C2830" s="102">
        <v>-5255.45</v>
      </c>
      <c r="D2830" s="98">
        <v>202501</v>
      </c>
      <c r="E2830" s="118" t="str">
        <f t="shared" si="44"/>
        <v>01 January 2025</v>
      </c>
      <c r="F2830" s="98" t="s">
        <v>542</v>
      </c>
      <c r="G2830" s="98" t="s">
        <v>550</v>
      </c>
    </row>
    <row r="2831" spans="1:7" x14ac:dyDescent="0.25">
      <c r="A2831" s="31" t="s">
        <v>549</v>
      </c>
      <c r="B2831" s="101" t="s">
        <v>243</v>
      </c>
      <c r="C2831" s="92"/>
      <c r="D2831" s="31">
        <v>202501</v>
      </c>
      <c r="E2831" s="119" t="str">
        <f t="shared" si="44"/>
        <v>01 January 2025</v>
      </c>
      <c r="F2831" s="31" t="s">
        <v>542</v>
      </c>
      <c r="G2831" s="31" t="s">
        <v>550</v>
      </c>
    </row>
    <row r="2832" spans="1:7" x14ac:dyDescent="0.25">
      <c r="A2832" s="98" t="s">
        <v>549</v>
      </c>
      <c r="B2832" s="99" t="s">
        <v>249</v>
      </c>
      <c r="C2832" s="102">
        <v>-5255.45</v>
      </c>
      <c r="D2832" s="98">
        <v>202501</v>
      </c>
      <c r="E2832" s="118" t="str">
        <f t="shared" si="44"/>
        <v>01 January 2025</v>
      </c>
      <c r="F2832" s="98" t="s">
        <v>542</v>
      </c>
      <c r="G2832" s="98" t="s">
        <v>550</v>
      </c>
    </row>
    <row r="2833" spans="1:7" x14ac:dyDescent="0.25">
      <c r="A2833" s="31" t="s">
        <v>549</v>
      </c>
      <c r="B2833" s="101" t="s">
        <v>255</v>
      </c>
      <c r="C2833" s="34">
        <v>-5255.45</v>
      </c>
      <c r="D2833" s="31">
        <v>202501</v>
      </c>
      <c r="E2833" s="119" t="str">
        <f t="shared" si="44"/>
        <v>01 January 2025</v>
      </c>
      <c r="F2833" s="31" t="s">
        <v>542</v>
      </c>
      <c r="G2833" s="31" t="s">
        <v>550</v>
      </c>
    </row>
    <row r="2834" spans="1:7" x14ac:dyDescent="0.25">
      <c r="A2834" s="98" t="s">
        <v>549</v>
      </c>
      <c r="B2834" s="98" t="s">
        <v>22</v>
      </c>
      <c r="C2834" s="98">
        <v>250000</v>
      </c>
      <c r="D2834" s="98">
        <v>202501</v>
      </c>
      <c r="E2834" s="118" t="str">
        <f t="shared" si="44"/>
        <v>01 January 2025</v>
      </c>
      <c r="F2834" s="98" t="s">
        <v>541</v>
      </c>
      <c r="G2834" s="98" t="s">
        <v>556</v>
      </c>
    </row>
    <row r="2835" spans="1:7" x14ac:dyDescent="0.25">
      <c r="A2835" s="31" t="s">
        <v>549</v>
      </c>
      <c r="B2835" s="31" t="s">
        <v>22</v>
      </c>
      <c r="C2835" s="31">
        <v>275000</v>
      </c>
      <c r="D2835" s="31">
        <v>202502</v>
      </c>
      <c r="E2835" s="119" t="str">
        <f t="shared" si="44"/>
        <v>01 February 2025</v>
      </c>
      <c r="F2835" s="31" t="s">
        <v>541</v>
      </c>
      <c r="G2835" s="31" t="s">
        <v>556</v>
      </c>
    </row>
    <row r="2836" spans="1:7" x14ac:dyDescent="0.25">
      <c r="A2836" s="98" t="s">
        <v>549</v>
      </c>
      <c r="B2836" s="98" t="s">
        <v>22</v>
      </c>
      <c r="C2836" s="98">
        <v>295000</v>
      </c>
      <c r="D2836" s="98">
        <v>202503</v>
      </c>
      <c r="E2836" s="118" t="str">
        <f t="shared" si="44"/>
        <v>01 March 2025</v>
      </c>
      <c r="F2836" s="98" t="s">
        <v>541</v>
      </c>
      <c r="G2836" s="98" t="s">
        <v>556</v>
      </c>
    </row>
    <row r="2837" spans="1:7" x14ac:dyDescent="0.25">
      <c r="A2837" s="31" t="s">
        <v>549</v>
      </c>
      <c r="B2837" s="31" t="s">
        <v>22</v>
      </c>
      <c r="C2837" s="31">
        <v>315000</v>
      </c>
      <c r="D2837" s="31">
        <v>202504</v>
      </c>
      <c r="E2837" s="119" t="str">
        <f t="shared" si="44"/>
        <v>01 April 2025</v>
      </c>
      <c r="F2837" s="31" t="s">
        <v>541</v>
      </c>
      <c r="G2837" s="31" t="s">
        <v>556</v>
      </c>
    </row>
    <row r="2838" spans="1:7" x14ac:dyDescent="0.25">
      <c r="A2838" s="98" t="s">
        <v>549</v>
      </c>
      <c r="B2838" s="98" t="s">
        <v>22</v>
      </c>
      <c r="C2838" s="98">
        <v>365000</v>
      </c>
      <c r="D2838" s="98">
        <v>202505</v>
      </c>
      <c r="E2838" s="118" t="str">
        <f t="shared" si="44"/>
        <v>01 May 2025</v>
      </c>
      <c r="F2838" s="98" t="s">
        <v>541</v>
      </c>
      <c r="G2838" s="98" t="s">
        <v>556</v>
      </c>
    </row>
    <row r="2839" spans="1:7" x14ac:dyDescent="0.25">
      <c r="A2839" s="31" t="s">
        <v>549</v>
      </c>
      <c r="B2839" s="31" t="s">
        <v>22</v>
      </c>
      <c r="C2839" s="31">
        <v>330000</v>
      </c>
      <c r="D2839" s="31">
        <v>202506</v>
      </c>
      <c r="E2839" s="119" t="str">
        <f t="shared" si="44"/>
        <v>01 June 2025</v>
      </c>
      <c r="F2839" s="31" t="s">
        <v>541</v>
      </c>
      <c r="G2839" s="31" t="s">
        <v>556</v>
      </c>
    </row>
    <row r="2840" spans="1:7" x14ac:dyDescent="0.25">
      <c r="A2840" s="98" t="s">
        <v>549</v>
      </c>
      <c r="B2840" s="98" t="s">
        <v>22</v>
      </c>
      <c r="C2840" s="98">
        <v>325000</v>
      </c>
      <c r="D2840" s="98">
        <v>202507</v>
      </c>
      <c r="E2840" s="118" t="str">
        <f t="shared" si="44"/>
        <v>01 July 2025</v>
      </c>
      <c r="F2840" s="98" t="s">
        <v>541</v>
      </c>
      <c r="G2840" s="98" t="s">
        <v>556</v>
      </c>
    </row>
    <row r="2841" spans="1:7" x14ac:dyDescent="0.25">
      <c r="A2841" s="31" t="s">
        <v>549</v>
      </c>
      <c r="B2841" s="31" t="s">
        <v>22</v>
      </c>
      <c r="C2841" s="31">
        <v>375000</v>
      </c>
      <c r="D2841" s="31">
        <v>202508</v>
      </c>
      <c r="E2841" s="119" t="str">
        <f t="shared" si="44"/>
        <v>01 August 2025</v>
      </c>
      <c r="F2841" s="31" t="s">
        <v>541</v>
      </c>
      <c r="G2841" s="31" t="s">
        <v>556</v>
      </c>
    </row>
    <row r="2842" spans="1:7" x14ac:dyDescent="0.25">
      <c r="A2842" s="98" t="s">
        <v>549</v>
      </c>
      <c r="B2842" s="98" t="s">
        <v>22</v>
      </c>
      <c r="C2842" s="98">
        <v>350000</v>
      </c>
      <c r="D2842" s="98">
        <v>202509</v>
      </c>
      <c r="E2842" s="118" t="str">
        <f t="shared" si="44"/>
        <v>01 September 2025</v>
      </c>
      <c r="F2842" s="98" t="s">
        <v>541</v>
      </c>
      <c r="G2842" s="98" t="s">
        <v>556</v>
      </c>
    </row>
    <row r="2843" spans="1:7" x14ac:dyDescent="0.25">
      <c r="A2843" s="31" t="s">
        <v>549</v>
      </c>
      <c r="B2843" s="31" t="s">
        <v>22</v>
      </c>
      <c r="C2843" s="31">
        <v>395000</v>
      </c>
      <c r="D2843" s="31">
        <v>202510</v>
      </c>
      <c r="E2843" s="119" t="str">
        <f t="shared" si="44"/>
        <v>01 October 2025</v>
      </c>
      <c r="F2843" s="31" t="s">
        <v>541</v>
      </c>
      <c r="G2843" s="31" t="s">
        <v>556</v>
      </c>
    </row>
    <row r="2844" spans="1:7" x14ac:dyDescent="0.25">
      <c r="A2844" s="98" t="s">
        <v>549</v>
      </c>
      <c r="B2844" s="98" t="s">
        <v>22</v>
      </c>
      <c r="C2844" s="98">
        <v>335000</v>
      </c>
      <c r="D2844" s="98">
        <v>202511</v>
      </c>
      <c r="E2844" s="118" t="str">
        <f t="shared" si="44"/>
        <v>01 November 2025</v>
      </c>
      <c r="F2844" s="98" t="s">
        <v>541</v>
      </c>
      <c r="G2844" s="98" t="s">
        <v>556</v>
      </c>
    </row>
    <row r="2845" spans="1:7" x14ac:dyDescent="0.25">
      <c r="A2845" s="31" t="s">
        <v>549</v>
      </c>
      <c r="B2845" s="31" t="s">
        <v>22</v>
      </c>
      <c r="C2845" s="31">
        <v>290000</v>
      </c>
      <c r="D2845" s="31">
        <v>202512</v>
      </c>
      <c r="E2845" s="119" t="str">
        <f t="shared" si="44"/>
        <v>01 December 2025</v>
      </c>
      <c r="F2845" s="31" t="s">
        <v>541</v>
      </c>
      <c r="G2845" s="31" t="s">
        <v>556</v>
      </c>
    </row>
    <row r="2846" spans="1:7" x14ac:dyDescent="0.25">
      <c r="A2846" s="98" t="s">
        <v>549</v>
      </c>
      <c r="B2846" s="98" t="s">
        <v>63</v>
      </c>
      <c r="C2846" s="98">
        <v>250000</v>
      </c>
      <c r="D2846" s="98">
        <v>202501</v>
      </c>
      <c r="E2846" s="118" t="str">
        <f t="shared" si="44"/>
        <v>01 January 2025</v>
      </c>
      <c r="F2846" s="98" t="s">
        <v>541</v>
      </c>
      <c r="G2846" s="98" t="s">
        <v>556</v>
      </c>
    </row>
    <row r="2847" spans="1:7" x14ac:dyDescent="0.25">
      <c r="A2847" s="31" t="s">
        <v>549</v>
      </c>
      <c r="B2847" s="31" t="s">
        <v>63</v>
      </c>
      <c r="C2847" s="31">
        <v>275000</v>
      </c>
      <c r="D2847" s="31">
        <v>202502</v>
      </c>
      <c r="E2847" s="119" t="str">
        <f t="shared" si="44"/>
        <v>01 February 2025</v>
      </c>
      <c r="F2847" s="31" t="s">
        <v>541</v>
      </c>
      <c r="G2847" s="31" t="s">
        <v>556</v>
      </c>
    </row>
    <row r="2848" spans="1:7" x14ac:dyDescent="0.25">
      <c r="A2848" s="98" t="s">
        <v>549</v>
      </c>
      <c r="B2848" s="98" t="s">
        <v>63</v>
      </c>
      <c r="C2848" s="98">
        <v>295000</v>
      </c>
      <c r="D2848" s="98">
        <v>202503</v>
      </c>
      <c r="E2848" s="118" t="str">
        <f t="shared" si="44"/>
        <v>01 March 2025</v>
      </c>
      <c r="F2848" s="98" t="s">
        <v>541</v>
      </c>
      <c r="G2848" s="98" t="s">
        <v>556</v>
      </c>
    </row>
    <row r="2849" spans="1:7" x14ac:dyDescent="0.25">
      <c r="A2849" s="31" t="s">
        <v>549</v>
      </c>
      <c r="B2849" s="31" t="s">
        <v>63</v>
      </c>
      <c r="C2849" s="31">
        <v>315000</v>
      </c>
      <c r="D2849" s="31">
        <v>202504</v>
      </c>
      <c r="E2849" s="119" t="str">
        <f t="shared" si="44"/>
        <v>01 April 2025</v>
      </c>
      <c r="F2849" s="31" t="s">
        <v>541</v>
      </c>
      <c r="G2849" s="31" t="s">
        <v>556</v>
      </c>
    </row>
    <row r="2850" spans="1:7" x14ac:dyDescent="0.25">
      <c r="A2850" s="98" t="s">
        <v>549</v>
      </c>
      <c r="B2850" s="98" t="s">
        <v>63</v>
      </c>
      <c r="C2850" s="98">
        <v>365000</v>
      </c>
      <c r="D2850" s="98">
        <v>202505</v>
      </c>
      <c r="E2850" s="118" t="str">
        <f t="shared" si="44"/>
        <v>01 May 2025</v>
      </c>
      <c r="F2850" s="98" t="s">
        <v>541</v>
      </c>
      <c r="G2850" s="98" t="s">
        <v>556</v>
      </c>
    </row>
    <row r="2851" spans="1:7" x14ac:dyDescent="0.25">
      <c r="A2851" s="31" t="s">
        <v>549</v>
      </c>
      <c r="B2851" s="31" t="s">
        <v>63</v>
      </c>
      <c r="C2851" s="31">
        <v>330000</v>
      </c>
      <c r="D2851" s="31">
        <v>202506</v>
      </c>
      <c r="E2851" s="119" t="str">
        <f t="shared" si="44"/>
        <v>01 June 2025</v>
      </c>
      <c r="F2851" s="31" t="s">
        <v>541</v>
      </c>
      <c r="G2851" s="31" t="s">
        <v>556</v>
      </c>
    </row>
    <row r="2852" spans="1:7" x14ac:dyDescent="0.25">
      <c r="A2852" s="98" t="s">
        <v>549</v>
      </c>
      <c r="B2852" s="98" t="s">
        <v>63</v>
      </c>
      <c r="C2852" s="98">
        <v>325000</v>
      </c>
      <c r="D2852" s="98">
        <v>202507</v>
      </c>
      <c r="E2852" s="118" t="str">
        <f t="shared" si="44"/>
        <v>01 July 2025</v>
      </c>
      <c r="F2852" s="98" t="s">
        <v>541</v>
      </c>
      <c r="G2852" s="98" t="s">
        <v>556</v>
      </c>
    </row>
    <row r="2853" spans="1:7" x14ac:dyDescent="0.25">
      <c r="A2853" s="31" t="s">
        <v>549</v>
      </c>
      <c r="B2853" s="31" t="s">
        <v>63</v>
      </c>
      <c r="C2853" s="31">
        <v>375000</v>
      </c>
      <c r="D2853" s="31">
        <v>202508</v>
      </c>
      <c r="E2853" s="119" t="str">
        <f t="shared" si="44"/>
        <v>01 August 2025</v>
      </c>
      <c r="F2853" s="31" t="s">
        <v>541</v>
      </c>
      <c r="G2853" s="31" t="s">
        <v>556</v>
      </c>
    </row>
    <row r="2854" spans="1:7" x14ac:dyDescent="0.25">
      <c r="A2854" s="98" t="s">
        <v>549</v>
      </c>
      <c r="B2854" s="98" t="s">
        <v>63</v>
      </c>
      <c r="C2854" s="98">
        <v>350000</v>
      </c>
      <c r="D2854" s="98">
        <v>202509</v>
      </c>
      <c r="E2854" s="118" t="str">
        <f t="shared" si="44"/>
        <v>01 September 2025</v>
      </c>
      <c r="F2854" s="98" t="s">
        <v>541</v>
      </c>
      <c r="G2854" s="98" t="s">
        <v>556</v>
      </c>
    </row>
    <row r="2855" spans="1:7" x14ac:dyDescent="0.25">
      <c r="A2855" s="31" t="s">
        <v>549</v>
      </c>
      <c r="B2855" s="31" t="s">
        <v>63</v>
      </c>
      <c r="C2855" s="31">
        <v>395000</v>
      </c>
      <c r="D2855" s="31">
        <v>202510</v>
      </c>
      <c r="E2855" s="119" t="str">
        <f t="shared" si="44"/>
        <v>01 October 2025</v>
      </c>
      <c r="F2855" s="31" t="s">
        <v>541</v>
      </c>
      <c r="G2855" s="31" t="s">
        <v>556</v>
      </c>
    </row>
    <row r="2856" spans="1:7" x14ac:dyDescent="0.25">
      <c r="A2856" s="98" t="s">
        <v>549</v>
      </c>
      <c r="B2856" s="98" t="s">
        <v>63</v>
      </c>
      <c r="C2856" s="98">
        <v>335000</v>
      </c>
      <c r="D2856" s="98">
        <v>202511</v>
      </c>
      <c r="E2856" s="118" t="str">
        <f t="shared" si="44"/>
        <v>01 November 2025</v>
      </c>
      <c r="F2856" s="98" t="s">
        <v>541</v>
      </c>
      <c r="G2856" s="98" t="s">
        <v>556</v>
      </c>
    </row>
    <row r="2857" spans="1:7" x14ac:dyDescent="0.25">
      <c r="A2857" s="31" t="s">
        <v>549</v>
      </c>
      <c r="B2857" s="31" t="s">
        <v>63</v>
      </c>
      <c r="C2857" s="31">
        <v>290000</v>
      </c>
      <c r="D2857" s="31">
        <v>202512</v>
      </c>
      <c r="E2857" s="119" t="str">
        <f t="shared" si="44"/>
        <v>01 December 2025</v>
      </c>
      <c r="F2857" s="31" t="s">
        <v>541</v>
      </c>
      <c r="G2857" s="31" t="s">
        <v>556</v>
      </c>
    </row>
    <row r="2858" spans="1:7" x14ac:dyDescent="0.25">
      <c r="A2858" s="98" t="s">
        <v>549</v>
      </c>
      <c r="B2858" s="98" t="s">
        <v>68</v>
      </c>
      <c r="C2858" s="98">
        <v>-180000</v>
      </c>
      <c r="D2858" s="98">
        <v>202501</v>
      </c>
      <c r="E2858" s="118" t="str">
        <f t="shared" si="44"/>
        <v>01 January 2025</v>
      </c>
      <c r="F2858" s="98" t="s">
        <v>541</v>
      </c>
      <c r="G2858" s="98" t="s">
        <v>556</v>
      </c>
    </row>
    <row r="2859" spans="1:7" x14ac:dyDescent="0.25">
      <c r="A2859" s="31" t="s">
        <v>549</v>
      </c>
      <c r="B2859" s="31" t="s">
        <v>68</v>
      </c>
      <c r="C2859" s="31">
        <v>-198000</v>
      </c>
      <c r="D2859" s="31">
        <v>202502</v>
      </c>
      <c r="E2859" s="119" t="str">
        <f t="shared" si="44"/>
        <v>01 February 2025</v>
      </c>
      <c r="F2859" s="31" t="s">
        <v>541</v>
      </c>
      <c r="G2859" s="31" t="s">
        <v>556</v>
      </c>
    </row>
    <row r="2860" spans="1:7" x14ac:dyDescent="0.25">
      <c r="A2860" s="98" t="s">
        <v>549</v>
      </c>
      <c r="B2860" s="98" t="s">
        <v>68</v>
      </c>
      <c r="C2860" s="98">
        <v>-212400</v>
      </c>
      <c r="D2860" s="98">
        <v>202503</v>
      </c>
      <c r="E2860" s="118" t="str">
        <f t="shared" si="44"/>
        <v>01 March 2025</v>
      </c>
      <c r="F2860" s="98" t="s">
        <v>541</v>
      </c>
      <c r="G2860" s="98" t="s">
        <v>556</v>
      </c>
    </row>
    <row r="2861" spans="1:7" x14ac:dyDescent="0.25">
      <c r="A2861" s="31" t="s">
        <v>549</v>
      </c>
      <c r="B2861" s="31" t="s">
        <v>68</v>
      </c>
      <c r="C2861" s="31">
        <v>-226800</v>
      </c>
      <c r="D2861" s="31">
        <v>202504</v>
      </c>
      <c r="E2861" s="119" t="str">
        <f t="shared" si="44"/>
        <v>01 April 2025</v>
      </c>
      <c r="F2861" s="31" t="s">
        <v>541</v>
      </c>
      <c r="G2861" s="31" t="s">
        <v>556</v>
      </c>
    </row>
    <row r="2862" spans="1:7" x14ac:dyDescent="0.25">
      <c r="A2862" s="98" t="s">
        <v>549</v>
      </c>
      <c r="B2862" s="98" t="s">
        <v>68</v>
      </c>
      <c r="C2862" s="98">
        <v>-262800</v>
      </c>
      <c r="D2862" s="98">
        <v>202505</v>
      </c>
      <c r="E2862" s="118" t="str">
        <f t="shared" si="44"/>
        <v>01 May 2025</v>
      </c>
      <c r="F2862" s="98" t="s">
        <v>541</v>
      </c>
      <c r="G2862" s="98" t="s">
        <v>556</v>
      </c>
    </row>
    <row r="2863" spans="1:7" x14ac:dyDescent="0.25">
      <c r="A2863" s="31" t="s">
        <v>549</v>
      </c>
      <c r="B2863" s="31" t="s">
        <v>68</v>
      </c>
      <c r="C2863" s="31">
        <v>-237600</v>
      </c>
      <c r="D2863" s="31">
        <v>202506</v>
      </c>
      <c r="E2863" s="119" t="str">
        <f t="shared" si="44"/>
        <v>01 June 2025</v>
      </c>
      <c r="F2863" s="31" t="s">
        <v>541</v>
      </c>
      <c r="G2863" s="31" t="s">
        <v>556</v>
      </c>
    </row>
    <row r="2864" spans="1:7" x14ac:dyDescent="0.25">
      <c r="A2864" s="98" t="s">
        <v>549</v>
      </c>
      <c r="B2864" s="98" t="s">
        <v>68</v>
      </c>
      <c r="C2864" s="98">
        <v>-234000</v>
      </c>
      <c r="D2864" s="98">
        <v>202507</v>
      </c>
      <c r="E2864" s="118" t="str">
        <f t="shared" si="44"/>
        <v>01 July 2025</v>
      </c>
      <c r="F2864" s="98" t="s">
        <v>541</v>
      </c>
      <c r="G2864" s="98" t="s">
        <v>556</v>
      </c>
    </row>
    <row r="2865" spans="1:7" x14ac:dyDescent="0.25">
      <c r="A2865" s="31" t="s">
        <v>549</v>
      </c>
      <c r="B2865" s="31" t="s">
        <v>68</v>
      </c>
      <c r="C2865" s="31">
        <v>-270000</v>
      </c>
      <c r="D2865" s="31">
        <v>202508</v>
      </c>
      <c r="E2865" s="119" t="str">
        <f t="shared" si="44"/>
        <v>01 August 2025</v>
      </c>
      <c r="F2865" s="31" t="s">
        <v>541</v>
      </c>
      <c r="G2865" s="31" t="s">
        <v>556</v>
      </c>
    </row>
    <row r="2866" spans="1:7" x14ac:dyDescent="0.25">
      <c r="A2866" s="98" t="s">
        <v>549</v>
      </c>
      <c r="B2866" s="98" t="s">
        <v>68</v>
      </c>
      <c r="C2866" s="98">
        <v>-252000</v>
      </c>
      <c r="D2866" s="98">
        <v>202509</v>
      </c>
      <c r="E2866" s="118" t="str">
        <f t="shared" si="44"/>
        <v>01 September 2025</v>
      </c>
      <c r="F2866" s="98" t="s">
        <v>541</v>
      </c>
      <c r="G2866" s="98" t="s">
        <v>556</v>
      </c>
    </row>
    <row r="2867" spans="1:7" x14ac:dyDescent="0.25">
      <c r="A2867" s="31" t="s">
        <v>549</v>
      </c>
      <c r="B2867" s="31" t="s">
        <v>68</v>
      </c>
      <c r="C2867" s="31">
        <v>-284400</v>
      </c>
      <c r="D2867" s="31">
        <v>202510</v>
      </c>
      <c r="E2867" s="119" t="str">
        <f t="shared" si="44"/>
        <v>01 October 2025</v>
      </c>
      <c r="F2867" s="31" t="s">
        <v>541</v>
      </c>
      <c r="G2867" s="31" t="s">
        <v>556</v>
      </c>
    </row>
    <row r="2868" spans="1:7" x14ac:dyDescent="0.25">
      <c r="A2868" s="98" t="s">
        <v>549</v>
      </c>
      <c r="B2868" s="98" t="s">
        <v>68</v>
      </c>
      <c r="C2868" s="98">
        <v>-241200</v>
      </c>
      <c r="D2868" s="98">
        <v>202511</v>
      </c>
      <c r="E2868" s="118" t="str">
        <f t="shared" si="44"/>
        <v>01 November 2025</v>
      </c>
      <c r="F2868" s="98" t="s">
        <v>541</v>
      </c>
      <c r="G2868" s="98" t="s">
        <v>556</v>
      </c>
    </row>
    <row r="2869" spans="1:7" x14ac:dyDescent="0.25">
      <c r="A2869" s="31" t="s">
        <v>549</v>
      </c>
      <c r="B2869" s="31" t="s">
        <v>68</v>
      </c>
      <c r="C2869" s="31">
        <v>-208800</v>
      </c>
      <c r="D2869" s="31">
        <v>202512</v>
      </c>
      <c r="E2869" s="119" t="str">
        <f t="shared" si="44"/>
        <v>01 December 2025</v>
      </c>
      <c r="F2869" s="31" t="s">
        <v>541</v>
      </c>
      <c r="G2869" s="31" t="s">
        <v>556</v>
      </c>
    </row>
    <row r="2870" spans="1:7" x14ac:dyDescent="0.25">
      <c r="A2870" s="98" t="s">
        <v>549</v>
      </c>
      <c r="B2870" s="98" t="s">
        <v>110</v>
      </c>
      <c r="C2870" s="98">
        <v>-180000</v>
      </c>
      <c r="D2870" s="98">
        <v>202501</v>
      </c>
      <c r="E2870" s="118" t="str">
        <f t="shared" si="44"/>
        <v>01 January 2025</v>
      </c>
      <c r="F2870" s="98" t="s">
        <v>541</v>
      </c>
      <c r="G2870" s="98" t="s">
        <v>556</v>
      </c>
    </row>
    <row r="2871" spans="1:7" x14ac:dyDescent="0.25">
      <c r="A2871" s="31" t="s">
        <v>549</v>
      </c>
      <c r="B2871" s="31" t="s">
        <v>110</v>
      </c>
      <c r="C2871" s="31">
        <v>-198000</v>
      </c>
      <c r="D2871" s="31">
        <v>202502</v>
      </c>
      <c r="E2871" s="119" t="str">
        <f t="shared" si="44"/>
        <v>01 February 2025</v>
      </c>
      <c r="F2871" s="31" t="s">
        <v>541</v>
      </c>
      <c r="G2871" s="31" t="s">
        <v>556</v>
      </c>
    </row>
    <row r="2872" spans="1:7" x14ac:dyDescent="0.25">
      <c r="A2872" s="98" t="s">
        <v>549</v>
      </c>
      <c r="B2872" s="98" t="s">
        <v>110</v>
      </c>
      <c r="C2872" s="98">
        <v>-212400</v>
      </c>
      <c r="D2872" s="98">
        <v>202503</v>
      </c>
      <c r="E2872" s="118" t="str">
        <f t="shared" si="44"/>
        <v>01 March 2025</v>
      </c>
      <c r="F2872" s="98" t="s">
        <v>541</v>
      </c>
      <c r="G2872" s="98" t="s">
        <v>556</v>
      </c>
    </row>
    <row r="2873" spans="1:7" x14ac:dyDescent="0.25">
      <c r="A2873" s="31" t="s">
        <v>549</v>
      </c>
      <c r="B2873" s="31" t="s">
        <v>110</v>
      </c>
      <c r="C2873" s="31">
        <v>-226800</v>
      </c>
      <c r="D2873" s="31">
        <v>202504</v>
      </c>
      <c r="E2873" s="119" t="str">
        <f t="shared" si="44"/>
        <v>01 April 2025</v>
      </c>
      <c r="F2873" s="31" t="s">
        <v>541</v>
      </c>
      <c r="G2873" s="31" t="s">
        <v>556</v>
      </c>
    </row>
    <row r="2874" spans="1:7" x14ac:dyDescent="0.25">
      <c r="A2874" s="98" t="s">
        <v>549</v>
      </c>
      <c r="B2874" s="98" t="s">
        <v>110</v>
      </c>
      <c r="C2874" s="98">
        <v>-262800</v>
      </c>
      <c r="D2874" s="98">
        <v>202505</v>
      </c>
      <c r="E2874" s="118" t="str">
        <f t="shared" si="44"/>
        <v>01 May 2025</v>
      </c>
      <c r="F2874" s="98" t="s">
        <v>541</v>
      </c>
      <c r="G2874" s="98" t="s">
        <v>556</v>
      </c>
    </row>
    <row r="2875" spans="1:7" x14ac:dyDescent="0.25">
      <c r="A2875" s="31" t="s">
        <v>549</v>
      </c>
      <c r="B2875" s="31" t="s">
        <v>110</v>
      </c>
      <c r="C2875" s="31">
        <v>-237600</v>
      </c>
      <c r="D2875" s="31">
        <v>202506</v>
      </c>
      <c r="E2875" s="119" t="str">
        <f t="shared" si="44"/>
        <v>01 June 2025</v>
      </c>
      <c r="F2875" s="31" t="s">
        <v>541</v>
      </c>
      <c r="G2875" s="31" t="s">
        <v>556</v>
      </c>
    </row>
    <row r="2876" spans="1:7" x14ac:dyDescent="0.25">
      <c r="A2876" s="98" t="s">
        <v>549</v>
      </c>
      <c r="B2876" s="98" t="s">
        <v>110</v>
      </c>
      <c r="C2876" s="98">
        <v>-234000</v>
      </c>
      <c r="D2876" s="98">
        <v>202507</v>
      </c>
      <c r="E2876" s="118" t="str">
        <f t="shared" si="44"/>
        <v>01 July 2025</v>
      </c>
      <c r="F2876" s="98" t="s">
        <v>541</v>
      </c>
      <c r="G2876" s="98" t="s">
        <v>556</v>
      </c>
    </row>
    <row r="2877" spans="1:7" x14ac:dyDescent="0.25">
      <c r="A2877" s="31" t="s">
        <v>549</v>
      </c>
      <c r="B2877" s="31" t="s">
        <v>110</v>
      </c>
      <c r="C2877" s="31">
        <v>-270000</v>
      </c>
      <c r="D2877" s="31">
        <v>202508</v>
      </c>
      <c r="E2877" s="119" t="str">
        <f t="shared" si="44"/>
        <v>01 August 2025</v>
      </c>
      <c r="F2877" s="31" t="s">
        <v>541</v>
      </c>
      <c r="G2877" s="31" t="s">
        <v>556</v>
      </c>
    </row>
    <row r="2878" spans="1:7" x14ac:dyDescent="0.25">
      <c r="A2878" s="98" t="s">
        <v>549</v>
      </c>
      <c r="B2878" s="98" t="s">
        <v>110</v>
      </c>
      <c r="C2878" s="98">
        <v>-252000</v>
      </c>
      <c r="D2878" s="98">
        <v>202509</v>
      </c>
      <c r="E2878" s="118" t="str">
        <f t="shared" si="44"/>
        <v>01 September 2025</v>
      </c>
      <c r="F2878" s="98" t="s">
        <v>541</v>
      </c>
      <c r="G2878" s="98" t="s">
        <v>556</v>
      </c>
    </row>
    <row r="2879" spans="1:7" x14ac:dyDescent="0.25">
      <c r="A2879" s="31" t="s">
        <v>549</v>
      </c>
      <c r="B2879" s="31" t="s">
        <v>110</v>
      </c>
      <c r="C2879" s="31">
        <v>-284400</v>
      </c>
      <c r="D2879" s="31">
        <v>202510</v>
      </c>
      <c r="E2879" s="119" t="str">
        <f t="shared" si="44"/>
        <v>01 October 2025</v>
      </c>
      <c r="F2879" s="31" t="s">
        <v>541</v>
      </c>
      <c r="G2879" s="31" t="s">
        <v>556</v>
      </c>
    </row>
    <row r="2880" spans="1:7" x14ac:dyDescent="0.25">
      <c r="A2880" s="98" t="s">
        <v>549</v>
      </c>
      <c r="B2880" s="98" t="s">
        <v>110</v>
      </c>
      <c r="C2880" s="98">
        <v>-241200</v>
      </c>
      <c r="D2880" s="98">
        <v>202511</v>
      </c>
      <c r="E2880" s="118" t="str">
        <f t="shared" si="44"/>
        <v>01 November 2025</v>
      </c>
      <c r="F2880" s="98" t="s">
        <v>541</v>
      </c>
      <c r="G2880" s="98" t="s">
        <v>556</v>
      </c>
    </row>
    <row r="2881" spans="1:7" x14ac:dyDescent="0.25">
      <c r="A2881" s="31" t="s">
        <v>549</v>
      </c>
      <c r="B2881" s="31" t="s">
        <v>110</v>
      </c>
      <c r="C2881" s="31">
        <v>-208800</v>
      </c>
      <c r="D2881" s="31">
        <v>202512</v>
      </c>
      <c r="E2881" s="119" t="str">
        <f t="shared" si="44"/>
        <v>01 December 2025</v>
      </c>
      <c r="F2881" s="31" t="s">
        <v>541</v>
      </c>
      <c r="G2881" s="31" t="s">
        <v>556</v>
      </c>
    </row>
    <row r="2882" spans="1:7" x14ac:dyDescent="0.25">
      <c r="A2882" s="98" t="s">
        <v>549</v>
      </c>
      <c r="B2882" s="98" t="s">
        <v>112</v>
      </c>
      <c r="C2882" s="98">
        <v>70000</v>
      </c>
      <c r="D2882" s="98">
        <v>202501</v>
      </c>
      <c r="E2882" s="118" t="str">
        <f t="shared" ref="E2882:E2945" si="45">TEXT(DATE(LEFT(D2882,4), RIGHT(D2882,2), 1), "DD MMMM YYYY")</f>
        <v>01 January 2025</v>
      </c>
      <c r="F2882" s="98" t="s">
        <v>541</v>
      </c>
      <c r="G2882" s="98" t="s">
        <v>556</v>
      </c>
    </row>
    <row r="2883" spans="1:7" x14ac:dyDescent="0.25">
      <c r="A2883" s="31" t="s">
        <v>549</v>
      </c>
      <c r="B2883" s="31" t="s">
        <v>112</v>
      </c>
      <c r="C2883" s="31">
        <v>77000</v>
      </c>
      <c r="D2883" s="31">
        <v>202502</v>
      </c>
      <c r="E2883" s="119" t="str">
        <f t="shared" si="45"/>
        <v>01 February 2025</v>
      </c>
      <c r="F2883" s="31" t="s">
        <v>541</v>
      </c>
      <c r="G2883" s="31" t="s">
        <v>556</v>
      </c>
    </row>
    <row r="2884" spans="1:7" x14ac:dyDescent="0.25">
      <c r="A2884" s="98" t="s">
        <v>549</v>
      </c>
      <c r="B2884" s="98" t="s">
        <v>112</v>
      </c>
      <c r="C2884" s="98">
        <v>82600</v>
      </c>
      <c r="D2884" s="98">
        <v>202503</v>
      </c>
      <c r="E2884" s="118" t="str">
        <f t="shared" si="45"/>
        <v>01 March 2025</v>
      </c>
      <c r="F2884" s="98" t="s">
        <v>541</v>
      </c>
      <c r="G2884" s="98" t="s">
        <v>556</v>
      </c>
    </row>
    <row r="2885" spans="1:7" x14ac:dyDescent="0.25">
      <c r="A2885" s="31" t="s">
        <v>549</v>
      </c>
      <c r="B2885" s="31" t="s">
        <v>112</v>
      </c>
      <c r="C2885" s="31">
        <v>88200</v>
      </c>
      <c r="D2885" s="31">
        <v>202504</v>
      </c>
      <c r="E2885" s="119" t="str">
        <f t="shared" si="45"/>
        <v>01 April 2025</v>
      </c>
      <c r="F2885" s="31" t="s">
        <v>541</v>
      </c>
      <c r="G2885" s="31" t="s">
        <v>556</v>
      </c>
    </row>
    <row r="2886" spans="1:7" x14ac:dyDescent="0.25">
      <c r="A2886" s="98" t="s">
        <v>549</v>
      </c>
      <c r="B2886" s="98" t="s">
        <v>112</v>
      </c>
      <c r="C2886" s="98">
        <v>102200</v>
      </c>
      <c r="D2886" s="98">
        <v>202505</v>
      </c>
      <c r="E2886" s="118" t="str">
        <f t="shared" si="45"/>
        <v>01 May 2025</v>
      </c>
      <c r="F2886" s="98" t="s">
        <v>541</v>
      </c>
      <c r="G2886" s="98" t="s">
        <v>556</v>
      </c>
    </row>
    <row r="2887" spans="1:7" x14ac:dyDescent="0.25">
      <c r="A2887" s="31" t="s">
        <v>549</v>
      </c>
      <c r="B2887" s="31" t="s">
        <v>112</v>
      </c>
      <c r="C2887" s="31">
        <v>92400</v>
      </c>
      <c r="D2887" s="31">
        <v>202506</v>
      </c>
      <c r="E2887" s="119" t="str">
        <f t="shared" si="45"/>
        <v>01 June 2025</v>
      </c>
      <c r="F2887" s="31" t="s">
        <v>541</v>
      </c>
      <c r="G2887" s="31" t="s">
        <v>556</v>
      </c>
    </row>
    <row r="2888" spans="1:7" x14ac:dyDescent="0.25">
      <c r="A2888" s="98" t="s">
        <v>549</v>
      </c>
      <c r="B2888" s="98" t="s">
        <v>112</v>
      </c>
      <c r="C2888" s="98">
        <v>91000</v>
      </c>
      <c r="D2888" s="98">
        <v>202507</v>
      </c>
      <c r="E2888" s="118" t="str">
        <f t="shared" si="45"/>
        <v>01 July 2025</v>
      </c>
      <c r="F2888" s="98" t="s">
        <v>541</v>
      </c>
      <c r="G2888" s="98" t="s">
        <v>556</v>
      </c>
    </row>
    <row r="2889" spans="1:7" x14ac:dyDescent="0.25">
      <c r="A2889" s="31" t="s">
        <v>549</v>
      </c>
      <c r="B2889" s="31" t="s">
        <v>112</v>
      </c>
      <c r="C2889" s="31">
        <v>105000</v>
      </c>
      <c r="D2889" s="31">
        <v>202508</v>
      </c>
      <c r="E2889" s="119" t="str">
        <f t="shared" si="45"/>
        <v>01 August 2025</v>
      </c>
      <c r="F2889" s="31" t="s">
        <v>541</v>
      </c>
      <c r="G2889" s="31" t="s">
        <v>556</v>
      </c>
    </row>
    <row r="2890" spans="1:7" x14ac:dyDescent="0.25">
      <c r="A2890" s="98" t="s">
        <v>549</v>
      </c>
      <c r="B2890" s="98" t="s">
        <v>112</v>
      </c>
      <c r="C2890" s="98">
        <v>98000</v>
      </c>
      <c r="D2890" s="98">
        <v>202509</v>
      </c>
      <c r="E2890" s="118" t="str">
        <f t="shared" si="45"/>
        <v>01 September 2025</v>
      </c>
      <c r="F2890" s="98" t="s">
        <v>541</v>
      </c>
      <c r="G2890" s="98" t="s">
        <v>556</v>
      </c>
    </row>
    <row r="2891" spans="1:7" x14ac:dyDescent="0.25">
      <c r="A2891" s="31" t="s">
        <v>549</v>
      </c>
      <c r="B2891" s="31" t="s">
        <v>112</v>
      </c>
      <c r="C2891" s="31">
        <v>110600</v>
      </c>
      <c r="D2891" s="31">
        <v>202510</v>
      </c>
      <c r="E2891" s="119" t="str">
        <f t="shared" si="45"/>
        <v>01 October 2025</v>
      </c>
      <c r="F2891" s="31" t="s">
        <v>541</v>
      </c>
      <c r="G2891" s="31" t="s">
        <v>556</v>
      </c>
    </row>
    <row r="2892" spans="1:7" x14ac:dyDescent="0.25">
      <c r="A2892" s="98" t="s">
        <v>549</v>
      </c>
      <c r="B2892" s="98" t="s">
        <v>112</v>
      </c>
      <c r="C2892" s="98">
        <v>93800</v>
      </c>
      <c r="D2892" s="98">
        <v>202511</v>
      </c>
      <c r="E2892" s="118" t="str">
        <f t="shared" si="45"/>
        <v>01 November 2025</v>
      </c>
      <c r="F2892" s="98" t="s">
        <v>541</v>
      </c>
      <c r="G2892" s="98" t="s">
        <v>556</v>
      </c>
    </row>
    <row r="2893" spans="1:7" x14ac:dyDescent="0.25">
      <c r="A2893" s="31" t="s">
        <v>549</v>
      </c>
      <c r="B2893" s="31" t="s">
        <v>112</v>
      </c>
      <c r="C2893" s="31">
        <v>81200</v>
      </c>
      <c r="D2893" s="31">
        <v>202512</v>
      </c>
      <c r="E2893" s="119" t="str">
        <f t="shared" si="45"/>
        <v>01 December 2025</v>
      </c>
      <c r="F2893" s="31" t="s">
        <v>541</v>
      </c>
      <c r="G2893" s="31" t="s">
        <v>556</v>
      </c>
    </row>
    <row r="2894" spans="1:7" x14ac:dyDescent="0.25">
      <c r="A2894" s="98" t="s">
        <v>549</v>
      </c>
      <c r="B2894" s="98" t="s">
        <v>114</v>
      </c>
      <c r="C2894" s="98">
        <v>70000</v>
      </c>
      <c r="D2894" s="98">
        <v>202501</v>
      </c>
      <c r="E2894" s="118" t="str">
        <f t="shared" si="45"/>
        <v>01 January 2025</v>
      </c>
      <c r="F2894" s="98" t="s">
        <v>541</v>
      </c>
      <c r="G2894" s="98" t="s">
        <v>556</v>
      </c>
    </row>
    <row r="2895" spans="1:7" x14ac:dyDescent="0.25">
      <c r="A2895" s="31" t="s">
        <v>549</v>
      </c>
      <c r="B2895" s="31" t="s">
        <v>114</v>
      </c>
      <c r="C2895" s="31">
        <v>77000</v>
      </c>
      <c r="D2895" s="31">
        <v>202502</v>
      </c>
      <c r="E2895" s="119" t="str">
        <f t="shared" si="45"/>
        <v>01 February 2025</v>
      </c>
      <c r="F2895" s="31" t="s">
        <v>541</v>
      </c>
      <c r="G2895" s="31" t="s">
        <v>556</v>
      </c>
    </row>
    <row r="2896" spans="1:7" x14ac:dyDescent="0.25">
      <c r="A2896" s="98" t="s">
        <v>549</v>
      </c>
      <c r="B2896" s="98" t="s">
        <v>114</v>
      </c>
      <c r="C2896" s="98">
        <v>82600</v>
      </c>
      <c r="D2896" s="98">
        <v>202503</v>
      </c>
      <c r="E2896" s="118" t="str">
        <f t="shared" si="45"/>
        <v>01 March 2025</v>
      </c>
      <c r="F2896" s="98" t="s">
        <v>541</v>
      </c>
      <c r="G2896" s="98" t="s">
        <v>556</v>
      </c>
    </row>
    <row r="2897" spans="1:7" x14ac:dyDescent="0.25">
      <c r="A2897" s="31" t="s">
        <v>549</v>
      </c>
      <c r="B2897" s="31" t="s">
        <v>114</v>
      </c>
      <c r="C2897" s="31">
        <v>88200</v>
      </c>
      <c r="D2897" s="31">
        <v>202504</v>
      </c>
      <c r="E2897" s="119" t="str">
        <f t="shared" si="45"/>
        <v>01 April 2025</v>
      </c>
      <c r="F2897" s="31" t="s">
        <v>541</v>
      </c>
      <c r="G2897" s="31" t="s">
        <v>556</v>
      </c>
    </row>
    <row r="2898" spans="1:7" x14ac:dyDescent="0.25">
      <c r="A2898" s="98" t="s">
        <v>549</v>
      </c>
      <c r="B2898" s="98" t="s">
        <v>114</v>
      </c>
      <c r="C2898" s="98">
        <v>102200</v>
      </c>
      <c r="D2898" s="98">
        <v>202505</v>
      </c>
      <c r="E2898" s="118" t="str">
        <f t="shared" si="45"/>
        <v>01 May 2025</v>
      </c>
      <c r="F2898" s="98" t="s">
        <v>541</v>
      </c>
      <c r="G2898" s="98" t="s">
        <v>556</v>
      </c>
    </row>
    <row r="2899" spans="1:7" x14ac:dyDescent="0.25">
      <c r="A2899" s="31" t="s">
        <v>549</v>
      </c>
      <c r="B2899" s="31" t="s">
        <v>114</v>
      </c>
      <c r="C2899" s="31">
        <v>92400</v>
      </c>
      <c r="D2899" s="31">
        <v>202506</v>
      </c>
      <c r="E2899" s="119" t="str">
        <f t="shared" si="45"/>
        <v>01 June 2025</v>
      </c>
      <c r="F2899" s="31" t="s">
        <v>541</v>
      </c>
      <c r="G2899" s="31" t="s">
        <v>556</v>
      </c>
    </row>
    <row r="2900" spans="1:7" x14ac:dyDescent="0.25">
      <c r="A2900" s="98" t="s">
        <v>549</v>
      </c>
      <c r="B2900" s="98" t="s">
        <v>114</v>
      </c>
      <c r="C2900" s="98">
        <v>91000</v>
      </c>
      <c r="D2900" s="98">
        <v>202507</v>
      </c>
      <c r="E2900" s="118" t="str">
        <f t="shared" si="45"/>
        <v>01 July 2025</v>
      </c>
      <c r="F2900" s="98" t="s">
        <v>541</v>
      </c>
      <c r="G2900" s="98" t="s">
        <v>556</v>
      </c>
    </row>
    <row r="2901" spans="1:7" x14ac:dyDescent="0.25">
      <c r="A2901" s="31" t="s">
        <v>549</v>
      </c>
      <c r="B2901" s="31" t="s">
        <v>114</v>
      </c>
      <c r="C2901" s="31">
        <v>105000</v>
      </c>
      <c r="D2901" s="31">
        <v>202508</v>
      </c>
      <c r="E2901" s="119" t="str">
        <f t="shared" si="45"/>
        <v>01 August 2025</v>
      </c>
      <c r="F2901" s="31" t="s">
        <v>541</v>
      </c>
      <c r="G2901" s="31" t="s">
        <v>556</v>
      </c>
    </row>
    <row r="2902" spans="1:7" x14ac:dyDescent="0.25">
      <c r="A2902" s="98" t="s">
        <v>549</v>
      </c>
      <c r="B2902" s="98" t="s">
        <v>114</v>
      </c>
      <c r="C2902" s="98">
        <v>98000</v>
      </c>
      <c r="D2902" s="98">
        <v>202509</v>
      </c>
      <c r="E2902" s="118" t="str">
        <f t="shared" si="45"/>
        <v>01 September 2025</v>
      </c>
      <c r="F2902" s="98" t="s">
        <v>541</v>
      </c>
      <c r="G2902" s="98" t="s">
        <v>556</v>
      </c>
    </row>
    <row r="2903" spans="1:7" x14ac:dyDescent="0.25">
      <c r="A2903" s="31" t="s">
        <v>549</v>
      </c>
      <c r="B2903" s="31" t="s">
        <v>114</v>
      </c>
      <c r="C2903" s="31">
        <v>110600</v>
      </c>
      <c r="D2903" s="31">
        <v>202510</v>
      </c>
      <c r="E2903" s="119" t="str">
        <f t="shared" si="45"/>
        <v>01 October 2025</v>
      </c>
      <c r="F2903" s="31" t="s">
        <v>541</v>
      </c>
      <c r="G2903" s="31" t="s">
        <v>556</v>
      </c>
    </row>
    <row r="2904" spans="1:7" x14ac:dyDescent="0.25">
      <c r="A2904" s="98" t="s">
        <v>549</v>
      </c>
      <c r="B2904" s="98" t="s">
        <v>114</v>
      </c>
      <c r="C2904" s="98">
        <v>93800</v>
      </c>
      <c r="D2904" s="98">
        <v>202511</v>
      </c>
      <c r="E2904" s="118" t="str">
        <f t="shared" si="45"/>
        <v>01 November 2025</v>
      </c>
      <c r="F2904" s="98" t="s">
        <v>541</v>
      </c>
      <c r="G2904" s="98" t="s">
        <v>556</v>
      </c>
    </row>
    <row r="2905" spans="1:7" x14ac:dyDescent="0.25">
      <c r="A2905" s="31" t="s">
        <v>549</v>
      </c>
      <c r="B2905" s="31" t="s">
        <v>114</v>
      </c>
      <c r="C2905" s="31">
        <v>81200</v>
      </c>
      <c r="D2905" s="31">
        <v>202512</v>
      </c>
      <c r="E2905" s="119" t="str">
        <f t="shared" si="45"/>
        <v>01 December 2025</v>
      </c>
      <c r="F2905" s="31" t="s">
        <v>541</v>
      </c>
      <c r="G2905" s="31" t="s">
        <v>556</v>
      </c>
    </row>
    <row r="2906" spans="1:7" x14ac:dyDescent="0.25">
      <c r="A2906" s="98" t="s">
        <v>549</v>
      </c>
      <c r="B2906" s="98" t="s">
        <v>120</v>
      </c>
      <c r="C2906" s="98">
        <v>-34317</v>
      </c>
      <c r="D2906" s="98">
        <v>202501</v>
      </c>
      <c r="E2906" s="118" t="str">
        <f t="shared" si="45"/>
        <v>01 January 2025</v>
      </c>
      <c r="F2906" s="98" t="s">
        <v>541</v>
      </c>
      <c r="G2906" s="98" t="s">
        <v>556</v>
      </c>
    </row>
    <row r="2907" spans="1:7" x14ac:dyDescent="0.25">
      <c r="A2907" s="31" t="s">
        <v>549</v>
      </c>
      <c r="B2907" s="31" t="s">
        <v>120</v>
      </c>
      <c r="C2907" s="31">
        <v>-34317</v>
      </c>
      <c r="D2907" s="31">
        <v>202502</v>
      </c>
      <c r="E2907" s="119" t="str">
        <f t="shared" si="45"/>
        <v>01 February 2025</v>
      </c>
      <c r="F2907" s="31" t="s">
        <v>541</v>
      </c>
      <c r="G2907" s="31" t="s">
        <v>556</v>
      </c>
    </row>
    <row r="2908" spans="1:7" x14ac:dyDescent="0.25">
      <c r="A2908" s="98" t="s">
        <v>549</v>
      </c>
      <c r="B2908" s="98" t="s">
        <v>120</v>
      </c>
      <c r="C2908" s="98">
        <v>-34317</v>
      </c>
      <c r="D2908" s="98">
        <v>202503</v>
      </c>
      <c r="E2908" s="118" t="str">
        <f t="shared" si="45"/>
        <v>01 March 2025</v>
      </c>
      <c r="F2908" s="98" t="s">
        <v>541</v>
      </c>
      <c r="G2908" s="98" t="s">
        <v>556</v>
      </c>
    </row>
    <row r="2909" spans="1:7" x14ac:dyDescent="0.25">
      <c r="A2909" s="31" t="s">
        <v>549</v>
      </c>
      <c r="B2909" s="31" t="s">
        <v>120</v>
      </c>
      <c r="C2909" s="31">
        <v>-34317</v>
      </c>
      <c r="D2909" s="31">
        <v>202504</v>
      </c>
      <c r="E2909" s="119" t="str">
        <f t="shared" si="45"/>
        <v>01 April 2025</v>
      </c>
      <c r="F2909" s="31" t="s">
        <v>541</v>
      </c>
      <c r="G2909" s="31" t="s">
        <v>556</v>
      </c>
    </row>
    <row r="2910" spans="1:7" x14ac:dyDescent="0.25">
      <c r="A2910" s="98" t="s">
        <v>549</v>
      </c>
      <c r="B2910" s="98" t="s">
        <v>120</v>
      </c>
      <c r="C2910" s="98">
        <v>-34317</v>
      </c>
      <c r="D2910" s="98">
        <v>202505</v>
      </c>
      <c r="E2910" s="118" t="str">
        <f t="shared" si="45"/>
        <v>01 May 2025</v>
      </c>
      <c r="F2910" s="98" t="s">
        <v>541</v>
      </c>
      <c r="G2910" s="98" t="s">
        <v>556</v>
      </c>
    </row>
    <row r="2911" spans="1:7" x14ac:dyDescent="0.25">
      <c r="A2911" s="31" t="s">
        <v>549</v>
      </c>
      <c r="B2911" s="31" t="s">
        <v>120</v>
      </c>
      <c r="C2911" s="31">
        <v>-34317</v>
      </c>
      <c r="D2911" s="31">
        <v>202506</v>
      </c>
      <c r="E2911" s="119" t="str">
        <f t="shared" si="45"/>
        <v>01 June 2025</v>
      </c>
      <c r="F2911" s="31" t="s">
        <v>541</v>
      </c>
      <c r="G2911" s="31" t="s">
        <v>556</v>
      </c>
    </row>
    <row r="2912" spans="1:7" x14ac:dyDescent="0.25">
      <c r="A2912" s="98" t="s">
        <v>549</v>
      </c>
      <c r="B2912" s="98" t="s">
        <v>120</v>
      </c>
      <c r="C2912" s="98">
        <v>-34317</v>
      </c>
      <c r="D2912" s="98">
        <v>202507</v>
      </c>
      <c r="E2912" s="118" t="str">
        <f t="shared" si="45"/>
        <v>01 July 2025</v>
      </c>
      <c r="F2912" s="98" t="s">
        <v>541</v>
      </c>
      <c r="G2912" s="98" t="s">
        <v>556</v>
      </c>
    </row>
    <row r="2913" spans="1:7" x14ac:dyDescent="0.25">
      <c r="A2913" s="31" t="s">
        <v>549</v>
      </c>
      <c r="B2913" s="31" t="s">
        <v>120</v>
      </c>
      <c r="C2913" s="31">
        <v>-34317</v>
      </c>
      <c r="D2913" s="31">
        <v>202508</v>
      </c>
      <c r="E2913" s="119" t="str">
        <f t="shared" si="45"/>
        <v>01 August 2025</v>
      </c>
      <c r="F2913" s="31" t="s">
        <v>541</v>
      </c>
      <c r="G2913" s="31" t="s">
        <v>556</v>
      </c>
    </row>
    <row r="2914" spans="1:7" x14ac:dyDescent="0.25">
      <c r="A2914" s="98" t="s">
        <v>549</v>
      </c>
      <c r="B2914" s="98" t="s">
        <v>120</v>
      </c>
      <c r="C2914" s="98">
        <v>-34317</v>
      </c>
      <c r="D2914" s="98">
        <v>202509</v>
      </c>
      <c r="E2914" s="118" t="str">
        <f t="shared" si="45"/>
        <v>01 September 2025</v>
      </c>
      <c r="F2914" s="98" t="s">
        <v>541</v>
      </c>
      <c r="G2914" s="98" t="s">
        <v>556</v>
      </c>
    </row>
    <row r="2915" spans="1:7" x14ac:dyDescent="0.25">
      <c r="A2915" s="31" t="s">
        <v>549</v>
      </c>
      <c r="B2915" s="31" t="s">
        <v>120</v>
      </c>
      <c r="C2915" s="31">
        <v>-34317</v>
      </c>
      <c r="D2915" s="31">
        <v>202510</v>
      </c>
      <c r="E2915" s="119" t="str">
        <f t="shared" si="45"/>
        <v>01 October 2025</v>
      </c>
      <c r="F2915" s="31" t="s">
        <v>541</v>
      </c>
      <c r="G2915" s="31" t="s">
        <v>556</v>
      </c>
    </row>
    <row r="2916" spans="1:7" x14ac:dyDescent="0.25">
      <c r="A2916" s="98" t="s">
        <v>549</v>
      </c>
      <c r="B2916" s="98" t="s">
        <v>120</v>
      </c>
      <c r="C2916" s="98">
        <v>-34317</v>
      </c>
      <c r="D2916" s="98">
        <v>202511</v>
      </c>
      <c r="E2916" s="118" t="str">
        <f t="shared" si="45"/>
        <v>01 November 2025</v>
      </c>
      <c r="F2916" s="98" t="s">
        <v>541</v>
      </c>
      <c r="G2916" s="98" t="s">
        <v>556</v>
      </c>
    </row>
    <row r="2917" spans="1:7" x14ac:dyDescent="0.25">
      <c r="A2917" s="31" t="s">
        <v>549</v>
      </c>
      <c r="B2917" s="31" t="s">
        <v>120</v>
      </c>
      <c r="C2917" s="31">
        <v>-34317</v>
      </c>
      <c r="D2917" s="31">
        <v>202512</v>
      </c>
      <c r="E2917" s="119" t="str">
        <f t="shared" si="45"/>
        <v>01 December 2025</v>
      </c>
      <c r="F2917" s="31" t="s">
        <v>541</v>
      </c>
      <c r="G2917" s="31" t="s">
        <v>556</v>
      </c>
    </row>
    <row r="2918" spans="1:7" x14ac:dyDescent="0.25">
      <c r="A2918" s="98" t="s">
        <v>549</v>
      </c>
      <c r="B2918" s="98" t="s">
        <v>122</v>
      </c>
      <c r="C2918" s="98">
        <v>-12180</v>
      </c>
      <c r="D2918" s="98">
        <v>202503</v>
      </c>
      <c r="E2918" s="118" t="str">
        <f t="shared" si="45"/>
        <v>01 March 2025</v>
      </c>
      <c r="F2918" s="98" t="s">
        <v>541</v>
      </c>
      <c r="G2918" s="98" t="s">
        <v>556</v>
      </c>
    </row>
    <row r="2919" spans="1:7" x14ac:dyDescent="0.25">
      <c r="A2919" s="31" t="s">
        <v>549</v>
      </c>
      <c r="B2919" s="31" t="s">
        <v>122</v>
      </c>
      <c r="C2919" s="31">
        <v>-14840</v>
      </c>
      <c r="D2919" s="31">
        <v>202506</v>
      </c>
      <c r="E2919" s="119" t="str">
        <f t="shared" si="45"/>
        <v>01 June 2025</v>
      </c>
      <c r="F2919" s="31" t="s">
        <v>541</v>
      </c>
      <c r="G2919" s="31" t="s">
        <v>556</v>
      </c>
    </row>
    <row r="2920" spans="1:7" x14ac:dyDescent="0.25">
      <c r="A2920" s="98" t="s">
        <v>549</v>
      </c>
      <c r="B2920" s="98" t="s">
        <v>122</v>
      </c>
      <c r="C2920" s="98">
        <v>-15400</v>
      </c>
      <c r="D2920" s="98">
        <v>202509</v>
      </c>
      <c r="E2920" s="118" t="str">
        <f t="shared" si="45"/>
        <v>01 September 2025</v>
      </c>
      <c r="F2920" s="98" t="s">
        <v>541</v>
      </c>
      <c r="G2920" s="98" t="s">
        <v>556</v>
      </c>
    </row>
    <row r="2921" spans="1:7" x14ac:dyDescent="0.25">
      <c r="A2921" s="31" t="s">
        <v>549</v>
      </c>
      <c r="B2921" s="31" t="s">
        <v>122</v>
      </c>
      <c r="C2921" s="31">
        <v>-14980</v>
      </c>
      <c r="D2921" s="31">
        <v>202512</v>
      </c>
      <c r="E2921" s="119" t="str">
        <f t="shared" si="45"/>
        <v>01 December 2025</v>
      </c>
      <c r="F2921" s="31" t="s">
        <v>541</v>
      </c>
      <c r="G2921" s="31" t="s">
        <v>556</v>
      </c>
    </row>
    <row r="2922" spans="1:7" x14ac:dyDescent="0.25">
      <c r="A2922" s="98" t="s">
        <v>549</v>
      </c>
      <c r="B2922" s="98" t="s">
        <v>124</v>
      </c>
      <c r="C2922" s="98">
        <v>-1373</v>
      </c>
      <c r="D2922" s="98">
        <v>202501</v>
      </c>
      <c r="E2922" s="118" t="str">
        <f t="shared" si="45"/>
        <v>01 January 2025</v>
      </c>
      <c r="F2922" s="98" t="s">
        <v>541</v>
      </c>
      <c r="G2922" s="98" t="s">
        <v>556</v>
      </c>
    </row>
    <row r="2923" spans="1:7" x14ac:dyDescent="0.25">
      <c r="A2923" s="31" t="s">
        <v>549</v>
      </c>
      <c r="B2923" s="31" t="s">
        <v>124</v>
      </c>
      <c r="C2923" s="31">
        <v>-1373</v>
      </c>
      <c r="D2923" s="31">
        <v>202502</v>
      </c>
      <c r="E2923" s="119" t="str">
        <f t="shared" si="45"/>
        <v>01 February 2025</v>
      </c>
      <c r="F2923" s="31" t="s">
        <v>541</v>
      </c>
      <c r="G2923" s="31" t="s">
        <v>556</v>
      </c>
    </row>
    <row r="2924" spans="1:7" x14ac:dyDescent="0.25">
      <c r="A2924" s="98" t="s">
        <v>549</v>
      </c>
      <c r="B2924" s="98" t="s">
        <v>124</v>
      </c>
      <c r="C2924" s="98">
        <v>-2060</v>
      </c>
      <c r="D2924" s="98">
        <v>202503</v>
      </c>
      <c r="E2924" s="118" t="str">
        <f t="shared" si="45"/>
        <v>01 March 2025</v>
      </c>
      <c r="F2924" s="98" t="s">
        <v>541</v>
      </c>
      <c r="G2924" s="98" t="s">
        <v>556</v>
      </c>
    </row>
    <row r="2925" spans="1:7" x14ac:dyDescent="0.25">
      <c r="A2925" s="31" t="s">
        <v>549</v>
      </c>
      <c r="B2925" s="31" t="s">
        <v>124</v>
      </c>
      <c r="C2925" s="31">
        <v>-1373</v>
      </c>
      <c r="D2925" s="31">
        <v>202504</v>
      </c>
      <c r="E2925" s="119" t="str">
        <f t="shared" si="45"/>
        <v>01 April 2025</v>
      </c>
      <c r="F2925" s="31" t="s">
        <v>541</v>
      </c>
      <c r="G2925" s="31" t="s">
        <v>556</v>
      </c>
    </row>
    <row r="2926" spans="1:7" x14ac:dyDescent="0.25">
      <c r="A2926" s="98" t="s">
        <v>549</v>
      </c>
      <c r="B2926" s="98" t="s">
        <v>124</v>
      </c>
      <c r="C2926" s="98">
        <v>-1373</v>
      </c>
      <c r="D2926" s="98">
        <v>202505</v>
      </c>
      <c r="E2926" s="118" t="str">
        <f t="shared" si="45"/>
        <v>01 May 2025</v>
      </c>
      <c r="F2926" s="98" t="s">
        <v>541</v>
      </c>
      <c r="G2926" s="98" t="s">
        <v>556</v>
      </c>
    </row>
    <row r="2927" spans="1:7" x14ac:dyDescent="0.25">
      <c r="A2927" s="31" t="s">
        <v>549</v>
      </c>
      <c r="B2927" s="31" t="s">
        <v>124</v>
      </c>
      <c r="C2927" s="31">
        <v>-2166</v>
      </c>
      <c r="D2927" s="31">
        <v>202506</v>
      </c>
      <c r="E2927" s="119" t="str">
        <f t="shared" si="45"/>
        <v>01 June 2025</v>
      </c>
      <c r="F2927" s="31" t="s">
        <v>541</v>
      </c>
      <c r="G2927" s="31" t="s">
        <v>556</v>
      </c>
    </row>
    <row r="2928" spans="1:7" x14ac:dyDescent="0.25">
      <c r="A2928" s="98" t="s">
        <v>549</v>
      </c>
      <c r="B2928" s="98" t="s">
        <v>124</v>
      </c>
      <c r="C2928" s="98">
        <v>-1373</v>
      </c>
      <c r="D2928" s="98">
        <v>202507</v>
      </c>
      <c r="E2928" s="118" t="str">
        <f t="shared" si="45"/>
        <v>01 July 2025</v>
      </c>
      <c r="F2928" s="98" t="s">
        <v>541</v>
      </c>
      <c r="G2928" s="98" t="s">
        <v>556</v>
      </c>
    </row>
    <row r="2929" spans="1:7" x14ac:dyDescent="0.25">
      <c r="A2929" s="31" t="s">
        <v>549</v>
      </c>
      <c r="B2929" s="31" t="s">
        <v>124</v>
      </c>
      <c r="C2929" s="31">
        <v>-1373</v>
      </c>
      <c r="D2929" s="31">
        <v>202508</v>
      </c>
      <c r="E2929" s="119" t="str">
        <f t="shared" si="45"/>
        <v>01 August 2025</v>
      </c>
      <c r="F2929" s="31" t="s">
        <v>541</v>
      </c>
      <c r="G2929" s="31" t="s">
        <v>556</v>
      </c>
    </row>
    <row r="2930" spans="1:7" x14ac:dyDescent="0.25">
      <c r="A2930" s="98" t="s">
        <v>549</v>
      </c>
      <c r="B2930" s="98" t="s">
        <v>124</v>
      </c>
      <c r="C2930" s="98">
        <v>-2189</v>
      </c>
      <c r="D2930" s="98">
        <v>202509</v>
      </c>
      <c r="E2930" s="118" t="str">
        <f t="shared" si="45"/>
        <v>01 September 2025</v>
      </c>
      <c r="F2930" s="98" t="s">
        <v>541</v>
      </c>
      <c r="G2930" s="98" t="s">
        <v>556</v>
      </c>
    </row>
    <row r="2931" spans="1:7" x14ac:dyDescent="0.25">
      <c r="A2931" s="31" t="s">
        <v>549</v>
      </c>
      <c r="B2931" s="31" t="s">
        <v>124</v>
      </c>
      <c r="C2931" s="31">
        <v>-1373</v>
      </c>
      <c r="D2931" s="31">
        <v>202510</v>
      </c>
      <c r="E2931" s="119" t="str">
        <f t="shared" si="45"/>
        <v>01 October 2025</v>
      </c>
      <c r="F2931" s="31" t="s">
        <v>541</v>
      </c>
      <c r="G2931" s="31" t="s">
        <v>556</v>
      </c>
    </row>
    <row r="2932" spans="1:7" x14ac:dyDescent="0.25">
      <c r="A2932" s="98" t="s">
        <v>549</v>
      </c>
      <c r="B2932" s="98" t="s">
        <v>124</v>
      </c>
      <c r="C2932" s="98">
        <v>-1373</v>
      </c>
      <c r="D2932" s="98">
        <v>202511</v>
      </c>
      <c r="E2932" s="118" t="str">
        <f t="shared" si="45"/>
        <v>01 November 2025</v>
      </c>
      <c r="F2932" s="98" t="s">
        <v>541</v>
      </c>
      <c r="G2932" s="98" t="s">
        <v>556</v>
      </c>
    </row>
    <row r="2933" spans="1:7" x14ac:dyDescent="0.25">
      <c r="A2933" s="31" t="s">
        <v>549</v>
      </c>
      <c r="B2933" s="31" t="s">
        <v>124</v>
      </c>
      <c r="C2933" s="31">
        <v>-2172</v>
      </c>
      <c r="D2933" s="31">
        <v>202512</v>
      </c>
      <c r="E2933" s="119" t="str">
        <f t="shared" si="45"/>
        <v>01 December 2025</v>
      </c>
      <c r="F2933" s="31" t="s">
        <v>541</v>
      </c>
      <c r="G2933" s="31" t="s">
        <v>556</v>
      </c>
    </row>
    <row r="2934" spans="1:7" x14ac:dyDescent="0.25">
      <c r="A2934" s="98" t="s">
        <v>549</v>
      </c>
      <c r="B2934" s="98" t="s">
        <v>558</v>
      </c>
      <c r="C2934" s="98">
        <v>-5000</v>
      </c>
      <c r="D2934" s="98">
        <v>202503</v>
      </c>
      <c r="E2934" s="118" t="str">
        <f t="shared" si="45"/>
        <v>01 March 2025</v>
      </c>
      <c r="F2934" s="98" t="s">
        <v>541</v>
      </c>
      <c r="G2934" s="98" t="s">
        <v>556</v>
      </c>
    </row>
    <row r="2935" spans="1:7" x14ac:dyDescent="0.25">
      <c r="A2935" s="31" t="s">
        <v>549</v>
      </c>
      <c r="B2935" s="31" t="s">
        <v>558</v>
      </c>
      <c r="C2935" s="31">
        <v>-5000</v>
      </c>
      <c r="D2935" s="31">
        <v>202506</v>
      </c>
      <c r="E2935" s="119" t="str">
        <f t="shared" si="45"/>
        <v>01 June 2025</v>
      </c>
      <c r="F2935" s="31" t="s">
        <v>541</v>
      </c>
      <c r="G2935" s="31" t="s">
        <v>556</v>
      </c>
    </row>
    <row r="2936" spans="1:7" x14ac:dyDescent="0.25">
      <c r="A2936" s="98" t="s">
        <v>549</v>
      </c>
      <c r="B2936" s="98" t="s">
        <v>558</v>
      </c>
      <c r="C2936" s="98">
        <v>-5000</v>
      </c>
      <c r="D2936" s="98">
        <v>202509</v>
      </c>
      <c r="E2936" s="118" t="str">
        <f t="shared" si="45"/>
        <v>01 September 2025</v>
      </c>
      <c r="F2936" s="98" t="s">
        <v>541</v>
      </c>
      <c r="G2936" s="98" t="s">
        <v>556</v>
      </c>
    </row>
    <row r="2937" spans="1:7" x14ac:dyDescent="0.25">
      <c r="A2937" s="31" t="s">
        <v>549</v>
      </c>
      <c r="B2937" s="31" t="s">
        <v>558</v>
      </c>
      <c r="C2937" s="31">
        <v>-5000</v>
      </c>
      <c r="D2937" s="31">
        <v>202512</v>
      </c>
      <c r="E2937" s="119" t="str">
        <f t="shared" si="45"/>
        <v>01 December 2025</v>
      </c>
      <c r="F2937" s="31" t="s">
        <v>541</v>
      </c>
      <c r="G2937" s="31" t="s">
        <v>556</v>
      </c>
    </row>
    <row r="2938" spans="1:7" x14ac:dyDescent="0.25">
      <c r="A2938" s="98" t="s">
        <v>549</v>
      </c>
      <c r="B2938" s="98" t="s">
        <v>126</v>
      </c>
      <c r="C2938" s="98">
        <v>-2883</v>
      </c>
      <c r="D2938" s="98">
        <v>202501</v>
      </c>
      <c r="E2938" s="118" t="str">
        <f t="shared" si="45"/>
        <v>01 January 2025</v>
      </c>
      <c r="F2938" s="98" t="s">
        <v>541</v>
      </c>
      <c r="G2938" s="98" t="s">
        <v>556</v>
      </c>
    </row>
    <row r="2939" spans="1:7" x14ac:dyDescent="0.25">
      <c r="A2939" s="31" t="s">
        <v>549</v>
      </c>
      <c r="B2939" s="31" t="s">
        <v>126</v>
      </c>
      <c r="C2939" s="31">
        <v>-2883</v>
      </c>
      <c r="D2939" s="31">
        <v>202502</v>
      </c>
      <c r="E2939" s="119" t="str">
        <f t="shared" si="45"/>
        <v>01 February 2025</v>
      </c>
      <c r="F2939" s="31" t="s">
        <v>541</v>
      </c>
      <c r="G2939" s="31" t="s">
        <v>556</v>
      </c>
    </row>
    <row r="2940" spans="1:7" x14ac:dyDescent="0.25">
      <c r="A2940" s="98" t="s">
        <v>549</v>
      </c>
      <c r="B2940" s="98" t="s">
        <v>126</v>
      </c>
      <c r="C2940" s="98">
        <v>-2883</v>
      </c>
      <c r="D2940" s="98">
        <v>202503</v>
      </c>
      <c r="E2940" s="118" t="str">
        <f t="shared" si="45"/>
        <v>01 March 2025</v>
      </c>
      <c r="F2940" s="98" t="s">
        <v>541</v>
      </c>
      <c r="G2940" s="98" t="s">
        <v>556</v>
      </c>
    </row>
    <row r="2941" spans="1:7" x14ac:dyDescent="0.25">
      <c r="A2941" s="31" t="s">
        <v>549</v>
      </c>
      <c r="B2941" s="31" t="s">
        <v>126</v>
      </c>
      <c r="C2941" s="31">
        <v>-2883</v>
      </c>
      <c r="D2941" s="31">
        <v>202504</v>
      </c>
      <c r="E2941" s="119" t="str">
        <f t="shared" si="45"/>
        <v>01 April 2025</v>
      </c>
      <c r="F2941" s="31" t="s">
        <v>541</v>
      </c>
      <c r="G2941" s="31" t="s">
        <v>556</v>
      </c>
    </row>
    <row r="2942" spans="1:7" x14ac:dyDescent="0.25">
      <c r="A2942" s="98" t="s">
        <v>549</v>
      </c>
      <c r="B2942" s="98" t="s">
        <v>126</v>
      </c>
      <c r="C2942" s="98">
        <v>-2883</v>
      </c>
      <c r="D2942" s="98">
        <v>202505</v>
      </c>
      <c r="E2942" s="118" t="str">
        <f t="shared" si="45"/>
        <v>01 May 2025</v>
      </c>
      <c r="F2942" s="98" t="s">
        <v>541</v>
      </c>
      <c r="G2942" s="98" t="s">
        <v>556</v>
      </c>
    </row>
    <row r="2943" spans="1:7" x14ac:dyDescent="0.25">
      <c r="A2943" s="31" t="s">
        <v>549</v>
      </c>
      <c r="B2943" s="31" t="s">
        <v>126</v>
      </c>
      <c r="C2943" s="31">
        <v>-2883</v>
      </c>
      <c r="D2943" s="31">
        <v>202506</v>
      </c>
      <c r="E2943" s="119" t="str">
        <f t="shared" si="45"/>
        <v>01 June 2025</v>
      </c>
      <c r="F2943" s="31" t="s">
        <v>541</v>
      </c>
      <c r="G2943" s="31" t="s">
        <v>556</v>
      </c>
    </row>
    <row r="2944" spans="1:7" x14ac:dyDescent="0.25">
      <c r="A2944" s="98" t="s">
        <v>549</v>
      </c>
      <c r="B2944" s="98" t="s">
        <v>126</v>
      </c>
      <c r="C2944" s="98">
        <v>-2883</v>
      </c>
      <c r="D2944" s="98">
        <v>202507</v>
      </c>
      <c r="E2944" s="118" t="str">
        <f t="shared" si="45"/>
        <v>01 July 2025</v>
      </c>
      <c r="F2944" s="98" t="s">
        <v>541</v>
      </c>
      <c r="G2944" s="98" t="s">
        <v>556</v>
      </c>
    </row>
    <row r="2945" spans="1:7" x14ac:dyDescent="0.25">
      <c r="A2945" s="31" t="s">
        <v>549</v>
      </c>
      <c r="B2945" s="31" t="s">
        <v>126</v>
      </c>
      <c r="C2945" s="31">
        <v>-2883</v>
      </c>
      <c r="D2945" s="31">
        <v>202508</v>
      </c>
      <c r="E2945" s="119" t="str">
        <f t="shared" si="45"/>
        <v>01 August 2025</v>
      </c>
      <c r="F2945" s="31" t="s">
        <v>541</v>
      </c>
      <c r="G2945" s="31" t="s">
        <v>556</v>
      </c>
    </row>
    <row r="2946" spans="1:7" x14ac:dyDescent="0.25">
      <c r="A2946" s="98" t="s">
        <v>549</v>
      </c>
      <c r="B2946" s="98" t="s">
        <v>126</v>
      </c>
      <c r="C2946" s="98">
        <v>-2883</v>
      </c>
      <c r="D2946" s="98">
        <v>202509</v>
      </c>
      <c r="E2946" s="118" t="str">
        <f t="shared" ref="E2946:E3009" si="46">TEXT(DATE(LEFT(D2946,4), RIGHT(D2946,2), 1), "DD MMMM YYYY")</f>
        <v>01 September 2025</v>
      </c>
      <c r="F2946" s="98" t="s">
        <v>541</v>
      </c>
      <c r="G2946" s="98" t="s">
        <v>556</v>
      </c>
    </row>
    <row r="2947" spans="1:7" x14ac:dyDescent="0.25">
      <c r="A2947" s="31" t="s">
        <v>549</v>
      </c>
      <c r="B2947" s="31" t="s">
        <v>126</v>
      </c>
      <c r="C2947" s="31">
        <v>-2883</v>
      </c>
      <c r="D2947" s="31">
        <v>202510</v>
      </c>
      <c r="E2947" s="119" t="str">
        <f t="shared" si="46"/>
        <v>01 October 2025</v>
      </c>
      <c r="F2947" s="31" t="s">
        <v>541</v>
      </c>
      <c r="G2947" s="31" t="s">
        <v>556</v>
      </c>
    </row>
    <row r="2948" spans="1:7" x14ac:dyDescent="0.25">
      <c r="A2948" s="98" t="s">
        <v>549</v>
      </c>
      <c r="B2948" s="98" t="s">
        <v>126</v>
      </c>
      <c r="C2948" s="98">
        <v>-2883</v>
      </c>
      <c r="D2948" s="98">
        <v>202511</v>
      </c>
      <c r="E2948" s="118" t="str">
        <f t="shared" si="46"/>
        <v>01 November 2025</v>
      </c>
      <c r="F2948" s="98" t="s">
        <v>541</v>
      </c>
      <c r="G2948" s="98" t="s">
        <v>556</v>
      </c>
    </row>
    <row r="2949" spans="1:7" x14ac:dyDescent="0.25">
      <c r="A2949" s="31" t="s">
        <v>549</v>
      </c>
      <c r="B2949" s="31" t="s">
        <v>126</v>
      </c>
      <c r="C2949" s="31">
        <v>-2883</v>
      </c>
      <c r="D2949" s="31">
        <v>202512</v>
      </c>
      <c r="E2949" s="119" t="str">
        <f t="shared" si="46"/>
        <v>01 December 2025</v>
      </c>
      <c r="F2949" s="31" t="s">
        <v>541</v>
      </c>
      <c r="G2949" s="31" t="s">
        <v>556</v>
      </c>
    </row>
    <row r="2950" spans="1:7" x14ac:dyDescent="0.25">
      <c r="A2950" s="98" t="s">
        <v>549</v>
      </c>
      <c r="B2950" s="98" t="s">
        <v>128</v>
      </c>
      <c r="C2950" s="98">
        <v>-250</v>
      </c>
      <c r="D2950" s="98">
        <v>202503</v>
      </c>
      <c r="E2950" s="118" t="str">
        <f t="shared" si="46"/>
        <v>01 March 2025</v>
      </c>
      <c r="F2950" s="98" t="s">
        <v>541</v>
      </c>
      <c r="G2950" s="98" t="s">
        <v>556</v>
      </c>
    </row>
    <row r="2951" spans="1:7" x14ac:dyDescent="0.25">
      <c r="A2951" s="31" t="s">
        <v>549</v>
      </c>
      <c r="B2951" s="31" t="s">
        <v>128</v>
      </c>
      <c r="C2951" s="31">
        <v>-250</v>
      </c>
      <c r="D2951" s="31">
        <v>202509</v>
      </c>
      <c r="E2951" s="119" t="str">
        <f t="shared" si="46"/>
        <v>01 September 2025</v>
      </c>
      <c r="F2951" s="31" t="s">
        <v>541</v>
      </c>
      <c r="G2951" s="31" t="s">
        <v>556</v>
      </c>
    </row>
    <row r="2952" spans="1:7" x14ac:dyDescent="0.25">
      <c r="A2952" s="98" t="s">
        <v>549</v>
      </c>
      <c r="B2952" s="98" t="s">
        <v>543</v>
      </c>
      <c r="C2952" s="98">
        <v>-34</v>
      </c>
      <c r="D2952" s="98">
        <v>202501</v>
      </c>
      <c r="E2952" s="118" t="str">
        <f t="shared" si="46"/>
        <v>01 January 2025</v>
      </c>
      <c r="F2952" s="98" t="s">
        <v>541</v>
      </c>
      <c r="G2952" s="98" t="s">
        <v>556</v>
      </c>
    </row>
    <row r="2953" spans="1:7" x14ac:dyDescent="0.25">
      <c r="A2953" s="31" t="s">
        <v>549</v>
      </c>
      <c r="B2953" s="31" t="s">
        <v>543</v>
      </c>
      <c r="C2953" s="31">
        <v>-34</v>
      </c>
      <c r="D2953" s="31">
        <v>202502</v>
      </c>
      <c r="E2953" s="119" t="str">
        <f t="shared" si="46"/>
        <v>01 February 2025</v>
      </c>
      <c r="F2953" s="31" t="s">
        <v>541</v>
      </c>
      <c r="G2953" s="31" t="s">
        <v>556</v>
      </c>
    </row>
    <row r="2954" spans="1:7" x14ac:dyDescent="0.25">
      <c r="A2954" s="98" t="s">
        <v>549</v>
      </c>
      <c r="B2954" s="98" t="s">
        <v>543</v>
      </c>
      <c r="C2954" s="98">
        <v>-51</v>
      </c>
      <c r="D2954" s="98">
        <v>202503</v>
      </c>
      <c r="E2954" s="118" t="str">
        <f t="shared" si="46"/>
        <v>01 March 2025</v>
      </c>
      <c r="F2954" s="98" t="s">
        <v>541</v>
      </c>
      <c r="G2954" s="98" t="s">
        <v>556</v>
      </c>
    </row>
    <row r="2955" spans="1:7" x14ac:dyDescent="0.25">
      <c r="A2955" s="31" t="s">
        <v>549</v>
      </c>
      <c r="B2955" s="31" t="s">
        <v>543</v>
      </c>
      <c r="C2955" s="31">
        <v>-34</v>
      </c>
      <c r="D2955" s="31">
        <v>202504</v>
      </c>
      <c r="E2955" s="119" t="str">
        <f t="shared" si="46"/>
        <v>01 April 2025</v>
      </c>
      <c r="F2955" s="31" t="s">
        <v>541</v>
      </c>
      <c r="G2955" s="31" t="s">
        <v>556</v>
      </c>
    </row>
    <row r="2956" spans="1:7" x14ac:dyDescent="0.25">
      <c r="A2956" s="98" t="s">
        <v>549</v>
      </c>
      <c r="B2956" s="98" t="s">
        <v>543</v>
      </c>
      <c r="C2956" s="98">
        <v>-34</v>
      </c>
      <c r="D2956" s="98">
        <v>202505</v>
      </c>
      <c r="E2956" s="118" t="str">
        <f t="shared" si="46"/>
        <v>01 May 2025</v>
      </c>
      <c r="F2956" s="98" t="s">
        <v>541</v>
      </c>
      <c r="G2956" s="98" t="s">
        <v>556</v>
      </c>
    </row>
    <row r="2957" spans="1:7" x14ac:dyDescent="0.25">
      <c r="A2957" s="31" t="s">
        <v>549</v>
      </c>
      <c r="B2957" s="31" t="s">
        <v>543</v>
      </c>
      <c r="C2957" s="31">
        <v>-54</v>
      </c>
      <c r="D2957" s="31">
        <v>202506</v>
      </c>
      <c r="E2957" s="119" t="str">
        <f t="shared" si="46"/>
        <v>01 June 2025</v>
      </c>
      <c r="F2957" s="31" t="s">
        <v>541</v>
      </c>
      <c r="G2957" s="31" t="s">
        <v>556</v>
      </c>
    </row>
    <row r="2958" spans="1:7" x14ac:dyDescent="0.25">
      <c r="A2958" s="98" t="s">
        <v>549</v>
      </c>
      <c r="B2958" s="98" t="s">
        <v>543</v>
      </c>
      <c r="C2958" s="98">
        <v>-34</v>
      </c>
      <c r="D2958" s="98">
        <v>202507</v>
      </c>
      <c r="E2958" s="118" t="str">
        <f t="shared" si="46"/>
        <v>01 July 2025</v>
      </c>
      <c r="F2958" s="98" t="s">
        <v>541</v>
      </c>
      <c r="G2958" s="98" t="s">
        <v>556</v>
      </c>
    </row>
    <row r="2959" spans="1:7" x14ac:dyDescent="0.25">
      <c r="A2959" s="31" t="s">
        <v>549</v>
      </c>
      <c r="B2959" s="31" t="s">
        <v>543</v>
      </c>
      <c r="C2959" s="31">
        <v>-34</v>
      </c>
      <c r="D2959" s="31">
        <v>202508</v>
      </c>
      <c r="E2959" s="119" t="str">
        <f t="shared" si="46"/>
        <v>01 August 2025</v>
      </c>
      <c r="F2959" s="31" t="s">
        <v>541</v>
      </c>
      <c r="G2959" s="31" t="s">
        <v>556</v>
      </c>
    </row>
    <row r="2960" spans="1:7" x14ac:dyDescent="0.25">
      <c r="A2960" s="98" t="s">
        <v>549</v>
      </c>
      <c r="B2960" s="98" t="s">
        <v>543</v>
      </c>
      <c r="C2960" s="98">
        <v>-55</v>
      </c>
      <c r="D2960" s="98">
        <v>202509</v>
      </c>
      <c r="E2960" s="118" t="str">
        <f t="shared" si="46"/>
        <v>01 September 2025</v>
      </c>
      <c r="F2960" s="98" t="s">
        <v>541</v>
      </c>
      <c r="G2960" s="98" t="s">
        <v>556</v>
      </c>
    </row>
    <row r="2961" spans="1:7" x14ac:dyDescent="0.25">
      <c r="A2961" s="31" t="s">
        <v>549</v>
      </c>
      <c r="B2961" s="31" t="s">
        <v>543</v>
      </c>
      <c r="C2961" s="31">
        <v>-34</v>
      </c>
      <c r="D2961" s="31">
        <v>202510</v>
      </c>
      <c r="E2961" s="119" t="str">
        <f t="shared" si="46"/>
        <v>01 October 2025</v>
      </c>
      <c r="F2961" s="31" t="s">
        <v>541</v>
      </c>
      <c r="G2961" s="31" t="s">
        <v>556</v>
      </c>
    </row>
    <row r="2962" spans="1:7" x14ac:dyDescent="0.25">
      <c r="A2962" s="98" t="s">
        <v>549</v>
      </c>
      <c r="B2962" s="98" t="s">
        <v>543</v>
      </c>
      <c r="C2962" s="98">
        <v>-34</v>
      </c>
      <c r="D2962" s="98">
        <v>202511</v>
      </c>
      <c r="E2962" s="118" t="str">
        <f t="shared" si="46"/>
        <v>01 November 2025</v>
      </c>
      <c r="F2962" s="98" t="s">
        <v>541</v>
      </c>
      <c r="G2962" s="98" t="s">
        <v>556</v>
      </c>
    </row>
    <row r="2963" spans="1:7" x14ac:dyDescent="0.25">
      <c r="A2963" s="31" t="s">
        <v>549</v>
      </c>
      <c r="B2963" s="31" t="s">
        <v>543</v>
      </c>
      <c r="C2963" s="31">
        <v>-54</v>
      </c>
      <c r="D2963" s="31">
        <v>202512</v>
      </c>
      <c r="E2963" s="119" t="str">
        <f t="shared" si="46"/>
        <v>01 December 2025</v>
      </c>
      <c r="F2963" s="31" t="s">
        <v>541</v>
      </c>
      <c r="G2963" s="31" t="s">
        <v>556</v>
      </c>
    </row>
    <row r="2964" spans="1:7" x14ac:dyDescent="0.25">
      <c r="A2964" s="98" t="s">
        <v>549</v>
      </c>
      <c r="B2964" s="98" t="s">
        <v>130</v>
      </c>
      <c r="C2964" s="98">
        <v>-250</v>
      </c>
      <c r="D2964" s="98">
        <v>202501</v>
      </c>
      <c r="E2964" s="118" t="str">
        <f t="shared" si="46"/>
        <v>01 January 2025</v>
      </c>
      <c r="F2964" s="98" t="s">
        <v>541</v>
      </c>
      <c r="G2964" s="98" t="s">
        <v>556</v>
      </c>
    </row>
    <row r="2965" spans="1:7" x14ac:dyDescent="0.25">
      <c r="A2965" s="31" t="s">
        <v>549</v>
      </c>
      <c r="B2965" s="31" t="s">
        <v>130</v>
      </c>
      <c r="C2965" s="31">
        <v>-250</v>
      </c>
      <c r="D2965" s="31">
        <v>202504</v>
      </c>
      <c r="E2965" s="119" t="str">
        <f t="shared" si="46"/>
        <v>01 April 2025</v>
      </c>
      <c r="F2965" s="31" t="s">
        <v>541</v>
      </c>
      <c r="G2965" s="31" t="s">
        <v>556</v>
      </c>
    </row>
    <row r="2966" spans="1:7" x14ac:dyDescent="0.25">
      <c r="A2966" s="98" t="s">
        <v>549</v>
      </c>
      <c r="B2966" s="98" t="s">
        <v>130</v>
      </c>
      <c r="C2966" s="98">
        <v>-250</v>
      </c>
      <c r="D2966" s="98">
        <v>202507</v>
      </c>
      <c r="E2966" s="118" t="str">
        <f t="shared" si="46"/>
        <v>01 July 2025</v>
      </c>
      <c r="F2966" s="98" t="s">
        <v>541</v>
      </c>
      <c r="G2966" s="98" t="s">
        <v>556</v>
      </c>
    </row>
    <row r="2967" spans="1:7" x14ac:dyDescent="0.25">
      <c r="A2967" s="31" t="s">
        <v>549</v>
      </c>
      <c r="B2967" s="31" t="s">
        <v>130</v>
      </c>
      <c r="C2967" s="31">
        <v>-250</v>
      </c>
      <c r="D2967" s="31">
        <v>202510</v>
      </c>
      <c r="E2967" s="119" t="str">
        <f t="shared" si="46"/>
        <v>01 October 2025</v>
      </c>
      <c r="F2967" s="31" t="s">
        <v>541</v>
      </c>
      <c r="G2967" s="31" t="s">
        <v>556</v>
      </c>
    </row>
    <row r="2968" spans="1:7" x14ac:dyDescent="0.25">
      <c r="A2968" s="98" t="s">
        <v>549</v>
      </c>
      <c r="B2968" s="98" t="s">
        <v>134</v>
      </c>
      <c r="C2968" s="98">
        <v>-3089</v>
      </c>
      <c r="D2968" s="98">
        <v>202501</v>
      </c>
      <c r="E2968" s="118" t="str">
        <f t="shared" si="46"/>
        <v>01 January 2025</v>
      </c>
      <c r="F2968" s="98" t="s">
        <v>541</v>
      </c>
      <c r="G2968" s="98" t="s">
        <v>556</v>
      </c>
    </row>
    <row r="2969" spans="1:7" x14ac:dyDescent="0.25">
      <c r="A2969" s="31" t="s">
        <v>549</v>
      </c>
      <c r="B2969" s="31" t="s">
        <v>134</v>
      </c>
      <c r="C2969" s="31">
        <v>-3089</v>
      </c>
      <c r="D2969" s="31">
        <v>202502</v>
      </c>
      <c r="E2969" s="119" t="str">
        <f t="shared" si="46"/>
        <v>01 February 2025</v>
      </c>
      <c r="F2969" s="31" t="s">
        <v>541</v>
      </c>
      <c r="G2969" s="31" t="s">
        <v>556</v>
      </c>
    </row>
    <row r="2970" spans="1:7" x14ac:dyDescent="0.25">
      <c r="A2970" s="98" t="s">
        <v>549</v>
      </c>
      <c r="B2970" s="98" t="s">
        <v>134</v>
      </c>
      <c r="C2970" s="98">
        <v>-4635</v>
      </c>
      <c r="D2970" s="98">
        <v>202503</v>
      </c>
      <c r="E2970" s="118" t="str">
        <f t="shared" si="46"/>
        <v>01 March 2025</v>
      </c>
      <c r="F2970" s="98" t="s">
        <v>541</v>
      </c>
      <c r="G2970" s="98" t="s">
        <v>556</v>
      </c>
    </row>
    <row r="2971" spans="1:7" x14ac:dyDescent="0.25">
      <c r="A2971" s="31" t="s">
        <v>549</v>
      </c>
      <c r="B2971" s="31" t="s">
        <v>134</v>
      </c>
      <c r="C2971" s="31">
        <v>-2745</v>
      </c>
      <c r="D2971" s="31">
        <v>202504</v>
      </c>
      <c r="E2971" s="119" t="str">
        <f t="shared" si="46"/>
        <v>01 April 2025</v>
      </c>
      <c r="F2971" s="31" t="s">
        <v>541</v>
      </c>
      <c r="G2971" s="31" t="s">
        <v>556</v>
      </c>
    </row>
    <row r="2972" spans="1:7" x14ac:dyDescent="0.25">
      <c r="A2972" s="98" t="s">
        <v>549</v>
      </c>
      <c r="B2972" s="98" t="s">
        <v>134</v>
      </c>
      <c r="C2972" s="98">
        <v>-2745</v>
      </c>
      <c r="D2972" s="98">
        <v>202505</v>
      </c>
      <c r="E2972" s="118" t="str">
        <f t="shared" si="46"/>
        <v>01 May 2025</v>
      </c>
      <c r="F2972" s="98" t="s">
        <v>541</v>
      </c>
      <c r="G2972" s="98" t="s">
        <v>556</v>
      </c>
    </row>
    <row r="2973" spans="1:7" x14ac:dyDescent="0.25">
      <c r="A2973" s="31" t="s">
        <v>549</v>
      </c>
      <c r="B2973" s="31" t="s">
        <v>134</v>
      </c>
      <c r="C2973" s="31">
        <v>-4333</v>
      </c>
      <c r="D2973" s="31">
        <v>202506</v>
      </c>
      <c r="E2973" s="119" t="str">
        <f t="shared" si="46"/>
        <v>01 June 2025</v>
      </c>
      <c r="F2973" s="31" t="s">
        <v>541</v>
      </c>
      <c r="G2973" s="31" t="s">
        <v>556</v>
      </c>
    </row>
    <row r="2974" spans="1:7" x14ac:dyDescent="0.25">
      <c r="A2974" s="98" t="s">
        <v>549</v>
      </c>
      <c r="B2974" s="98" t="s">
        <v>134</v>
      </c>
      <c r="C2974" s="98">
        <v>-2745</v>
      </c>
      <c r="D2974" s="98">
        <v>202507</v>
      </c>
      <c r="E2974" s="118" t="str">
        <f t="shared" si="46"/>
        <v>01 July 2025</v>
      </c>
      <c r="F2974" s="98" t="s">
        <v>541</v>
      </c>
      <c r="G2974" s="98" t="s">
        <v>556</v>
      </c>
    </row>
    <row r="2975" spans="1:7" x14ac:dyDescent="0.25">
      <c r="A2975" s="31" t="s">
        <v>549</v>
      </c>
      <c r="B2975" s="31" t="s">
        <v>134</v>
      </c>
      <c r="C2975" s="31">
        <v>-2745</v>
      </c>
      <c r="D2975" s="31">
        <v>202508</v>
      </c>
      <c r="E2975" s="119" t="str">
        <f t="shared" si="46"/>
        <v>01 August 2025</v>
      </c>
      <c r="F2975" s="31" t="s">
        <v>541</v>
      </c>
      <c r="G2975" s="31" t="s">
        <v>556</v>
      </c>
    </row>
    <row r="2976" spans="1:7" x14ac:dyDescent="0.25">
      <c r="A2976" s="98" t="s">
        <v>549</v>
      </c>
      <c r="B2976" s="98" t="s">
        <v>134</v>
      </c>
      <c r="C2976" s="98">
        <v>-4377</v>
      </c>
      <c r="D2976" s="98">
        <v>202509</v>
      </c>
      <c r="E2976" s="118" t="str">
        <f t="shared" si="46"/>
        <v>01 September 2025</v>
      </c>
      <c r="F2976" s="98" t="s">
        <v>541</v>
      </c>
      <c r="G2976" s="98" t="s">
        <v>556</v>
      </c>
    </row>
    <row r="2977" spans="1:7" x14ac:dyDescent="0.25">
      <c r="A2977" s="31" t="s">
        <v>549</v>
      </c>
      <c r="B2977" s="31" t="s">
        <v>134</v>
      </c>
      <c r="C2977" s="31">
        <v>-2745</v>
      </c>
      <c r="D2977" s="31">
        <v>202510</v>
      </c>
      <c r="E2977" s="119" t="str">
        <f t="shared" si="46"/>
        <v>01 October 2025</v>
      </c>
      <c r="F2977" s="31" t="s">
        <v>541</v>
      </c>
      <c r="G2977" s="31" t="s">
        <v>556</v>
      </c>
    </row>
    <row r="2978" spans="1:7" x14ac:dyDescent="0.25">
      <c r="A2978" s="98" t="s">
        <v>549</v>
      </c>
      <c r="B2978" s="98" t="s">
        <v>134</v>
      </c>
      <c r="C2978" s="98">
        <v>-2745</v>
      </c>
      <c r="D2978" s="98">
        <v>202511</v>
      </c>
      <c r="E2978" s="118" t="str">
        <f t="shared" si="46"/>
        <v>01 November 2025</v>
      </c>
      <c r="F2978" s="98" t="s">
        <v>541</v>
      </c>
      <c r="G2978" s="98" t="s">
        <v>556</v>
      </c>
    </row>
    <row r="2979" spans="1:7" x14ac:dyDescent="0.25">
      <c r="A2979" s="31" t="s">
        <v>549</v>
      </c>
      <c r="B2979" s="31" t="s">
        <v>134</v>
      </c>
      <c r="C2979" s="31">
        <v>-4344</v>
      </c>
      <c r="D2979" s="31">
        <v>202512</v>
      </c>
      <c r="E2979" s="119" t="str">
        <f t="shared" si="46"/>
        <v>01 December 2025</v>
      </c>
      <c r="F2979" s="31" t="s">
        <v>541</v>
      </c>
      <c r="G2979" s="31" t="s">
        <v>556</v>
      </c>
    </row>
    <row r="2980" spans="1:7" x14ac:dyDescent="0.25">
      <c r="A2980" s="98" t="s">
        <v>549</v>
      </c>
      <c r="B2980" s="98" t="s">
        <v>140</v>
      </c>
      <c r="C2980" s="98">
        <v>-41946</v>
      </c>
      <c r="D2980" s="98">
        <v>202501</v>
      </c>
      <c r="E2980" s="118" t="str">
        <f t="shared" si="46"/>
        <v>01 January 2025</v>
      </c>
      <c r="F2980" s="98" t="s">
        <v>541</v>
      </c>
      <c r="G2980" s="98" t="s">
        <v>556</v>
      </c>
    </row>
    <row r="2981" spans="1:7" x14ac:dyDescent="0.25">
      <c r="A2981" s="31" t="s">
        <v>549</v>
      </c>
      <c r="B2981" s="31" t="s">
        <v>140</v>
      </c>
      <c r="C2981" s="31">
        <v>-41696</v>
      </c>
      <c r="D2981" s="31">
        <v>202502</v>
      </c>
      <c r="E2981" s="119" t="str">
        <f t="shared" si="46"/>
        <v>01 February 2025</v>
      </c>
      <c r="F2981" s="31" t="s">
        <v>541</v>
      </c>
      <c r="G2981" s="31" t="s">
        <v>556</v>
      </c>
    </row>
    <row r="2982" spans="1:7" x14ac:dyDescent="0.25">
      <c r="A2982" s="98" t="s">
        <v>549</v>
      </c>
      <c r="B2982" s="98" t="s">
        <v>140</v>
      </c>
      <c r="C2982" s="98">
        <v>-61376</v>
      </c>
      <c r="D2982" s="98">
        <v>202503</v>
      </c>
      <c r="E2982" s="118" t="str">
        <f t="shared" si="46"/>
        <v>01 March 2025</v>
      </c>
      <c r="F2982" s="98" t="s">
        <v>541</v>
      </c>
      <c r="G2982" s="98" t="s">
        <v>556</v>
      </c>
    </row>
    <row r="2983" spans="1:7" x14ac:dyDescent="0.25">
      <c r="A2983" s="31" t="s">
        <v>549</v>
      </c>
      <c r="B2983" s="31" t="s">
        <v>140</v>
      </c>
      <c r="C2983" s="31">
        <v>-41602</v>
      </c>
      <c r="D2983" s="31">
        <v>202504</v>
      </c>
      <c r="E2983" s="119" t="str">
        <f t="shared" si="46"/>
        <v>01 April 2025</v>
      </c>
      <c r="F2983" s="31" t="s">
        <v>541</v>
      </c>
      <c r="G2983" s="31" t="s">
        <v>556</v>
      </c>
    </row>
    <row r="2984" spans="1:7" x14ac:dyDescent="0.25">
      <c r="A2984" s="98" t="s">
        <v>549</v>
      </c>
      <c r="B2984" s="98" t="s">
        <v>140</v>
      </c>
      <c r="C2984" s="98">
        <v>-41352</v>
      </c>
      <c r="D2984" s="98">
        <v>202505</v>
      </c>
      <c r="E2984" s="118" t="str">
        <f t="shared" si="46"/>
        <v>01 May 2025</v>
      </c>
      <c r="F2984" s="98" t="s">
        <v>541</v>
      </c>
      <c r="G2984" s="98" t="s">
        <v>556</v>
      </c>
    </row>
    <row r="2985" spans="1:7" x14ac:dyDescent="0.25">
      <c r="A2985" s="31" t="s">
        <v>549</v>
      </c>
      <c r="B2985" s="31" t="s">
        <v>140</v>
      </c>
      <c r="C2985" s="31">
        <v>-63593</v>
      </c>
      <c r="D2985" s="31">
        <v>202506</v>
      </c>
      <c r="E2985" s="119" t="str">
        <f t="shared" si="46"/>
        <v>01 June 2025</v>
      </c>
      <c r="F2985" s="31" t="s">
        <v>541</v>
      </c>
      <c r="G2985" s="31" t="s">
        <v>556</v>
      </c>
    </row>
    <row r="2986" spans="1:7" x14ac:dyDescent="0.25">
      <c r="A2986" s="98" t="s">
        <v>549</v>
      </c>
      <c r="B2986" s="98" t="s">
        <v>140</v>
      </c>
      <c r="C2986" s="98">
        <v>-41602</v>
      </c>
      <c r="D2986" s="98">
        <v>202507</v>
      </c>
      <c r="E2986" s="118" t="str">
        <f t="shared" si="46"/>
        <v>01 July 2025</v>
      </c>
      <c r="F2986" s="98" t="s">
        <v>541</v>
      </c>
      <c r="G2986" s="98" t="s">
        <v>556</v>
      </c>
    </row>
    <row r="2987" spans="1:7" x14ac:dyDescent="0.25">
      <c r="A2987" s="31" t="s">
        <v>549</v>
      </c>
      <c r="B2987" s="31" t="s">
        <v>140</v>
      </c>
      <c r="C2987" s="31">
        <v>-41352</v>
      </c>
      <c r="D2987" s="31">
        <v>202508</v>
      </c>
      <c r="E2987" s="119" t="str">
        <f t="shared" si="46"/>
        <v>01 August 2025</v>
      </c>
      <c r="F2987" s="31" t="s">
        <v>541</v>
      </c>
      <c r="G2987" s="31" t="s">
        <v>556</v>
      </c>
    </row>
    <row r="2988" spans="1:7" x14ac:dyDescent="0.25">
      <c r="A2988" s="98" t="s">
        <v>549</v>
      </c>
      <c r="B2988" s="98" t="s">
        <v>140</v>
      </c>
      <c r="C2988" s="98">
        <v>-64471</v>
      </c>
      <c r="D2988" s="98">
        <v>202509</v>
      </c>
      <c r="E2988" s="118" t="str">
        <f t="shared" si="46"/>
        <v>01 September 2025</v>
      </c>
      <c r="F2988" s="98" t="s">
        <v>541</v>
      </c>
      <c r="G2988" s="98" t="s">
        <v>556</v>
      </c>
    </row>
    <row r="2989" spans="1:7" x14ac:dyDescent="0.25">
      <c r="A2989" s="31" t="s">
        <v>549</v>
      </c>
      <c r="B2989" s="31" t="s">
        <v>140</v>
      </c>
      <c r="C2989" s="31">
        <v>-41602</v>
      </c>
      <c r="D2989" s="31">
        <v>202510</v>
      </c>
      <c r="E2989" s="119" t="str">
        <f t="shared" si="46"/>
        <v>01 October 2025</v>
      </c>
      <c r="F2989" s="31" t="s">
        <v>541</v>
      </c>
      <c r="G2989" s="31" t="s">
        <v>556</v>
      </c>
    </row>
    <row r="2990" spans="1:7" x14ac:dyDescent="0.25">
      <c r="A2990" s="98" t="s">
        <v>549</v>
      </c>
      <c r="B2990" s="98" t="s">
        <v>140</v>
      </c>
      <c r="C2990" s="98">
        <v>-41352</v>
      </c>
      <c r="D2990" s="98">
        <v>202511</v>
      </c>
      <c r="E2990" s="118" t="str">
        <f t="shared" si="46"/>
        <v>01 November 2025</v>
      </c>
      <c r="F2990" s="98" t="s">
        <v>541</v>
      </c>
      <c r="G2990" s="98" t="s">
        <v>556</v>
      </c>
    </row>
    <row r="2991" spans="1:7" x14ac:dyDescent="0.25">
      <c r="A2991" s="31" t="s">
        <v>549</v>
      </c>
      <c r="B2991" s="31" t="s">
        <v>140</v>
      </c>
      <c r="C2991" s="31">
        <v>-63750</v>
      </c>
      <c r="D2991" s="31">
        <v>202512</v>
      </c>
      <c r="E2991" s="119" t="str">
        <f t="shared" si="46"/>
        <v>01 December 2025</v>
      </c>
      <c r="F2991" s="31" t="s">
        <v>541</v>
      </c>
      <c r="G2991" s="31" t="s">
        <v>556</v>
      </c>
    </row>
    <row r="2992" spans="1:7" x14ac:dyDescent="0.25">
      <c r="A2992" s="98" t="s">
        <v>549</v>
      </c>
      <c r="B2992" s="98" t="s">
        <v>329</v>
      </c>
      <c r="C2992" s="98">
        <v>-1200</v>
      </c>
      <c r="D2992" s="98">
        <v>202503</v>
      </c>
      <c r="E2992" s="118" t="str">
        <f t="shared" si="46"/>
        <v>01 March 2025</v>
      </c>
      <c r="F2992" s="98" t="s">
        <v>541</v>
      </c>
      <c r="G2992" s="98" t="s">
        <v>556</v>
      </c>
    </row>
    <row r="2993" spans="1:7" x14ac:dyDescent="0.25">
      <c r="A2993" s="31" t="s">
        <v>549</v>
      </c>
      <c r="B2993" s="31" t="s">
        <v>329</v>
      </c>
      <c r="C2993" s="31">
        <v>-800</v>
      </c>
      <c r="D2993" s="31">
        <v>202504</v>
      </c>
      <c r="E2993" s="119" t="str">
        <f t="shared" si="46"/>
        <v>01 April 2025</v>
      </c>
      <c r="F2993" s="31" t="s">
        <v>541</v>
      </c>
      <c r="G2993" s="31" t="s">
        <v>556</v>
      </c>
    </row>
    <row r="2994" spans="1:7" x14ac:dyDescent="0.25">
      <c r="A2994" s="98" t="s">
        <v>549</v>
      </c>
      <c r="B2994" s="98" t="s">
        <v>329</v>
      </c>
      <c r="C2994" s="98">
        <v>-600</v>
      </c>
      <c r="D2994" s="98">
        <v>202506</v>
      </c>
      <c r="E2994" s="118" t="str">
        <f t="shared" si="46"/>
        <v>01 June 2025</v>
      </c>
      <c r="F2994" s="98" t="s">
        <v>541</v>
      </c>
      <c r="G2994" s="98" t="s">
        <v>556</v>
      </c>
    </row>
    <row r="2995" spans="1:7" x14ac:dyDescent="0.25">
      <c r="A2995" s="31" t="s">
        <v>549</v>
      </c>
      <c r="B2995" s="31" t="s">
        <v>329</v>
      </c>
      <c r="C2995" s="31">
        <v>-1200</v>
      </c>
      <c r="D2995" s="31">
        <v>202509</v>
      </c>
      <c r="E2995" s="119" t="str">
        <f t="shared" si="46"/>
        <v>01 September 2025</v>
      </c>
      <c r="F2995" s="31" t="s">
        <v>541</v>
      </c>
      <c r="G2995" s="31" t="s">
        <v>556</v>
      </c>
    </row>
    <row r="2996" spans="1:7" x14ac:dyDescent="0.25">
      <c r="A2996" s="98" t="s">
        <v>549</v>
      </c>
      <c r="B2996" s="98" t="s">
        <v>329</v>
      </c>
      <c r="C2996" s="98">
        <v>-800</v>
      </c>
      <c r="D2996" s="98">
        <v>202510</v>
      </c>
      <c r="E2996" s="118" t="str">
        <f t="shared" si="46"/>
        <v>01 October 2025</v>
      </c>
      <c r="F2996" s="98" t="s">
        <v>541</v>
      </c>
      <c r="G2996" s="98" t="s">
        <v>556</v>
      </c>
    </row>
    <row r="2997" spans="1:7" x14ac:dyDescent="0.25">
      <c r="A2997" s="31" t="s">
        <v>549</v>
      </c>
      <c r="B2997" s="31" t="s">
        <v>329</v>
      </c>
      <c r="C2997" s="31">
        <v>-600</v>
      </c>
      <c r="D2997" s="31">
        <v>202512</v>
      </c>
      <c r="E2997" s="119" t="str">
        <f t="shared" si="46"/>
        <v>01 December 2025</v>
      </c>
      <c r="F2997" s="31" t="s">
        <v>541</v>
      </c>
      <c r="G2997" s="31" t="s">
        <v>556</v>
      </c>
    </row>
    <row r="2998" spans="1:7" x14ac:dyDescent="0.25">
      <c r="A2998" s="98" t="s">
        <v>549</v>
      </c>
      <c r="B2998" s="98" t="s">
        <v>144</v>
      </c>
      <c r="C2998" s="98">
        <v>-400</v>
      </c>
      <c r="D2998" s="98">
        <v>202503</v>
      </c>
      <c r="E2998" s="118" t="str">
        <f t="shared" si="46"/>
        <v>01 March 2025</v>
      </c>
      <c r="F2998" s="98" t="s">
        <v>541</v>
      </c>
      <c r="G2998" s="98" t="s">
        <v>556</v>
      </c>
    </row>
    <row r="2999" spans="1:7" x14ac:dyDescent="0.25">
      <c r="A2999" s="31" t="s">
        <v>549</v>
      </c>
      <c r="B2999" s="31" t="s">
        <v>144</v>
      </c>
      <c r="C2999" s="31">
        <v>-400</v>
      </c>
      <c r="D2999" s="31">
        <v>202509</v>
      </c>
      <c r="E2999" s="119" t="str">
        <f t="shared" si="46"/>
        <v>01 September 2025</v>
      </c>
      <c r="F2999" s="31" t="s">
        <v>541</v>
      </c>
      <c r="G2999" s="31" t="s">
        <v>556</v>
      </c>
    </row>
    <row r="3000" spans="1:7" x14ac:dyDescent="0.25">
      <c r="A3000" s="98" t="s">
        <v>549</v>
      </c>
      <c r="B3000" s="98" t="s">
        <v>146</v>
      </c>
      <c r="C3000" s="98">
        <v>-600</v>
      </c>
      <c r="D3000" s="98">
        <v>202503</v>
      </c>
      <c r="E3000" s="118" t="str">
        <f t="shared" si="46"/>
        <v>01 March 2025</v>
      </c>
      <c r="F3000" s="98" t="s">
        <v>541</v>
      </c>
      <c r="G3000" s="98" t="s">
        <v>556</v>
      </c>
    </row>
    <row r="3001" spans="1:7" x14ac:dyDescent="0.25">
      <c r="A3001" s="31" t="s">
        <v>549</v>
      </c>
      <c r="B3001" s="31" t="s">
        <v>146</v>
      </c>
      <c r="C3001" s="31">
        <v>-300</v>
      </c>
      <c r="D3001" s="31">
        <v>202504</v>
      </c>
      <c r="E3001" s="119" t="str">
        <f t="shared" si="46"/>
        <v>01 April 2025</v>
      </c>
      <c r="F3001" s="31" t="s">
        <v>541</v>
      </c>
      <c r="G3001" s="31" t="s">
        <v>556</v>
      </c>
    </row>
    <row r="3002" spans="1:7" x14ac:dyDescent="0.25">
      <c r="A3002" s="98" t="s">
        <v>549</v>
      </c>
      <c r="B3002" s="98" t="s">
        <v>146</v>
      </c>
      <c r="C3002" s="98">
        <v>-300</v>
      </c>
      <c r="D3002" s="98">
        <v>202506</v>
      </c>
      <c r="E3002" s="118" t="str">
        <f t="shared" si="46"/>
        <v>01 June 2025</v>
      </c>
      <c r="F3002" s="98" t="s">
        <v>541</v>
      </c>
      <c r="G3002" s="98" t="s">
        <v>556</v>
      </c>
    </row>
    <row r="3003" spans="1:7" x14ac:dyDescent="0.25">
      <c r="A3003" s="31" t="s">
        <v>549</v>
      </c>
      <c r="B3003" s="31" t="s">
        <v>146</v>
      </c>
      <c r="C3003" s="31">
        <v>-600</v>
      </c>
      <c r="D3003" s="31">
        <v>202509</v>
      </c>
      <c r="E3003" s="119" t="str">
        <f t="shared" si="46"/>
        <v>01 September 2025</v>
      </c>
      <c r="F3003" s="31" t="s">
        <v>541</v>
      </c>
      <c r="G3003" s="31" t="s">
        <v>556</v>
      </c>
    </row>
    <row r="3004" spans="1:7" x14ac:dyDescent="0.25">
      <c r="A3004" s="98" t="s">
        <v>549</v>
      </c>
      <c r="B3004" s="98" t="s">
        <v>146</v>
      </c>
      <c r="C3004" s="98">
        <v>-300</v>
      </c>
      <c r="D3004" s="98">
        <v>202510</v>
      </c>
      <c r="E3004" s="118" t="str">
        <f t="shared" si="46"/>
        <v>01 October 2025</v>
      </c>
      <c r="F3004" s="98" t="s">
        <v>541</v>
      </c>
      <c r="G3004" s="98" t="s">
        <v>556</v>
      </c>
    </row>
    <row r="3005" spans="1:7" x14ac:dyDescent="0.25">
      <c r="A3005" s="31" t="s">
        <v>549</v>
      </c>
      <c r="B3005" s="31" t="s">
        <v>146</v>
      </c>
      <c r="C3005" s="31">
        <v>-300</v>
      </c>
      <c r="D3005" s="31">
        <v>202512</v>
      </c>
      <c r="E3005" s="119" t="str">
        <f t="shared" si="46"/>
        <v>01 December 2025</v>
      </c>
      <c r="F3005" s="31" t="s">
        <v>541</v>
      </c>
      <c r="G3005" s="31" t="s">
        <v>556</v>
      </c>
    </row>
    <row r="3006" spans="1:7" x14ac:dyDescent="0.25">
      <c r="A3006" s="98" t="s">
        <v>549</v>
      </c>
      <c r="B3006" s="98" t="s">
        <v>148</v>
      </c>
      <c r="C3006" s="98">
        <v>0</v>
      </c>
      <c r="D3006" s="98">
        <v>202501</v>
      </c>
      <c r="E3006" s="118" t="str">
        <f t="shared" si="46"/>
        <v>01 January 2025</v>
      </c>
      <c r="F3006" s="98" t="s">
        <v>541</v>
      </c>
      <c r="G3006" s="98" t="s">
        <v>556</v>
      </c>
    </row>
    <row r="3007" spans="1:7" x14ac:dyDescent="0.25">
      <c r="A3007" s="31" t="s">
        <v>549</v>
      </c>
      <c r="B3007" s="31" t="s">
        <v>148</v>
      </c>
      <c r="C3007" s="31">
        <v>0</v>
      </c>
      <c r="D3007" s="31">
        <v>202502</v>
      </c>
      <c r="E3007" s="119" t="str">
        <f t="shared" si="46"/>
        <v>01 February 2025</v>
      </c>
      <c r="F3007" s="31" t="s">
        <v>541</v>
      </c>
      <c r="G3007" s="31" t="s">
        <v>556</v>
      </c>
    </row>
    <row r="3008" spans="1:7" x14ac:dyDescent="0.25">
      <c r="A3008" s="98" t="s">
        <v>549</v>
      </c>
      <c r="B3008" s="98" t="s">
        <v>148</v>
      </c>
      <c r="C3008" s="98">
        <v>-2200</v>
      </c>
      <c r="D3008" s="98">
        <v>202503</v>
      </c>
      <c r="E3008" s="118" t="str">
        <f t="shared" si="46"/>
        <v>01 March 2025</v>
      </c>
      <c r="F3008" s="98" t="s">
        <v>541</v>
      </c>
      <c r="G3008" s="98" t="s">
        <v>556</v>
      </c>
    </row>
    <row r="3009" spans="1:7" x14ac:dyDescent="0.25">
      <c r="A3009" s="31" t="s">
        <v>549</v>
      </c>
      <c r="B3009" s="31" t="s">
        <v>148</v>
      </c>
      <c r="C3009" s="31">
        <v>-1100</v>
      </c>
      <c r="D3009" s="31">
        <v>202504</v>
      </c>
      <c r="E3009" s="119" t="str">
        <f t="shared" si="46"/>
        <v>01 April 2025</v>
      </c>
      <c r="F3009" s="31" t="s">
        <v>541</v>
      </c>
      <c r="G3009" s="31" t="s">
        <v>556</v>
      </c>
    </row>
    <row r="3010" spans="1:7" x14ac:dyDescent="0.25">
      <c r="A3010" s="98" t="s">
        <v>549</v>
      </c>
      <c r="B3010" s="98" t="s">
        <v>148</v>
      </c>
      <c r="C3010" s="98">
        <v>0</v>
      </c>
      <c r="D3010" s="98">
        <v>202505</v>
      </c>
      <c r="E3010" s="118" t="str">
        <f t="shared" ref="E3010:E3073" si="47">TEXT(DATE(LEFT(D3010,4), RIGHT(D3010,2), 1), "DD MMMM YYYY")</f>
        <v>01 May 2025</v>
      </c>
      <c r="F3010" s="98" t="s">
        <v>541</v>
      </c>
      <c r="G3010" s="98" t="s">
        <v>556</v>
      </c>
    </row>
    <row r="3011" spans="1:7" x14ac:dyDescent="0.25">
      <c r="A3011" s="31" t="s">
        <v>549</v>
      </c>
      <c r="B3011" s="31" t="s">
        <v>148</v>
      </c>
      <c r="C3011" s="31">
        <v>-900</v>
      </c>
      <c r="D3011" s="31">
        <v>202506</v>
      </c>
      <c r="E3011" s="119" t="str">
        <f t="shared" si="47"/>
        <v>01 June 2025</v>
      </c>
      <c r="F3011" s="31" t="s">
        <v>541</v>
      </c>
      <c r="G3011" s="31" t="s">
        <v>556</v>
      </c>
    </row>
    <row r="3012" spans="1:7" x14ac:dyDescent="0.25">
      <c r="A3012" s="98" t="s">
        <v>549</v>
      </c>
      <c r="B3012" s="98" t="s">
        <v>148</v>
      </c>
      <c r="C3012" s="98">
        <v>0</v>
      </c>
      <c r="D3012" s="98">
        <v>202507</v>
      </c>
      <c r="E3012" s="118" t="str">
        <f t="shared" si="47"/>
        <v>01 July 2025</v>
      </c>
      <c r="F3012" s="98" t="s">
        <v>541</v>
      </c>
      <c r="G3012" s="98" t="s">
        <v>556</v>
      </c>
    </row>
    <row r="3013" spans="1:7" x14ac:dyDescent="0.25">
      <c r="A3013" s="31" t="s">
        <v>549</v>
      </c>
      <c r="B3013" s="31" t="s">
        <v>148</v>
      </c>
      <c r="C3013" s="31">
        <v>0</v>
      </c>
      <c r="D3013" s="31">
        <v>202508</v>
      </c>
      <c r="E3013" s="119" t="str">
        <f t="shared" si="47"/>
        <v>01 August 2025</v>
      </c>
      <c r="F3013" s="31" t="s">
        <v>541</v>
      </c>
      <c r="G3013" s="31" t="s">
        <v>556</v>
      </c>
    </row>
    <row r="3014" spans="1:7" x14ac:dyDescent="0.25">
      <c r="A3014" s="98" t="s">
        <v>549</v>
      </c>
      <c r="B3014" s="98" t="s">
        <v>148</v>
      </c>
      <c r="C3014" s="98">
        <v>-2200</v>
      </c>
      <c r="D3014" s="98">
        <v>202509</v>
      </c>
      <c r="E3014" s="118" t="str">
        <f t="shared" si="47"/>
        <v>01 September 2025</v>
      </c>
      <c r="F3014" s="98" t="s">
        <v>541</v>
      </c>
      <c r="G3014" s="98" t="s">
        <v>556</v>
      </c>
    </row>
    <row r="3015" spans="1:7" x14ac:dyDescent="0.25">
      <c r="A3015" s="31" t="s">
        <v>549</v>
      </c>
      <c r="B3015" s="31" t="s">
        <v>148</v>
      </c>
      <c r="C3015" s="31">
        <v>-1100</v>
      </c>
      <c r="D3015" s="31">
        <v>202510</v>
      </c>
      <c r="E3015" s="119" t="str">
        <f t="shared" si="47"/>
        <v>01 October 2025</v>
      </c>
      <c r="F3015" s="31" t="s">
        <v>541</v>
      </c>
      <c r="G3015" s="31" t="s">
        <v>556</v>
      </c>
    </row>
    <row r="3016" spans="1:7" x14ac:dyDescent="0.25">
      <c r="A3016" s="98" t="s">
        <v>549</v>
      </c>
      <c r="B3016" s="98" t="s">
        <v>148</v>
      </c>
      <c r="C3016" s="98">
        <v>0</v>
      </c>
      <c r="D3016" s="98">
        <v>202511</v>
      </c>
      <c r="E3016" s="118" t="str">
        <f t="shared" si="47"/>
        <v>01 November 2025</v>
      </c>
      <c r="F3016" s="98" t="s">
        <v>541</v>
      </c>
      <c r="G3016" s="98" t="s">
        <v>556</v>
      </c>
    </row>
    <row r="3017" spans="1:7" x14ac:dyDescent="0.25">
      <c r="A3017" s="31" t="s">
        <v>549</v>
      </c>
      <c r="B3017" s="31" t="s">
        <v>148</v>
      </c>
      <c r="C3017" s="31">
        <v>-900</v>
      </c>
      <c r="D3017" s="31">
        <v>202512</v>
      </c>
      <c r="E3017" s="119" t="str">
        <f t="shared" si="47"/>
        <v>01 December 2025</v>
      </c>
      <c r="F3017" s="31" t="s">
        <v>541</v>
      </c>
      <c r="G3017" s="31" t="s">
        <v>556</v>
      </c>
    </row>
    <row r="3018" spans="1:7" x14ac:dyDescent="0.25">
      <c r="A3018" s="98" t="s">
        <v>549</v>
      </c>
      <c r="B3018" s="98" t="s">
        <v>154</v>
      </c>
      <c r="C3018" s="98">
        <v>0</v>
      </c>
      <c r="D3018" s="98">
        <v>202501</v>
      </c>
      <c r="E3018" s="118" t="str">
        <f t="shared" si="47"/>
        <v>01 January 2025</v>
      </c>
      <c r="F3018" s="98" t="s">
        <v>541</v>
      </c>
      <c r="G3018" s="98" t="s">
        <v>556</v>
      </c>
    </row>
    <row r="3019" spans="1:7" x14ac:dyDescent="0.25">
      <c r="A3019" s="31" t="s">
        <v>549</v>
      </c>
      <c r="B3019" s="31" t="s">
        <v>154</v>
      </c>
      <c r="C3019" s="31">
        <v>0</v>
      </c>
      <c r="D3019" s="31">
        <v>202502</v>
      </c>
      <c r="E3019" s="119" t="str">
        <f t="shared" si="47"/>
        <v>01 February 2025</v>
      </c>
      <c r="F3019" s="31" t="s">
        <v>541</v>
      </c>
      <c r="G3019" s="31" t="s">
        <v>556</v>
      </c>
    </row>
    <row r="3020" spans="1:7" x14ac:dyDescent="0.25">
      <c r="A3020" s="98" t="s">
        <v>549</v>
      </c>
      <c r="B3020" s="98" t="s">
        <v>154</v>
      </c>
      <c r="C3020" s="98">
        <v>0</v>
      </c>
      <c r="D3020" s="98">
        <v>202503</v>
      </c>
      <c r="E3020" s="118" t="str">
        <f t="shared" si="47"/>
        <v>01 March 2025</v>
      </c>
      <c r="F3020" s="98" t="s">
        <v>541</v>
      </c>
      <c r="G3020" s="98" t="s">
        <v>556</v>
      </c>
    </row>
    <row r="3021" spans="1:7" x14ac:dyDescent="0.25">
      <c r="A3021" s="31" t="s">
        <v>549</v>
      </c>
      <c r="B3021" s="31" t="s">
        <v>154</v>
      </c>
      <c r="C3021" s="31">
        <v>0</v>
      </c>
      <c r="D3021" s="31">
        <v>202504</v>
      </c>
      <c r="E3021" s="119" t="str">
        <f t="shared" si="47"/>
        <v>01 April 2025</v>
      </c>
      <c r="F3021" s="31" t="s">
        <v>541</v>
      </c>
      <c r="G3021" s="31" t="s">
        <v>556</v>
      </c>
    </row>
    <row r="3022" spans="1:7" x14ac:dyDescent="0.25">
      <c r="A3022" s="98" t="s">
        <v>549</v>
      </c>
      <c r="B3022" s="98" t="s">
        <v>154</v>
      </c>
      <c r="C3022" s="98">
        <v>0</v>
      </c>
      <c r="D3022" s="98">
        <v>202505</v>
      </c>
      <c r="E3022" s="118" t="str">
        <f t="shared" si="47"/>
        <v>01 May 2025</v>
      </c>
      <c r="F3022" s="98" t="s">
        <v>541</v>
      </c>
      <c r="G3022" s="98" t="s">
        <v>556</v>
      </c>
    </row>
    <row r="3023" spans="1:7" x14ac:dyDescent="0.25">
      <c r="A3023" s="31" t="s">
        <v>549</v>
      </c>
      <c r="B3023" s="31" t="s">
        <v>154</v>
      </c>
      <c r="C3023" s="31">
        <v>0</v>
      </c>
      <c r="D3023" s="31">
        <v>202506</v>
      </c>
      <c r="E3023" s="119" t="str">
        <f t="shared" si="47"/>
        <v>01 June 2025</v>
      </c>
      <c r="F3023" s="31" t="s">
        <v>541</v>
      </c>
      <c r="G3023" s="31" t="s">
        <v>556</v>
      </c>
    </row>
    <row r="3024" spans="1:7" x14ac:dyDescent="0.25">
      <c r="A3024" s="98" t="s">
        <v>549</v>
      </c>
      <c r="B3024" s="98" t="s">
        <v>154</v>
      </c>
      <c r="C3024" s="98">
        <v>0</v>
      </c>
      <c r="D3024" s="98">
        <v>202507</v>
      </c>
      <c r="E3024" s="118" t="str">
        <f t="shared" si="47"/>
        <v>01 July 2025</v>
      </c>
      <c r="F3024" s="98" t="s">
        <v>541</v>
      </c>
      <c r="G3024" s="98" t="s">
        <v>556</v>
      </c>
    </row>
    <row r="3025" spans="1:7" x14ac:dyDescent="0.25">
      <c r="A3025" s="31" t="s">
        <v>549</v>
      </c>
      <c r="B3025" s="31" t="s">
        <v>154</v>
      </c>
      <c r="C3025" s="31">
        <v>0</v>
      </c>
      <c r="D3025" s="31">
        <v>202508</v>
      </c>
      <c r="E3025" s="119" t="str">
        <f t="shared" si="47"/>
        <v>01 August 2025</v>
      </c>
      <c r="F3025" s="31" t="s">
        <v>541</v>
      </c>
      <c r="G3025" s="31" t="s">
        <v>556</v>
      </c>
    </row>
    <row r="3026" spans="1:7" x14ac:dyDescent="0.25">
      <c r="A3026" s="98" t="s">
        <v>549</v>
      </c>
      <c r="B3026" s="98" t="s">
        <v>154</v>
      </c>
      <c r="C3026" s="98">
        <v>0</v>
      </c>
      <c r="D3026" s="98">
        <v>202509</v>
      </c>
      <c r="E3026" s="118" t="str">
        <f t="shared" si="47"/>
        <v>01 September 2025</v>
      </c>
      <c r="F3026" s="98" t="s">
        <v>541</v>
      </c>
      <c r="G3026" s="98" t="s">
        <v>556</v>
      </c>
    </row>
    <row r="3027" spans="1:7" x14ac:dyDescent="0.25">
      <c r="A3027" s="31" t="s">
        <v>549</v>
      </c>
      <c r="B3027" s="31" t="s">
        <v>154</v>
      </c>
      <c r="C3027" s="31">
        <v>0</v>
      </c>
      <c r="D3027" s="31">
        <v>202510</v>
      </c>
      <c r="E3027" s="119" t="str">
        <f t="shared" si="47"/>
        <v>01 October 2025</v>
      </c>
      <c r="F3027" s="31" t="s">
        <v>541</v>
      </c>
      <c r="G3027" s="31" t="s">
        <v>556</v>
      </c>
    </row>
    <row r="3028" spans="1:7" x14ac:dyDescent="0.25">
      <c r="A3028" s="98" t="s">
        <v>549</v>
      </c>
      <c r="B3028" s="98" t="s">
        <v>154</v>
      </c>
      <c r="C3028" s="98">
        <v>0</v>
      </c>
      <c r="D3028" s="98">
        <v>202511</v>
      </c>
      <c r="E3028" s="118" t="str">
        <f t="shared" si="47"/>
        <v>01 November 2025</v>
      </c>
      <c r="F3028" s="98" t="s">
        <v>541</v>
      </c>
      <c r="G3028" s="98" t="s">
        <v>556</v>
      </c>
    </row>
    <row r="3029" spans="1:7" x14ac:dyDescent="0.25">
      <c r="A3029" s="31" t="s">
        <v>549</v>
      </c>
      <c r="B3029" s="31" t="s">
        <v>154</v>
      </c>
      <c r="C3029" s="31">
        <v>0</v>
      </c>
      <c r="D3029" s="31">
        <v>202512</v>
      </c>
      <c r="E3029" s="119" t="str">
        <f t="shared" si="47"/>
        <v>01 December 2025</v>
      </c>
      <c r="F3029" s="31" t="s">
        <v>541</v>
      </c>
      <c r="G3029" s="31" t="s">
        <v>556</v>
      </c>
    </row>
    <row r="3030" spans="1:7" x14ac:dyDescent="0.25">
      <c r="A3030" s="98" t="s">
        <v>549</v>
      </c>
      <c r="B3030" s="98" t="s">
        <v>162</v>
      </c>
      <c r="C3030" s="98">
        <v>0</v>
      </c>
      <c r="D3030" s="98">
        <v>202501</v>
      </c>
      <c r="E3030" s="118" t="str">
        <f t="shared" si="47"/>
        <v>01 January 2025</v>
      </c>
      <c r="F3030" s="98" t="s">
        <v>541</v>
      </c>
      <c r="G3030" s="98" t="s">
        <v>556</v>
      </c>
    </row>
    <row r="3031" spans="1:7" x14ac:dyDescent="0.25">
      <c r="A3031" s="31" t="s">
        <v>549</v>
      </c>
      <c r="B3031" s="31" t="s">
        <v>162</v>
      </c>
      <c r="C3031" s="31">
        <v>0</v>
      </c>
      <c r="D3031" s="31">
        <v>202502</v>
      </c>
      <c r="E3031" s="119" t="str">
        <f t="shared" si="47"/>
        <v>01 February 2025</v>
      </c>
      <c r="F3031" s="31" t="s">
        <v>541</v>
      </c>
      <c r="G3031" s="31" t="s">
        <v>556</v>
      </c>
    </row>
    <row r="3032" spans="1:7" x14ac:dyDescent="0.25">
      <c r="A3032" s="98" t="s">
        <v>549</v>
      </c>
      <c r="B3032" s="98" t="s">
        <v>162</v>
      </c>
      <c r="C3032" s="98">
        <v>0</v>
      </c>
      <c r="D3032" s="98">
        <v>202503</v>
      </c>
      <c r="E3032" s="118" t="str">
        <f t="shared" si="47"/>
        <v>01 March 2025</v>
      </c>
      <c r="F3032" s="98" t="s">
        <v>541</v>
      </c>
      <c r="G3032" s="98" t="s">
        <v>556</v>
      </c>
    </row>
    <row r="3033" spans="1:7" x14ac:dyDescent="0.25">
      <c r="A3033" s="31" t="s">
        <v>549</v>
      </c>
      <c r="B3033" s="31" t="s">
        <v>162</v>
      </c>
      <c r="C3033" s="31">
        <v>0</v>
      </c>
      <c r="D3033" s="31">
        <v>202504</v>
      </c>
      <c r="E3033" s="119" t="str">
        <f t="shared" si="47"/>
        <v>01 April 2025</v>
      </c>
      <c r="F3033" s="31" t="s">
        <v>541</v>
      </c>
      <c r="G3033" s="31" t="s">
        <v>556</v>
      </c>
    </row>
    <row r="3034" spans="1:7" x14ac:dyDescent="0.25">
      <c r="A3034" s="98" t="s">
        <v>549</v>
      </c>
      <c r="B3034" s="98" t="s">
        <v>162</v>
      </c>
      <c r="C3034" s="98">
        <v>0</v>
      </c>
      <c r="D3034" s="98">
        <v>202505</v>
      </c>
      <c r="E3034" s="118" t="str">
        <f t="shared" si="47"/>
        <v>01 May 2025</v>
      </c>
      <c r="F3034" s="98" t="s">
        <v>541</v>
      </c>
      <c r="G3034" s="98" t="s">
        <v>556</v>
      </c>
    </row>
    <row r="3035" spans="1:7" x14ac:dyDescent="0.25">
      <c r="A3035" s="31" t="s">
        <v>549</v>
      </c>
      <c r="B3035" s="31" t="s">
        <v>162</v>
      </c>
      <c r="C3035" s="31">
        <v>0</v>
      </c>
      <c r="D3035" s="31">
        <v>202506</v>
      </c>
      <c r="E3035" s="119" t="str">
        <f t="shared" si="47"/>
        <v>01 June 2025</v>
      </c>
      <c r="F3035" s="31" t="s">
        <v>541</v>
      </c>
      <c r="G3035" s="31" t="s">
        <v>556</v>
      </c>
    </row>
    <row r="3036" spans="1:7" x14ac:dyDescent="0.25">
      <c r="A3036" s="98" t="s">
        <v>549</v>
      </c>
      <c r="B3036" s="98" t="s">
        <v>162</v>
      </c>
      <c r="C3036" s="98">
        <v>0</v>
      </c>
      <c r="D3036" s="98">
        <v>202507</v>
      </c>
      <c r="E3036" s="118" t="str">
        <f t="shared" si="47"/>
        <v>01 July 2025</v>
      </c>
      <c r="F3036" s="98" t="s">
        <v>541</v>
      </c>
      <c r="G3036" s="98" t="s">
        <v>556</v>
      </c>
    </row>
    <row r="3037" spans="1:7" x14ac:dyDescent="0.25">
      <c r="A3037" s="31" t="s">
        <v>549</v>
      </c>
      <c r="B3037" s="31" t="s">
        <v>162</v>
      </c>
      <c r="C3037" s="31">
        <v>0</v>
      </c>
      <c r="D3037" s="31">
        <v>202508</v>
      </c>
      <c r="E3037" s="119" t="str">
        <f t="shared" si="47"/>
        <v>01 August 2025</v>
      </c>
      <c r="F3037" s="31" t="s">
        <v>541</v>
      </c>
      <c r="G3037" s="31" t="s">
        <v>556</v>
      </c>
    </row>
    <row r="3038" spans="1:7" x14ac:dyDescent="0.25">
      <c r="A3038" s="98" t="s">
        <v>549</v>
      </c>
      <c r="B3038" s="98" t="s">
        <v>162</v>
      </c>
      <c r="C3038" s="98">
        <v>0</v>
      </c>
      <c r="D3038" s="98">
        <v>202509</v>
      </c>
      <c r="E3038" s="118" t="str">
        <f t="shared" si="47"/>
        <v>01 September 2025</v>
      </c>
      <c r="F3038" s="98" t="s">
        <v>541</v>
      </c>
      <c r="G3038" s="98" t="s">
        <v>556</v>
      </c>
    </row>
    <row r="3039" spans="1:7" x14ac:dyDescent="0.25">
      <c r="A3039" s="31" t="s">
        <v>549</v>
      </c>
      <c r="B3039" s="31" t="s">
        <v>162</v>
      </c>
      <c r="C3039" s="31">
        <v>0</v>
      </c>
      <c r="D3039" s="31">
        <v>202510</v>
      </c>
      <c r="E3039" s="119" t="str">
        <f t="shared" si="47"/>
        <v>01 October 2025</v>
      </c>
      <c r="F3039" s="31" t="s">
        <v>541</v>
      </c>
      <c r="G3039" s="31" t="s">
        <v>556</v>
      </c>
    </row>
    <row r="3040" spans="1:7" x14ac:dyDescent="0.25">
      <c r="A3040" s="98" t="s">
        <v>549</v>
      </c>
      <c r="B3040" s="98" t="s">
        <v>162</v>
      </c>
      <c r="C3040" s="98">
        <v>0</v>
      </c>
      <c r="D3040" s="98">
        <v>202511</v>
      </c>
      <c r="E3040" s="118" t="str">
        <f t="shared" si="47"/>
        <v>01 November 2025</v>
      </c>
      <c r="F3040" s="98" t="s">
        <v>541</v>
      </c>
      <c r="G3040" s="98" t="s">
        <v>556</v>
      </c>
    </row>
    <row r="3041" spans="1:7" x14ac:dyDescent="0.25">
      <c r="A3041" s="31" t="s">
        <v>549</v>
      </c>
      <c r="B3041" s="31" t="s">
        <v>162</v>
      </c>
      <c r="C3041" s="31">
        <v>0</v>
      </c>
      <c r="D3041" s="31">
        <v>202512</v>
      </c>
      <c r="E3041" s="119" t="str">
        <f t="shared" si="47"/>
        <v>01 December 2025</v>
      </c>
      <c r="F3041" s="31" t="s">
        <v>541</v>
      </c>
      <c r="G3041" s="31" t="s">
        <v>556</v>
      </c>
    </row>
    <row r="3042" spans="1:7" x14ac:dyDescent="0.25">
      <c r="A3042" s="98" t="s">
        <v>549</v>
      </c>
      <c r="B3042" s="98" t="s">
        <v>276</v>
      </c>
      <c r="C3042" s="98">
        <v>-2900</v>
      </c>
      <c r="D3042" s="98">
        <v>202501</v>
      </c>
      <c r="E3042" s="118" t="str">
        <f t="shared" si="47"/>
        <v>01 January 2025</v>
      </c>
      <c r="F3042" s="98" t="s">
        <v>541</v>
      </c>
      <c r="G3042" s="98" t="s">
        <v>556</v>
      </c>
    </row>
    <row r="3043" spans="1:7" x14ac:dyDescent="0.25">
      <c r="A3043" s="31" t="s">
        <v>549</v>
      </c>
      <c r="B3043" s="31" t="s">
        <v>276</v>
      </c>
      <c r="C3043" s="31">
        <v>-2900</v>
      </c>
      <c r="D3043" s="31">
        <v>202502</v>
      </c>
      <c r="E3043" s="119" t="str">
        <f t="shared" si="47"/>
        <v>01 February 2025</v>
      </c>
      <c r="F3043" s="31" t="s">
        <v>541</v>
      </c>
      <c r="G3043" s="31" t="s">
        <v>556</v>
      </c>
    </row>
    <row r="3044" spans="1:7" x14ac:dyDescent="0.25">
      <c r="A3044" s="98" t="s">
        <v>549</v>
      </c>
      <c r="B3044" s="98" t="s">
        <v>276</v>
      </c>
      <c r="C3044" s="98">
        <v>-2900</v>
      </c>
      <c r="D3044" s="98">
        <v>202503</v>
      </c>
      <c r="E3044" s="118" t="str">
        <f t="shared" si="47"/>
        <v>01 March 2025</v>
      </c>
      <c r="F3044" s="98" t="s">
        <v>541</v>
      </c>
      <c r="G3044" s="98" t="s">
        <v>556</v>
      </c>
    </row>
    <row r="3045" spans="1:7" x14ac:dyDescent="0.25">
      <c r="A3045" s="31" t="s">
        <v>549</v>
      </c>
      <c r="B3045" s="31" t="s">
        <v>276</v>
      </c>
      <c r="C3045" s="31">
        <v>-2900</v>
      </c>
      <c r="D3045" s="31">
        <v>202504</v>
      </c>
      <c r="E3045" s="119" t="str">
        <f t="shared" si="47"/>
        <v>01 April 2025</v>
      </c>
      <c r="F3045" s="31" t="s">
        <v>541</v>
      </c>
      <c r="G3045" s="31" t="s">
        <v>556</v>
      </c>
    </row>
    <row r="3046" spans="1:7" x14ac:dyDescent="0.25">
      <c r="A3046" s="98" t="s">
        <v>549</v>
      </c>
      <c r="B3046" s="98" t="s">
        <v>276</v>
      </c>
      <c r="C3046" s="98">
        <v>-2900</v>
      </c>
      <c r="D3046" s="98">
        <v>202505</v>
      </c>
      <c r="E3046" s="118" t="str">
        <f t="shared" si="47"/>
        <v>01 May 2025</v>
      </c>
      <c r="F3046" s="98" t="s">
        <v>541</v>
      </c>
      <c r="G3046" s="98" t="s">
        <v>556</v>
      </c>
    </row>
    <row r="3047" spans="1:7" x14ac:dyDescent="0.25">
      <c r="A3047" s="31" t="s">
        <v>549</v>
      </c>
      <c r="B3047" s="31" t="s">
        <v>276</v>
      </c>
      <c r="C3047" s="31">
        <v>-2900</v>
      </c>
      <c r="D3047" s="31">
        <v>202506</v>
      </c>
      <c r="E3047" s="119" t="str">
        <f t="shared" si="47"/>
        <v>01 June 2025</v>
      </c>
      <c r="F3047" s="31" t="s">
        <v>541</v>
      </c>
      <c r="G3047" s="31" t="s">
        <v>556</v>
      </c>
    </row>
    <row r="3048" spans="1:7" x14ac:dyDescent="0.25">
      <c r="A3048" s="98" t="s">
        <v>549</v>
      </c>
      <c r="B3048" s="98" t="s">
        <v>276</v>
      </c>
      <c r="C3048" s="98">
        <v>-2900</v>
      </c>
      <c r="D3048" s="98">
        <v>202507</v>
      </c>
      <c r="E3048" s="118" t="str">
        <f t="shared" si="47"/>
        <v>01 July 2025</v>
      </c>
      <c r="F3048" s="98" t="s">
        <v>541</v>
      </c>
      <c r="G3048" s="98" t="s">
        <v>556</v>
      </c>
    </row>
    <row r="3049" spans="1:7" x14ac:dyDescent="0.25">
      <c r="A3049" s="31" t="s">
        <v>549</v>
      </c>
      <c r="B3049" s="31" t="s">
        <v>276</v>
      </c>
      <c r="C3049" s="31">
        <v>-2900</v>
      </c>
      <c r="D3049" s="31">
        <v>202508</v>
      </c>
      <c r="E3049" s="119" t="str">
        <f t="shared" si="47"/>
        <v>01 August 2025</v>
      </c>
      <c r="F3049" s="31" t="s">
        <v>541</v>
      </c>
      <c r="G3049" s="31" t="s">
        <v>556</v>
      </c>
    </row>
    <row r="3050" spans="1:7" x14ac:dyDescent="0.25">
      <c r="A3050" s="98" t="s">
        <v>549</v>
      </c>
      <c r="B3050" s="98" t="s">
        <v>276</v>
      </c>
      <c r="C3050" s="98">
        <v>-2900</v>
      </c>
      <c r="D3050" s="98">
        <v>202509</v>
      </c>
      <c r="E3050" s="118" t="str">
        <f t="shared" si="47"/>
        <v>01 September 2025</v>
      </c>
      <c r="F3050" s="98" t="s">
        <v>541</v>
      </c>
      <c r="G3050" s="98" t="s">
        <v>556</v>
      </c>
    </row>
    <row r="3051" spans="1:7" x14ac:dyDescent="0.25">
      <c r="A3051" s="31" t="s">
        <v>549</v>
      </c>
      <c r="B3051" s="31" t="s">
        <v>276</v>
      </c>
      <c r="C3051" s="31">
        <v>-2900</v>
      </c>
      <c r="D3051" s="31">
        <v>202510</v>
      </c>
      <c r="E3051" s="119" t="str">
        <f t="shared" si="47"/>
        <v>01 October 2025</v>
      </c>
      <c r="F3051" s="31" t="s">
        <v>541</v>
      </c>
      <c r="G3051" s="31" t="s">
        <v>556</v>
      </c>
    </row>
    <row r="3052" spans="1:7" x14ac:dyDescent="0.25">
      <c r="A3052" s="98" t="s">
        <v>549</v>
      </c>
      <c r="B3052" s="98" t="s">
        <v>276</v>
      </c>
      <c r="C3052" s="98">
        <v>-2900</v>
      </c>
      <c r="D3052" s="98">
        <v>202511</v>
      </c>
      <c r="E3052" s="118" t="str">
        <f t="shared" si="47"/>
        <v>01 November 2025</v>
      </c>
      <c r="F3052" s="98" t="s">
        <v>541</v>
      </c>
      <c r="G3052" s="98" t="s">
        <v>556</v>
      </c>
    </row>
    <row r="3053" spans="1:7" x14ac:dyDescent="0.25">
      <c r="A3053" s="31" t="s">
        <v>549</v>
      </c>
      <c r="B3053" s="31" t="s">
        <v>276</v>
      </c>
      <c r="C3053" s="31">
        <v>-2900</v>
      </c>
      <c r="D3053" s="31">
        <v>202512</v>
      </c>
      <c r="E3053" s="119" t="str">
        <f t="shared" si="47"/>
        <v>01 December 2025</v>
      </c>
      <c r="F3053" s="31" t="s">
        <v>541</v>
      </c>
      <c r="G3053" s="31" t="s">
        <v>556</v>
      </c>
    </row>
    <row r="3054" spans="1:7" x14ac:dyDescent="0.25">
      <c r="A3054" s="98" t="s">
        <v>549</v>
      </c>
      <c r="B3054" s="98" t="s">
        <v>247</v>
      </c>
      <c r="C3054" s="98">
        <v>-3000</v>
      </c>
      <c r="D3054" s="98">
        <v>202501</v>
      </c>
      <c r="E3054" s="118" t="str">
        <f t="shared" si="47"/>
        <v>01 January 2025</v>
      </c>
      <c r="F3054" s="98" t="s">
        <v>541</v>
      </c>
      <c r="G3054" s="98" t="s">
        <v>556</v>
      </c>
    </row>
    <row r="3055" spans="1:7" x14ac:dyDescent="0.25">
      <c r="A3055" s="31" t="s">
        <v>549</v>
      </c>
      <c r="B3055" s="31" t="s">
        <v>559</v>
      </c>
      <c r="C3055" s="31">
        <v>-180</v>
      </c>
      <c r="D3055" s="31">
        <v>202509</v>
      </c>
      <c r="E3055" s="119" t="str">
        <f t="shared" si="47"/>
        <v>01 September 2025</v>
      </c>
      <c r="F3055" s="31" t="s">
        <v>541</v>
      </c>
      <c r="G3055" s="31" t="s">
        <v>556</v>
      </c>
    </row>
    <row r="3056" spans="1:7" x14ac:dyDescent="0.25">
      <c r="A3056" s="98" t="s">
        <v>549</v>
      </c>
      <c r="B3056" s="98" t="s">
        <v>172</v>
      </c>
      <c r="C3056" s="98">
        <v>-2900</v>
      </c>
      <c r="D3056" s="98">
        <v>202501</v>
      </c>
      <c r="E3056" s="118" t="str">
        <f t="shared" si="47"/>
        <v>01 January 2025</v>
      </c>
      <c r="F3056" s="98" t="s">
        <v>541</v>
      </c>
      <c r="G3056" s="98" t="s">
        <v>556</v>
      </c>
    </row>
    <row r="3057" spans="1:7" x14ac:dyDescent="0.25">
      <c r="A3057" s="31" t="s">
        <v>549</v>
      </c>
      <c r="B3057" s="31" t="s">
        <v>172</v>
      </c>
      <c r="C3057" s="31">
        <v>-2900</v>
      </c>
      <c r="D3057" s="31">
        <v>202502</v>
      </c>
      <c r="E3057" s="119" t="str">
        <f t="shared" si="47"/>
        <v>01 February 2025</v>
      </c>
      <c r="F3057" s="31" t="s">
        <v>541</v>
      </c>
      <c r="G3057" s="31" t="s">
        <v>556</v>
      </c>
    </row>
    <row r="3058" spans="1:7" x14ac:dyDescent="0.25">
      <c r="A3058" s="98" t="s">
        <v>549</v>
      </c>
      <c r="B3058" s="98" t="s">
        <v>172</v>
      </c>
      <c r="C3058" s="98">
        <v>-2900</v>
      </c>
      <c r="D3058" s="98">
        <v>202503</v>
      </c>
      <c r="E3058" s="118" t="str">
        <f t="shared" si="47"/>
        <v>01 March 2025</v>
      </c>
      <c r="F3058" s="98" t="s">
        <v>541</v>
      </c>
      <c r="G3058" s="98" t="s">
        <v>556</v>
      </c>
    </row>
    <row r="3059" spans="1:7" x14ac:dyDescent="0.25">
      <c r="A3059" s="31" t="s">
        <v>549</v>
      </c>
      <c r="B3059" s="31" t="s">
        <v>172</v>
      </c>
      <c r="C3059" s="31">
        <v>-2900</v>
      </c>
      <c r="D3059" s="31">
        <v>202504</v>
      </c>
      <c r="E3059" s="119" t="str">
        <f t="shared" si="47"/>
        <v>01 April 2025</v>
      </c>
      <c r="F3059" s="31" t="s">
        <v>541</v>
      </c>
      <c r="G3059" s="31" t="s">
        <v>556</v>
      </c>
    </row>
    <row r="3060" spans="1:7" x14ac:dyDescent="0.25">
      <c r="A3060" s="98" t="s">
        <v>549</v>
      </c>
      <c r="B3060" s="98" t="s">
        <v>172</v>
      </c>
      <c r="C3060" s="98">
        <v>-2900</v>
      </c>
      <c r="D3060" s="98">
        <v>202505</v>
      </c>
      <c r="E3060" s="118" t="str">
        <f t="shared" si="47"/>
        <v>01 May 2025</v>
      </c>
      <c r="F3060" s="98" t="s">
        <v>541</v>
      </c>
      <c r="G3060" s="98" t="s">
        <v>556</v>
      </c>
    </row>
    <row r="3061" spans="1:7" x14ac:dyDescent="0.25">
      <c r="A3061" s="31" t="s">
        <v>549</v>
      </c>
      <c r="B3061" s="31" t="s">
        <v>172</v>
      </c>
      <c r="C3061" s="31">
        <v>-2900</v>
      </c>
      <c r="D3061" s="31">
        <v>202506</v>
      </c>
      <c r="E3061" s="119" t="str">
        <f t="shared" si="47"/>
        <v>01 June 2025</v>
      </c>
      <c r="F3061" s="31" t="s">
        <v>541</v>
      </c>
      <c r="G3061" s="31" t="s">
        <v>556</v>
      </c>
    </row>
    <row r="3062" spans="1:7" x14ac:dyDescent="0.25">
      <c r="A3062" s="98" t="s">
        <v>549</v>
      </c>
      <c r="B3062" s="98" t="s">
        <v>172</v>
      </c>
      <c r="C3062" s="98">
        <v>-2900</v>
      </c>
      <c r="D3062" s="98">
        <v>202507</v>
      </c>
      <c r="E3062" s="118" t="str">
        <f t="shared" si="47"/>
        <v>01 July 2025</v>
      </c>
      <c r="F3062" s="98" t="s">
        <v>541</v>
      </c>
      <c r="G3062" s="98" t="s">
        <v>556</v>
      </c>
    </row>
    <row r="3063" spans="1:7" x14ac:dyDescent="0.25">
      <c r="A3063" s="31" t="s">
        <v>549</v>
      </c>
      <c r="B3063" s="31" t="s">
        <v>172</v>
      </c>
      <c r="C3063" s="31">
        <v>-2900</v>
      </c>
      <c r="D3063" s="31">
        <v>202508</v>
      </c>
      <c r="E3063" s="119" t="str">
        <f t="shared" si="47"/>
        <v>01 August 2025</v>
      </c>
      <c r="F3063" s="31" t="s">
        <v>541</v>
      </c>
      <c r="G3063" s="31" t="s">
        <v>556</v>
      </c>
    </row>
    <row r="3064" spans="1:7" x14ac:dyDescent="0.25">
      <c r="A3064" s="98" t="s">
        <v>549</v>
      </c>
      <c r="B3064" s="98" t="s">
        <v>172</v>
      </c>
      <c r="C3064" s="98">
        <v>-3080</v>
      </c>
      <c r="D3064" s="98">
        <v>202509</v>
      </c>
      <c r="E3064" s="118" t="str">
        <f t="shared" si="47"/>
        <v>01 September 2025</v>
      </c>
      <c r="F3064" s="98" t="s">
        <v>541</v>
      </c>
      <c r="G3064" s="98" t="s">
        <v>556</v>
      </c>
    </row>
    <row r="3065" spans="1:7" x14ac:dyDescent="0.25">
      <c r="A3065" s="31" t="s">
        <v>549</v>
      </c>
      <c r="B3065" s="31" t="s">
        <v>172</v>
      </c>
      <c r="C3065" s="31">
        <v>-2900</v>
      </c>
      <c r="D3065" s="31">
        <v>202510</v>
      </c>
      <c r="E3065" s="119" t="str">
        <f t="shared" si="47"/>
        <v>01 October 2025</v>
      </c>
      <c r="F3065" s="31" t="s">
        <v>541</v>
      </c>
      <c r="G3065" s="31" t="s">
        <v>556</v>
      </c>
    </row>
    <row r="3066" spans="1:7" x14ac:dyDescent="0.25">
      <c r="A3066" s="98" t="s">
        <v>549</v>
      </c>
      <c r="B3066" s="98" t="s">
        <v>172</v>
      </c>
      <c r="C3066" s="98">
        <v>-2900</v>
      </c>
      <c r="D3066" s="98">
        <v>202511</v>
      </c>
      <c r="E3066" s="118" t="str">
        <f t="shared" si="47"/>
        <v>01 November 2025</v>
      </c>
      <c r="F3066" s="98" t="s">
        <v>541</v>
      </c>
      <c r="G3066" s="98" t="s">
        <v>556</v>
      </c>
    </row>
    <row r="3067" spans="1:7" x14ac:dyDescent="0.25">
      <c r="A3067" s="31" t="s">
        <v>549</v>
      </c>
      <c r="B3067" s="31" t="s">
        <v>172</v>
      </c>
      <c r="C3067" s="31">
        <v>-2900</v>
      </c>
      <c r="D3067" s="31">
        <v>202512</v>
      </c>
      <c r="E3067" s="119" t="str">
        <f t="shared" si="47"/>
        <v>01 December 2025</v>
      </c>
      <c r="F3067" s="31" t="s">
        <v>541</v>
      </c>
      <c r="G3067" s="31" t="s">
        <v>556</v>
      </c>
    </row>
    <row r="3068" spans="1:7" x14ac:dyDescent="0.25">
      <c r="A3068" s="98" t="s">
        <v>549</v>
      </c>
      <c r="B3068" s="98" t="s">
        <v>176</v>
      </c>
      <c r="C3068" s="98">
        <v>-4299</v>
      </c>
      <c r="D3068" s="98">
        <v>202501</v>
      </c>
      <c r="E3068" s="118" t="str">
        <f t="shared" si="47"/>
        <v>01 January 2025</v>
      </c>
      <c r="F3068" s="98" t="s">
        <v>541</v>
      </c>
      <c r="G3068" s="98" t="s">
        <v>556</v>
      </c>
    </row>
    <row r="3069" spans="1:7" x14ac:dyDescent="0.25">
      <c r="A3069" s="31" t="s">
        <v>549</v>
      </c>
      <c r="B3069" s="31" t="s">
        <v>176</v>
      </c>
      <c r="C3069" s="31">
        <v>-4299</v>
      </c>
      <c r="D3069" s="31">
        <v>202502</v>
      </c>
      <c r="E3069" s="119" t="str">
        <f t="shared" si="47"/>
        <v>01 February 2025</v>
      </c>
      <c r="F3069" s="31" t="s">
        <v>541</v>
      </c>
      <c r="G3069" s="31" t="s">
        <v>556</v>
      </c>
    </row>
    <row r="3070" spans="1:7" x14ac:dyDescent="0.25">
      <c r="A3070" s="98" t="s">
        <v>549</v>
      </c>
      <c r="B3070" s="98" t="s">
        <v>176</v>
      </c>
      <c r="C3070" s="98">
        <v>-4299</v>
      </c>
      <c r="D3070" s="98">
        <v>202503</v>
      </c>
      <c r="E3070" s="118" t="str">
        <f t="shared" si="47"/>
        <v>01 March 2025</v>
      </c>
      <c r="F3070" s="98" t="s">
        <v>541</v>
      </c>
      <c r="G3070" s="98" t="s">
        <v>556</v>
      </c>
    </row>
    <row r="3071" spans="1:7" x14ac:dyDescent="0.25">
      <c r="A3071" s="31" t="s">
        <v>549</v>
      </c>
      <c r="B3071" s="31" t="s">
        <v>176</v>
      </c>
      <c r="C3071" s="31">
        <v>-4299</v>
      </c>
      <c r="D3071" s="31">
        <v>202504</v>
      </c>
      <c r="E3071" s="119" t="str">
        <f t="shared" si="47"/>
        <v>01 April 2025</v>
      </c>
      <c r="F3071" s="31" t="s">
        <v>541</v>
      </c>
      <c r="G3071" s="31" t="s">
        <v>556</v>
      </c>
    </row>
    <row r="3072" spans="1:7" x14ac:dyDescent="0.25">
      <c r="A3072" s="98" t="s">
        <v>549</v>
      </c>
      <c r="B3072" s="98" t="s">
        <v>176</v>
      </c>
      <c r="C3072" s="98">
        <v>-4471</v>
      </c>
      <c r="D3072" s="98">
        <v>202505</v>
      </c>
      <c r="E3072" s="118" t="str">
        <f t="shared" si="47"/>
        <v>01 May 2025</v>
      </c>
      <c r="F3072" s="98" t="s">
        <v>541</v>
      </c>
      <c r="G3072" s="98" t="s">
        <v>556</v>
      </c>
    </row>
    <row r="3073" spans="1:7" x14ac:dyDescent="0.25">
      <c r="A3073" s="31" t="s">
        <v>549</v>
      </c>
      <c r="B3073" s="31" t="s">
        <v>176</v>
      </c>
      <c r="C3073" s="31">
        <v>-4471</v>
      </c>
      <c r="D3073" s="31">
        <v>202506</v>
      </c>
      <c r="E3073" s="119" t="str">
        <f t="shared" si="47"/>
        <v>01 June 2025</v>
      </c>
      <c r="F3073" s="31" t="s">
        <v>541</v>
      </c>
      <c r="G3073" s="31" t="s">
        <v>556</v>
      </c>
    </row>
    <row r="3074" spans="1:7" x14ac:dyDescent="0.25">
      <c r="A3074" s="98" t="s">
        <v>549</v>
      </c>
      <c r="B3074" s="98" t="s">
        <v>176</v>
      </c>
      <c r="C3074" s="98">
        <v>-4471</v>
      </c>
      <c r="D3074" s="98">
        <v>202507</v>
      </c>
      <c r="E3074" s="118" t="str">
        <f t="shared" ref="E3074:E3137" si="48">TEXT(DATE(LEFT(D3074,4), RIGHT(D3074,2), 1), "DD MMMM YYYY")</f>
        <v>01 July 2025</v>
      </c>
      <c r="F3074" s="98" t="s">
        <v>541</v>
      </c>
      <c r="G3074" s="98" t="s">
        <v>556</v>
      </c>
    </row>
    <row r="3075" spans="1:7" x14ac:dyDescent="0.25">
      <c r="A3075" s="31" t="s">
        <v>549</v>
      </c>
      <c r="B3075" s="31" t="s">
        <v>176</v>
      </c>
      <c r="C3075" s="31">
        <v>-4471</v>
      </c>
      <c r="D3075" s="31">
        <v>202508</v>
      </c>
      <c r="E3075" s="119" t="str">
        <f t="shared" si="48"/>
        <v>01 August 2025</v>
      </c>
      <c r="F3075" s="31" t="s">
        <v>541</v>
      </c>
      <c r="G3075" s="31" t="s">
        <v>556</v>
      </c>
    </row>
    <row r="3076" spans="1:7" x14ac:dyDescent="0.25">
      <c r="A3076" s="98" t="s">
        <v>549</v>
      </c>
      <c r="B3076" s="98" t="s">
        <v>176</v>
      </c>
      <c r="C3076" s="98">
        <v>-4471</v>
      </c>
      <c r="D3076" s="98">
        <v>202509</v>
      </c>
      <c r="E3076" s="118" t="str">
        <f t="shared" si="48"/>
        <v>01 September 2025</v>
      </c>
      <c r="F3076" s="98" t="s">
        <v>541</v>
      </c>
      <c r="G3076" s="98" t="s">
        <v>556</v>
      </c>
    </row>
    <row r="3077" spans="1:7" x14ac:dyDescent="0.25">
      <c r="A3077" s="31" t="s">
        <v>549</v>
      </c>
      <c r="B3077" s="31" t="s">
        <v>176</v>
      </c>
      <c r="C3077" s="31">
        <v>-4471</v>
      </c>
      <c r="D3077" s="31">
        <v>202510</v>
      </c>
      <c r="E3077" s="119" t="str">
        <f t="shared" si="48"/>
        <v>01 October 2025</v>
      </c>
      <c r="F3077" s="31" t="s">
        <v>541</v>
      </c>
      <c r="G3077" s="31" t="s">
        <v>556</v>
      </c>
    </row>
    <row r="3078" spans="1:7" x14ac:dyDescent="0.25">
      <c r="A3078" s="98" t="s">
        <v>549</v>
      </c>
      <c r="B3078" s="98" t="s">
        <v>176</v>
      </c>
      <c r="C3078" s="98">
        <v>-4471</v>
      </c>
      <c r="D3078" s="98">
        <v>202511</v>
      </c>
      <c r="E3078" s="118" t="str">
        <f t="shared" si="48"/>
        <v>01 November 2025</v>
      </c>
      <c r="F3078" s="98" t="s">
        <v>541</v>
      </c>
      <c r="G3078" s="98" t="s">
        <v>556</v>
      </c>
    </row>
    <row r="3079" spans="1:7" x14ac:dyDescent="0.25">
      <c r="A3079" s="31" t="s">
        <v>549</v>
      </c>
      <c r="B3079" s="31" t="s">
        <v>176</v>
      </c>
      <c r="C3079" s="31">
        <v>-4471</v>
      </c>
      <c r="D3079" s="31">
        <v>202512</v>
      </c>
      <c r="E3079" s="119" t="str">
        <f t="shared" si="48"/>
        <v>01 December 2025</v>
      </c>
      <c r="F3079" s="31" t="s">
        <v>541</v>
      </c>
      <c r="G3079" s="31" t="s">
        <v>556</v>
      </c>
    </row>
    <row r="3080" spans="1:7" x14ac:dyDescent="0.25">
      <c r="A3080" s="98" t="s">
        <v>549</v>
      </c>
      <c r="B3080" s="98" t="s">
        <v>184</v>
      </c>
      <c r="C3080" s="98">
        <v>-50</v>
      </c>
      <c r="D3080" s="98">
        <v>202503</v>
      </c>
      <c r="E3080" s="118" t="str">
        <f t="shared" si="48"/>
        <v>01 March 2025</v>
      </c>
      <c r="F3080" s="98" t="s">
        <v>541</v>
      </c>
      <c r="G3080" s="98" t="s">
        <v>556</v>
      </c>
    </row>
    <row r="3081" spans="1:7" x14ac:dyDescent="0.25">
      <c r="A3081" s="31" t="s">
        <v>549</v>
      </c>
      <c r="B3081" s="31" t="s">
        <v>184</v>
      </c>
      <c r="C3081" s="31">
        <v>-50</v>
      </c>
      <c r="D3081" s="31">
        <v>202506</v>
      </c>
      <c r="E3081" s="119" t="str">
        <f t="shared" si="48"/>
        <v>01 June 2025</v>
      </c>
      <c r="F3081" s="31" t="s">
        <v>541</v>
      </c>
      <c r="G3081" s="31" t="s">
        <v>556</v>
      </c>
    </row>
    <row r="3082" spans="1:7" x14ac:dyDescent="0.25">
      <c r="A3082" s="98" t="s">
        <v>549</v>
      </c>
      <c r="B3082" s="98" t="s">
        <v>184</v>
      </c>
      <c r="C3082" s="98">
        <v>-50</v>
      </c>
      <c r="D3082" s="98">
        <v>202509</v>
      </c>
      <c r="E3082" s="118" t="str">
        <f t="shared" si="48"/>
        <v>01 September 2025</v>
      </c>
      <c r="F3082" s="98" t="s">
        <v>541</v>
      </c>
      <c r="G3082" s="98" t="s">
        <v>556</v>
      </c>
    </row>
    <row r="3083" spans="1:7" x14ac:dyDescent="0.25">
      <c r="A3083" s="31" t="s">
        <v>549</v>
      </c>
      <c r="B3083" s="31" t="s">
        <v>184</v>
      </c>
      <c r="C3083" s="31">
        <v>-50</v>
      </c>
      <c r="D3083" s="31">
        <v>202512</v>
      </c>
      <c r="E3083" s="119" t="str">
        <f t="shared" si="48"/>
        <v>01 December 2025</v>
      </c>
      <c r="F3083" s="31" t="s">
        <v>541</v>
      </c>
      <c r="G3083" s="31" t="s">
        <v>556</v>
      </c>
    </row>
    <row r="3084" spans="1:7" x14ac:dyDescent="0.25">
      <c r="A3084" s="98" t="s">
        <v>549</v>
      </c>
      <c r="B3084" s="98" t="s">
        <v>188</v>
      </c>
      <c r="C3084" s="98">
        <v>-275</v>
      </c>
      <c r="D3084" s="98">
        <v>202501</v>
      </c>
      <c r="E3084" s="118" t="str">
        <f t="shared" si="48"/>
        <v>01 January 2025</v>
      </c>
      <c r="F3084" s="98" t="s">
        <v>541</v>
      </c>
      <c r="G3084" s="98" t="s">
        <v>556</v>
      </c>
    </row>
    <row r="3085" spans="1:7" x14ac:dyDescent="0.25">
      <c r="A3085" s="31" t="s">
        <v>549</v>
      </c>
      <c r="B3085" s="31" t="s">
        <v>188</v>
      </c>
      <c r="C3085" s="31">
        <v>-275</v>
      </c>
      <c r="D3085" s="31">
        <v>202502</v>
      </c>
      <c r="E3085" s="119" t="str">
        <f t="shared" si="48"/>
        <v>01 February 2025</v>
      </c>
      <c r="F3085" s="31" t="s">
        <v>541</v>
      </c>
      <c r="G3085" s="31" t="s">
        <v>556</v>
      </c>
    </row>
    <row r="3086" spans="1:7" x14ac:dyDescent="0.25">
      <c r="A3086" s="98" t="s">
        <v>549</v>
      </c>
      <c r="B3086" s="98" t="s">
        <v>188</v>
      </c>
      <c r="C3086" s="98">
        <v>-275</v>
      </c>
      <c r="D3086" s="98">
        <v>202503</v>
      </c>
      <c r="E3086" s="118" t="str">
        <f t="shared" si="48"/>
        <v>01 March 2025</v>
      </c>
      <c r="F3086" s="98" t="s">
        <v>541</v>
      </c>
      <c r="G3086" s="98" t="s">
        <v>556</v>
      </c>
    </row>
    <row r="3087" spans="1:7" x14ac:dyDescent="0.25">
      <c r="A3087" s="31" t="s">
        <v>549</v>
      </c>
      <c r="B3087" s="31" t="s">
        <v>188</v>
      </c>
      <c r="C3087" s="31">
        <v>-275</v>
      </c>
      <c r="D3087" s="31">
        <v>202504</v>
      </c>
      <c r="E3087" s="119" t="str">
        <f t="shared" si="48"/>
        <v>01 April 2025</v>
      </c>
      <c r="F3087" s="31" t="s">
        <v>541</v>
      </c>
      <c r="G3087" s="31" t="s">
        <v>556</v>
      </c>
    </row>
    <row r="3088" spans="1:7" x14ac:dyDescent="0.25">
      <c r="A3088" s="98" t="s">
        <v>549</v>
      </c>
      <c r="B3088" s="98" t="s">
        <v>188</v>
      </c>
      <c r="C3088" s="98">
        <v>-275</v>
      </c>
      <c r="D3088" s="98">
        <v>202505</v>
      </c>
      <c r="E3088" s="118" t="str">
        <f t="shared" si="48"/>
        <v>01 May 2025</v>
      </c>
      <c r="F3088" s="98" t="s">
        <v>541</v>
      </c>
      <c r="G3088" s="98" t="s">
        <v>556</v>
      </c>
    </row>
    <row r="3089" spans="1:7" x14ac:dyDescent="0.25">
      <c r="A3089" s="31" t="s">
        <v>549</v>
      </c>
      <c r="B3089" s="31" t="s">
        <v>188</v>
      </c>
      <c r="C3089" s="31">
        <v>-275</v>
      </c>
      <c r="D3089" s="31">
        <v>202506</v>
      </c>
      <c r="E3089" s="119" t="str">
        <f t="shared" si="48"/>
        <v>01 June 2025</v>
      </c>
      <c r="F3089" s="31" t="s">
        <v>541</v>
      </c>
      <c r="G3089" s="31" t="s">
        <v>556</v>
      </c>
    </row>
    <row r="3090" spans="1:7" x14ac:dyDescent="0.25">
      <c r="A3090" s="98" t="s">
        <v>549</v>
      </c>
      <c r="B3090" s="98" t="s">
        <v>188</v>
      </c>
      <c r="C3090" s="98">
        <v>-275</v>
      </c>
      <c r="D3090" s="98">
        <v>202507</v>
      </c>
      <c r="E3090" s="118" t="str">
        <f t="shared" si="48"/>
        <v>01 July 2025</v>
      </c>
      <c r="F3090" s="98" t="s">
        <v>541</v>
      </c>
      <c r="G3090" s="98" t="s">
        <v>556</v>
      </c>
    </row>
    <row r="3091" spans="1:7" x14ac:dyDescent="0.25">
      <c r="A3091" s="31" t="s">
        <v>549</v>
      </c>
      <c r="B3091" s="31" t="s">
        <v>188</v>
      </c>
      <c r="C3091" s="31">
        <v>-275</v>
      </c>
      <c r="D3091" s="31">
        <v>202508</v>
      </c>
      <c r="E3091" s="119" t="str">
        <f t="shared" si="48"/>
        <v>01 August 2025</v>
      </c>
      <c r="F3091" s="31" t="s">
        <v>541</v>
      </c>
      <c r="G3091" s="31" t="s">
        <v>556</v>
      </c>
    </row>
    <row r="3092" spans="1:7" x14ac:dyDescent="0.25">
      <c r="A3092" s="98" t="s">
        <v>549</v>
      </c>
      <c r="B3092" s="98" t="s">
        <v>188</v>
      </c>
      <c r="C3092" s="98">
        <v>-275</v>
      </c>
      <c r="D3092" s="98">
        <v>202509</v>
      </c>
      <c r="E3092" s="118" t="str">
        <f t="shared" si="48"/>
        <v>01 September 2025</v>
      </c>
      <c r="F3092" s="98" t="s">
        <v>541</v>
      </c>
      <c r="G3092" s="98" t="s">
        <v>556</v>
      </c>
    </row>
    <row r="3093" spans="1:7" x14ac:dyDescent="0.25">
      <c r="A3093" s="31" t="s">
        <v>549</v>
      </c>
      <c r="B3093" s="31" t="s">
        <v>188</v>
      </c>
      <c r="C3093" s="31">
        <v>-275</v>
      </c>
      <c r="D3093" s="31">
        <v>202510</v>
      </c>
      <c r="E3093" s="119" t="str">
        <f t="shared" si="48"/>
        <v>01 October 2025</v>
      </c>
      <c r="F3093" s="31" t="s">
        <v>541</v>
      </c>
      <c r="G3093" s="31" t="s">
        <v>556</v>
      </c>
    </row>
    <row r="3094" spans="1:7" x14ac:dyDescent="0.25">
      <c r="A3094" s="98" t="s">
        <v>549</v>
      </c>
      <c r="B3094" s="98" t="s">
        <v>188</v>
      </c>
      <c r="C3094" s="98">
        <v>-275</v>
      </c>
      <c r="D3094" s="98">
        <v>202511</v>
      </c>
      <c r="E3094" s="118" t="str">
        <f t="shared" si="48"/>
        <v>01 November 2025</v>
      </c>
      <c r="F3094" s="98" t="s">
        <v>541</v>
      </c>
      <c r="G3094" s="98" t="s">
        <v>556</v>
      </c>
    </row>
    <row r="3095" spans="1:7" x14ac:dyDescent="0.25">
      <c r="A3095" s="31" t="s">
        <v>549</v>
      </c>
      <c r="B3095" s="31" t="s">
        <v>188</v>
      </c>
      <c r="C3095" s="31">
        <v>-275</v>
      </c>
      <c r="D3095" s="31">
        <v>202512</v>
      </c>
      <c r="E3095" s="119" t="str">
        <f t="shared" si="48"/>
        <v>01 December 2025</v>
      </c>
      <c r="F3095" s="31" t="s">
        <v>541</v>
      </c>
      <c r="G3095" s="31" t="s">
        <v>556</v>
      </c>
    </row>
    <row r="3096" spans="1:7" x14ac:dyDescent="0.25">
      <c r="A3096" s="98" t="s">
        <v>549</v>
      </c>
      <c r="B3096" s="98" t="s">
        <v>190</v>
      </c>
      <c r="C3096" s="98">
        <v>-100</v>
      </c>
      <c r="D3096" s="98">
        <v>202503</v>
      </c>
      <c r="E3096" s="118" t="str">
        <f t="shared" si="48"/>
        <v>01 March 2025</v>
      </c>
      <c r="F3096" s="98" t="s">
        <v>541</v>
      </c>
      <c r="G3096" s="98" t="s">
        <v>556</v>
      </c>
    </row>
    <row r="3097" spans="1:7" x14ac:dyDescent="0.25">
      <c r="A3097" s="31" t="s">
        <v>549</v>
      </c>
      <c r="B3097" s="31" t="s">
        <v>190</v>
      </c>
      <c r="C3097" s="31">
        <v>-100</v>
      </c>
      <c r="D3097" s="31">
        <v>202506</v>
      </c>
      <c r="E3097" s="119" t="str">
        <f t="shared" si="48"/>
        <v>01 June 2025</v>
      </c>
      <c r="F3097" s="31" t="s">
        <v>541</v>
      </c>
      <c r="G3097" s="31" t="s">
        <v>556</v>
      </c>
    </row>
    <row r="3098" spans="1:7" x14ac:dyDescent="0.25">
      <c r="A3098" s="98" t="s">
        <v>549</v>
      </c>
      <c r="B3098" s="98" t="s">
        <v>190</v>
      </c>
      <c r="C3098" s="98">
        <v>-100</v>
      </c>
      <c r="D3098" s="98">
        <v>202509</v>
      </c>
      <c r="E3098" s="118" t="str">
        <f t="shared" si="48"/>
        <v>01 September 2025</v>
      </c>
      <c r="F3098" s="98" t="s">
        <v>541</v>
      </c>
      <c r="G3098" s="98" t="s">
        <v>556</v>
      </c>
    </row>
    <row r="3099" spans="1:7" x14ac:dyDescent="0.25">
      <c r="A3099" s="31" t="s">
        <v>549</v>
      </c>
      <c r="B3099" s="31" t="s">
        <v>190</v>
      </c>
      <c r="C3099" s="31">
        <v>-100</v>
      </c>
      <c r="D3099" s="31">
        <v>202512</v>
      </c>
      <c r="E3099" s="119" t="str">
        <f t="shared" si="48"/>
        <v>01 December 2025</v>
      </c>
      <c r="F3099" s="31" t="s">
        <v>541</v>
      </c>
      <c r="G3099" s="31" t="s">
        <v>556</v>
      </c>
    </row>
    <row r="3100" spans="1:7" x14ac:dyDescent="0.25">
      <c r="A3100" s="98" t="s">
        <v>549</v>
      </c>
      <c r="B3100" s="98" t="s">
        <v>544</v>
      </c>
      <c r="C3100" s="98">
        <v>-650</v>
      </c>
      <c r="D3100" s="98">
        <v>202505</v>
      </c>
      <c r="E3100" s="118" t="str">
        <f t="shared" si="48"/>
        <v>01 May 2025</v>
      </c>
      <c r="F3100" s="98" t="s">
        <v>541</v>
      </c>
      <c r="G3100" s="98" t="s">
        <v>556</v>
      </c>
    </row>
    <row r="3101" spans="1:7" x14ac:dyDescent="0.25">
      <c r="A3101" s="31" t="s">
        <v>549</v>
      </c>
      <c r="B3101" s="31" t="s">
        <v>198</v>
      </c>
      <c r="C3101" s="31">
        <v>-4574</v>
      </c>
      <c r="D3101" s="31">
        <v>202501</v>
      </c>
      <c r="E3101" s="119" t="str">
        <f t="shared" si="48"/>
        <v>01 January 2025</v>
      </c>
      <c r="F3101" s="31" t="s">
        <v>541</v>
      </c>
      <c r="G3101" s="31" t="s">
        <v>556</v>
      </c>
    </row>
    <row r="3102" spans="1:7" x14ac:dyDescent="0.25">
      <c r="A3102" s="98" t="s">
        <v>549</v>
      </c>
      <c r="B3102" s="98" t="s">
        <v>198</v>
      </c>
      <c r="C3102" s="98">
        <v>-4574</v>
      </c>
      <c r="D3102" s="98">
        <v>202502</v>
      </c>
      <c r="E3102" s="118" t="str">
        <f t="shared" si="48"/>
        <v>01 February 2025</v>
      </c>
      <c r="F3102" s="98" t="s">
        <v>541</v>
      </c>
      <c r="G3102" s="98" t="s">
        <v>556</v>
      </c>
    </row>
    <row r="3103" spans="1:7" x14ac:dyDescent="0.25">
      <c r="A3103" s="31" t="s">
        <v>549</v>
      </c>
      <c r="B3103" s="31" t="s">
        <v>198</v>
      </c>
      <c r="C3103" s="31">
        <v>-4724</v>
      </c>
      <c r="D3103" s="31">
        <v>202503</v>
      </c>
      <c r="E3103" s="119" t="str">
        <f t="shared" si="48"/>
        <v>01 March 2025</v>
      </c>
      <c r="F3103" s="31" t="s">
        <v>541</v>
      </c>
      <c r="G3103" s="31" t="s">
        <v>556</v>
      </c>
    </row>
    <row r="3104" spans="1:7" x14ac:dyDescent="0.25">
      <c r="A3104" s="98" t="s">
        <v>549</v>
      </c>
      <c r="B3104" s="98" t="s">
        <v>198</v>
      </c>
      <c r="C3104" s="98">
        <v>-4574</v>
      </c>
      <c r="D3104" s="98">
        <v>202504</v>
      </c>
      <c r="E3104" s="118" t="str">
        <f t="shared" si="48"/>
        <v>01 April 2025</v>
      </c>
      <c r="F3104" s="98" t="s">
        <v>541</v>
      </c>
      <c r="G3104" s="98" t="s">
        <v>556</v>
      </c>
    </row>
    <row r="3105" spans="1:7" x14ac:dyDescent="0.25">
      <c r="A3105" s="31" t="s">
        <v>549</v>
      </c>
      <c r="B3105" s="31" t="s">
        <v>198</v>
      </c>
      <c r="C3105" s="31">
        <v>-5396</v>
      </c>
      <c r="D3105" s="31">
        <v>202505</v>
      </c>
      <c r="E3105" s="119" t="str">
        <f t="shared" si="48"/>
        <v>01 May 2025</v>
      </c>
      <c r="F3105" s="31" t="s">
        <v>541</v>
      </c>
      <c r="G3105" s="31" t="s">
        <v>556</v>
      </c>
    </row>
    <row r="3106" spans="1:7" x14ac:dyDescent="0.25">
      <c r="A3106" s="98" t="s">
        <v>549</v>
      </c>
      <c r="B3106" s="98" t="s">
        <v>198</v>
      </c>
      <c r="C3106" s="98">
        <v>-4896</v>
      </c>
      <c r="D3106" s="98">
        <v>202506</v>
      </c>
      <c r="E3106" s="118" t="str">
        <f t="shared" si="48"/>
        <v>01 June 2025</v>
      </c>
      <c r="F3106" s="98" t="s">
        <v>541</v>
      </c>
      <c r="G3106" s="98" t="s">
        <v>556</v>
      </c>
    </row>
    <row r="3107" spans="1:7" x14ac:dyDescent="0.25">
      <c r="A3107" s="31" t="s">
        <v>549</v>
      </c>
      <c r="B3107" s="31" t="s">
        <v>198</v>
      </c>
      <c r="C3107" s="31">
        <v>-4746</v>
      </c>
      <c r="D3107" s="31">
        <v>202507</v>
      </c>
      <c r="E3107" s="119" t="str">
        <f t="shared" si="48"/>
        <v>01 July 2025</v>
      </c>
      <c r="F3107" s="31" t="s">
        <v>541</v>
      </c>
      <c r="G3107" s="31" t="s">
        <v>556</v>
      </c>
    </row>
    <row r="3108" spans="1:7" x14ac:dyDescent="0.25">
      <c r="A3108" s="98" t="s">
        <v>549</v>
      </c>
      <c r="B3108" s="98" t="s">
        <v>198</v>
      </c>
      <c r="C3108" s="98">
        <v>-4746</v>
      </c>
      <c r="D3108" s="98">
        <v>202508</v>
      </c>
      <c r="E3108" s="118" t="str">
        <f t="shared" si="48"/>
        <v>01 August 2025</v>
      </c>
      <c r="F3108" s="98" t="s">
        <v>541</v>
      </c>
      <c r="G3108" s="98" t="s">
        <v>556</v>
      </c>
    </row>
    <row r="3109" spans="1:7" x14ac:dyDescent="0.25">
      <c r="A3109" s="31" t="s">
        <v>549</v>
      </c>
      <c r="B3109" s="31" t="s">
        <v>198</v>
      </c>
      <c r="C3109" s="31">
        <v>-4896</v>
      </c>
      <c r="D3109" s="31">
        <v>202509</v>
      </c>
      <c r="E3109" s="119" t="str">
        <f t="shared" si="48"/>
        <v>01 September 2025</v>
      </c>
      <c r="F3109" s="31" t="s">
        <v>541</v>
      </c>
      <c r="G3109" s="31" t="s">
        <v>556</v>
      </c>
    </row>
    <row r="3110" spans="1:7" x14ac:dyDescent="0.25">
      <c r="A3110" s="98" t="s">
        <v>549</v>
      </c>
      <c r="B3110" s="98" t="s">
        <v>198</v>
      </c>
      <c r="C3110" s="98">
        <v>-4746</v>
      </c>
      <c r="D3110" s="98">
        <v>202510</v>
      </c>
      <c r="E3110" s="118" t="str">
        <f t="shared" si="48"/>
        <v>01 October 2025</v>
      </c>
      <c r="F3110" s="98" t="s">
        <v>541</v>
      </c>
      <c r="G3110" s="98" t="s">
        <v>556</v>
      </c>
    </row>
    <row r="3111" spans="1:7" x14ac:dyDescent="0.25">
      <c r="A3111" s="31" t="s">
        <v>549</v>
      </c>
      <c r="B3111" s="31" t="s">
        <v>198</v>
      </c>
      <c r="C3111" s="31">
        <v>-4746</v>
      </c>
      <c r="D3111" s="31">
        <v>202511</v>
      </c>
      <c r="E3111" s="119" t="str">
        <f t="shared" si="48"/>
        <v>01 November 2025</v>
      </c>
      <c r="F3111" s="31" t="s">
        <v>541</v>
      </c>
      <c r="G3111" s="31" t="s">
        <v>556</v>
      </c>
    </row>
    <row r="3112" spans="1:7" x14ac:dyDescent="0.25">
      <c r="A3112" s="98" t="s">
        <v>549</v>
      </c>
      <c r="B3112" s="98" t="s">
        <v>198</v>
      </c>
      <c r="C3112" s="98">
        <v>-4896</v>
      </c>
      <c r="D3112" s="98">
        <v>202512</v>
      </c>
      <c r="E3112" s="118" t="str">
        <f t="shared" si="48"/>
        <v>01 December 2025</v>
      </c>
      <c r="F3112" s="98" t="s">
        <v>541</v>
      </c>
      <c r="G3112" s="98" t="s">
        <v>556</v>
      </c>
    </row>
    <row r="3113" spans="1:7" x14ac:dyDescent="0.25">
      <c r="A3113" s="31" t="s">
        <v>549</v>
      </c>
      <c r="B3113" s="31" t="s">
        <v>206</v>
      </c>
      <c r="C3113" s="31">
        <v>0</v>
      </c>
      <c r="D3113" s="31">
        <v>202501</v>
      </c>
      <c r="E3113" s="119" t="str">
        <f t="shared" si="48"/>
        <v>01 January 2025</v>
      </c>
      <c r="F3113" s="31" t="s">
        <v>541</v>
      </c>
      <c r="G3113" s="31" t="s">
        <v>556</v>
      </c>
    </row>
    <row r="3114" spans="1:7" x14ac:dyDescent="0.25">
      <c r="A3114" s="98" t="s">
        <v>549</v>
      </c>
      <c r="B3114" s="98" t="s">
        <v>206</v>
      </c>
      <c r="C3114" s="98">
        <v>0</v>
      </c>
      <c r="D3114" s="98">
        <v>202502</v>
      </c>
      <c r="E3114" s="118" t="str">
        <f t="shared" si="48"/>
        <v>01 February 2025</v>
      </c>
      <c r="F3114" s="98" t="s">
        <v>541</v>
      </c>
      <c r="G3114" s="98" t="s">
        <v>556</v>
      </c>
    </row>
    <row r="3115" spans="1:7" x14ac:dyDescent="0.25">
      <c r="A3115" s="31" t="s">
        <v>549</v>
      </c>
      <c r="B3115" s="31" t="s">
        <v>206</v>
      </c>
      <c r="C3115" s="31">
        <v>0</v>
      </c>
      <c r="D3115" s="31">
        <v>202503</v>
      </c>
      <c r="E3115" s="119" t="str">
        <f t="shared" si="48"/>
        <v>01 March 2025</v>
      </c>
      <c r="F3115" s="31" t="s">
        <v>541</v>
      </c>
      <c r="G3115" s="31" t="s">
        <v>556</v>
      </c>
    </row>
    <row r="3116" spans="1:7" x14ac:dyDescent="0.25">
      <c r="A3116" s="98" t="s">
        <v>549</v>
      </c>
      <c r="B3116" s="98" t="s">
        <v>206</v>
      </c>
      <c r="C3116" s="98">
        <v>0</v>
      </c>
      <c r="D3116" s="98">
        <v>202504</v>
      </c>
      <c r="E3116" s="118" t="str">
        <f t="shared" si="48"/>
        <v>01 April 2025</v>
      </c>
      <c r="F3116" s="98" t="s">
        <v>541</v>
      </c>
      <c r="G3116" s="98" t="s">
        <v>556</v>
      </c>
    </row>
    <row r="3117" spans="1:7" x14ac:dyDescent="0.25">
      <c r="A3117" s="31" t="s">
        <v>549</v>
      </c>
      <c r="B3117" s="31" t="s">
        <v>206</v>
      </c>
      <c r="C3117" s="31">
        <v>0</v>
      </c>
      <c r="D3117" s="31">
        <v>202505</v>
      </c>
      <c r="E3117" s="119" t="str">
        <f t="shared" si="48"/>
        <v>01 May 2025</v>
      </c>
      <c r="F3117" s="31" t="s">
        <v>541</v>
      </c>
      <c r="G3117" s="31" t="s">
        <v>556</v>
      </c>
    </row>
    <row r="3118" spans="1:7" x14ac:dyDescent="0.25">
      <c r="A3118" s="98" t="s">
        <v>549</v>
      </c>
      <c r="B3118" s="98" t="s">
        <v>206</v>
      </c>
      <c r="C3118" s="98">
        <v>0</v>
      </c>
      <c r="D3118" s="98">
        <v>202506</v>
      </c>
      <c r="E3118" s="118" t="str">
        <f t="shared" si="48"/>
        <v>01 June 2025</v>
      </c>
      <c r="F3118" s="98" t="s">
        <v>541</v>
      </c>
      <c r="G3118" s="98" t="s">
        <v>556</v>
      </c>
    </row>
    <row r="3119" spans="1:7" x14ac:dyDescent="0.25">
      <c r="A3119" s="31" t="s">
        <v>549</v>
      </c>
      <c r="B3119" s="31" t="s">
        <v>206</v>
      </c>
      <c r="C3119" s="31">
        <v>0</v>
      </c>
      <c r="D3119" s="31">
        <v>202507</v>
      </c>
      <c r="E3119" s="119" t="str">
        <f t="shared" si="48"/>
        <v>01 July 2025</v>
      </c>
      <c r="F3119" s="31" t="s">
        <v>541</v>
      </c>
      <c r="G3119" s="31" t="s">
        <v>556</v>
      </c>
    </row>
    <row r="3120" spans="1:7" x14ac:dyDescent="0.25">
      <c r="A3120" s="98" t="s">
        <v>549</v>
      </c>
      <c r="B3120" s="98" t="s">
        <v>206</v>
      </c>
      <c r="C3120" s="98">
        <v>0</v>
      </c>
      <c r="D3120" s="98">
        <v>202508</v>
      </c>
      <c r="E3120" s="118" t="str">
        <f t="shared" si="48"/>
        <v>01 August 2025</v>
      </c>
      <c r="F3120" s="98" t="s">
        <v>541</v>
      </c>
      <c r="G3120" s="98" t="s">
        <v>556</v>
      </c>
    </row>
    <row r="3121" spans="1:7" x14ac:dyDescent="0.25">
      <c r="A3121" s="31" t="s">
        <v>549</v>
      </c>
      <c r="B3121" s="31" t="s">
        <v>206</v>
      </c>
      <c r="C3121" s="31">
        <v>0</v>
      </c>
      <c r="D3121" s="31">
        <v>202509</v>
      </c>
      <c r="E3121" s="119" t="str">
        <f t="shared" si="48"/>
        <v>01 September 2025</v>
      </c>
      <c r="F3121" s="31" t="s">
        <v>541</v>
      </c>
      <c r="G3121" s="31" t="s">
        <v>556</v>
      </c>
    </row>
    <row r="3122" spans="1:7" x14ac:dyDescent="0.25">
      <c r="A3122" s="98" t="s">
        <v>549</v>
      </c>
      <c r="B3122" s="98" t="s">
        <v>206</v>
      </c>
      <c r="C3122" s="98">
        <v>0</v>
      </c>
      <c r="D3122" s="98">
        <v>202510</v>
      </c>
      <c r="E3122" s="118" t="str">
        <f t="shared" si="48"/>
        <v>01 October 2025</v>
      </c>
      <c r="F3122" s="98" t="s">
        <v>541</v>
      </c>
      <c r="G3122" s="98" t="s">
        <v>556</v>
      </c>
    </row>
    <row r="3123" spans="1:7" x14ac:dyDescent="0.25">
      <c r="A3123" s="31" t="s">
        <v>549</v>
      </c>
      <c r="B3123" s="31" t="s">
        <v>206</v>
      </c>
      <c r="C3123" s="31">
        <v>0</v>
      </c>
      <c r="D3123" s="31">
        <v>202511</v>
      </c>
      <c r="E3123" s="119" t="str">
        <f t="shared" si="48"/>
        <v>01 November 2025</v>
      </c>
      <c r="F3123" s="31" t="s">
        <v>541</v>
      </c>
      <c r="G3123" s="31" t="s">
        <v>556</v>
      </c>
    </row>
    <row r="3124" spans="1:7" x14ac:dyDescent="0.25">
      <c r="A3124" s="98" t="s">
        <v>549</v>
      </c>
      <c r="B3124" s="98" t="s">
        <v>206</v>
      </c>
      <c r="C3124" s="98">
        <v>0</v>
      </c>
      <c r="D3124" s="98">
        <v>202512</v>
      </c>
      <c r="E3124" s="118" t="str">
        <f t="shared" si="48"/>
        <v>01 December 2025</v>
      </c>
      <c r="F3124" s="98" t="s">
        <v>541</v>
      </c>
      <c r="G3124" s="98" t="s">
        <v>556</v>
      </c>
    </row>
    <row r="3125" spans="1:7" x14ac:dyDescent="0.25">
      <c r="A3125" s="31" t="s">
        <v>549</v>
      </c>
      <c r="B3125" s="31" t="s">
        <v>281</v>
      </c>
      <c r="C3125" s="31">
        <v>0</v>
      </c>
      <c r="D3125" s="31">
        <v>202501</v>
      </c>
      <c r="E3125" s="119" t="str">
        <f t="shared" si="48"/>
        <v>01 January 2025</v>
      </c>
      <c r="F3125" s="31" t="s">
        <v>541</v>
      </c>
      <c r="G3125" s="31" t="s">
        <v>556</v>
      </c>
    </row>
    <row r="3126" spans="1:7" x14ac:dyDescent="0.25">
      <c r="A3126" s="98" t="s">
        <v>549</v>
      </c>
      <c r="B3126" s="98" t="s">
        <v>281</v>
      </c>
      <c r="C3126" s="98">
        <v>0</v>
      </c>
      <c r="D3126" s="98">
        <v>202502</v>
      </c>
      <c r="E3126" s="118" t="str">
        <f t="shared" si="48"/>
        <v>01 February 2025</v>
      </c>
      <c r="F3126" s="98" t="s">
        <v>541</v>
      </c>
      <c r="G3126" s="98" t="s">
        <v>556</v>
      </c>
    </row>
    <row r="3127" spans="1:7" x14ac:dyDescent="0.25">
      <c r="A3127" s="31" t="s">
        <v>549</v>
      </c>
      <c r="B3127" s="31" t="s">
        <v>281</v>
      </c>
      <c r="C3127" s="31">
        <v>0</v>
      </c>
      <c r="D3127" s="31">
        <v>202503</v>
      </c>
      <c r="E3127" s="119" t="str">
        <f t="shared" si="48"/>
        <v>01 March 2025</v>
      </c>
      <c r="F3127" s="31" t="s">
        <v>541</v>
      </c>
      <c r="G3127" s="31" t="s">
        <v>556</v>
      </c>
    </row>
    <row r="3128" spans="1:7" x14ac:dyDescent="0.25">
      <c r="A3128" s="98" t="s">
        <v>549</v>
      </c>
      <c r="B3128" s="98" t="s">
        <v>281</v>
      </c>
      <c r="C3128" s="98">
        <v>0</v>
      </c>
      <c r="D3128" s="98">
        <v>202504</v>
      </c>
      <c r="E3128" s="118" t="str">
        <f t="shared" si="48"/>
        <v>01 April 2025</v>
      </c>
      <c r="F3128" s="98" t="s">
        <v>541</v>
      </c>
      <c r="G3128" s="98" t="s">
        <v>556</v>
      </c>
    </row>
    <row r="3129" spans="1:7" x14ac:dyDescent="0.25">
      <c r="A3129" s="31" t="s">
        <v>549</v>
      </c>
      <c r="B3129" s="31" t="s">
        <v>281</v>
      </c>
      <c r="C3129" s="31">
        <v>0</v>
      </c>
      <c r="D3129" s="31">
        <v>202505</v>
      </c>
      <c r="E3129" s="119" t="str">
        <f t="shared" si="48"/>
        <v>01 May 2025</v>
      </c>
      <c r="F3129" s="31" t="s">
        <v>541</v>
      </c>
      <c r="G3129" s="31" t="s">
        <v>556</v>
      </c>
    </row>
    <row r="3130" spans="1:7" x14ac:dyDescent="0.25">
      <c r="A3130" s="98" t="s">
        <v>549</v>
      </c>
      <c r="B3130" s="98" t="s">
        <v>281</v>
      </c>
      <c r="C3130" s="98">
        <v>0</v>
      </c>
      <c r="D3130" s="98">
        <v>202506</v>
      </c>
      <c r="E3130" s="118" t="str">
        <f t="shared" si="48"/>
        <v>01 June 2025</v>
      </c>
      <c r="F3130" s="98" t="s">
        <v>541</v>
      </c>
      <c r="G3130" s="98" t="s">
        <v>556</v>
      </c>
    </row>
    <row r="3131" spans="1:7" x14ac:dyDescent="0.25">
      <c r="A3131" s="31" t="s">
        <v>549</v>
      </c>
      <c r="B3131" s="31" t="s">
        <v>281</v>
      </c>
      <c r="C3131" s="31">
        <v>0</v>
      </c>
      <c r="D3131" s="31">
        <v>202507</v>
      </c>
      <c r="E3131" s="119" t="str">
        <f t="shared" si="48"/>
        <v>01 July 2025</v>
      </c>
      <c r="F3131" s="31" t="s">
        <v>541</v>
      </c>
      <c r="G3131" s="31" t="s">
        <v>556</v>
      </c>
    </row>
    <row r="3132" spans="1:7" x14ac:dyDescent="0.25">
      <c r="A3132" s="98" t="s">
        <v>549</v>
      </c>
      <c r="B3132" s="98" t="s">
        <v>281</v>
      </c>
      <c r="C3132" s="98">
        <v>0</v>
      </c>
      <c r="D3132" s="98">
        <v>202508</v>
      </c>
      <c r="E3132" s="118" t="str">
        <f t="shared" si="48"/>
        <v>01 August 2025</v>
      </c>
      <c r="F3132" s="98" t="s">
        <v>541</v>
      </c>
      <c r="G3132" s="98" t="s">
        <v>556</v>
      </c>
    </row>
    <row r="3133" spans="1:7" x14ac:dyDescent="0.25">
      <c r="A3133" s="31" t="s">
        <v>549</v>
      </c>
      <c r="B3133" s="31" t="s">
        <v>281</v>
      </c>
      <c r="C3133" s="31">
        <v>0</v>
      </c>
      <c r="D3133" s="31">
        <v>202509</v>
      </c>
      <c r="E3133" s="119" t="str">
        <f t="shared" si="48"/>
        <v>01 September 2025</v>
      </c>
      <c r="F3133" s="31" t="s">
        <v>541</v>
      </c>
      <c r="G3133" s="31" t="s">
        <v>556</v>
      </c>
    </row>
    <row r="3134" spans="1:7" x14ac:dyDescent="0.25">
      <c r="A3134" s="98" t="s">
        <v>549</v>
      </c>
      <c r="B3134" s="98" t="s">
        <v>281</v>
      </c>
      <c r="C3134" s="98">
        <v>0</v>
      </c>
      <c r="D3134" s="98">
        <v>202510</v>
      </c>
      <c r="E3134" s="118" t="str">
        <f t="shared" si="48"/>
        <v>01 October 2025</v>
      </c>
      <c r="F3134" s="98" t="s">
        <v>541</v>
      </c>
      <c r="G3134" s="98" t="s">
        <v>556</v>
      </c>
    </row>
    <row r="3135" spans="1:7" x14ac:dyDescent="0.25">
      <c r="A3135" s="31" t="s">
        <v>549</v>
      </c>
      <c r="B3135" s="31" t="s">
        <v>281</v>
      </c>
      <c r="C3135" s="31">
        <v>0</v>
      </c>
      <c r="D3135" s="31">
        <v>202511</v>
      </c>
      <c r="E3135" s="119" t="str">
        <f t="shared" si="48"/>
        <v>01 November 2025</v>
      </c>
      <c r="F3135" s="31" t="s">
        <v>541</v>
      </c>
      <c r="G3135" s="31" t="s">
        <v>556</v>
      </c>
    </row>
    <row r="3136" spans="1:7" x14ac:dyDescent="0.25">
      <c r="A3136" s="98" t="s">
        <v>549</v>
      </c>
      <c r="B3136" s="98" t="s">
        <v>281</v>
      </c>
      <c r="C3136" s="98">
        <v>0</v>
      </c>
      <c r="D3136" s="98">
        <v>202512</v>
      </c>
      <c r="E3136" s="118" t="str">
        <f t="shared" si="48"/>
        <v>01 December 2025</v>
      </c>
      <c r="F3136" s="98" t="s">
        <v>541</v>
      </c>
      <c r="G3136" s="98" t="s">
        <v>556</v>
      </c>
    </row>
    <row r="3137" spans="1:7" x14ac:dyDescent="0.25">
      <c r="A3137" s="31" t="s">
        <v>549</v>
      </c>
      <c r="B3137" s="31" t="s">
        <v>218</v>
      </c>
      <c r="C3137" s="31">
        <v>-175</v>
      </c>
      <c r="D3137" s="31">
        <v>202501</v>
      </c>
      <c r="E3137" s="119" t="str">
        <f t="shared" si="48"/>
        <v>01 January 2025</v>
      </c>
      <c r="F3137" s="31" t="s">
        <v>541</v>
      </c>
      <c r="G3137" s="31" t="s">
        <v>556</v>
      </c>
    </row>
    <row r="3138" spans="1:7" x14ac:dyDescent="0.25">
      <c r="A3138" s="98" t="s">
        <v>549</v>
      </c>
      <c r="B3138" s="98" t="s">
        <v>218</v>
      </c>
      <c r="C3138" s="98">
        <v>-175</v>
      </c>
      <c r="D3138" s="98">
        <v>202502</v>
      </c>
      <c r="E3138" s="118" t="str">
        <f t="shared" ref="E3138:E3201" si="49">TEXT(DATE(LEFT(D3138,4), RIGHT(D3138,2), 1), "DD MMMM YYYY")</f>
        <v>01 February 2025</v>
      </c>
      <c r="F3138" s="98" t="s">
        <v>541</v>
      </c>
      <c r="G3138" s="98" t="s">
        <v>556</v>
      </c>
    </row>
    <row r="3139" spans="1:7" x14ac:dyDescent="0.25">
      <c r="A3139" s="31" t="s">
        <v>549</v>
      </c>
      <c r="B3139" s="31" t="s">
        <v>218</v>
      </c>
      <c r="C3139" s="31">
        <v>-175</v>
      </c>
      <c r="D3139" s="31">
        <v>202503</v>
      </c>
      <c r="E3139" s="119" t="str">
        <f t="shared" si="49"/>
        <v>01 March 2025</v>
      </c>
      <c r="F3139" s="31" t="s">
        <v>541</v>
      </c>
      <c r="G3139" s="31" t="s">
        <v>556</v>
      </c>
    </row>
    <row r="3140" spans="1:7" x14ac:dyDescent="0.25">
      <c r="A3140" s="98" t="s">
        <v>549</v>
      </c>
      <c r="B3140" s="98" t="s">
        <v>218</v>
      </c>
      <c r="C3140" s="98">
        <v>-175</v>
      </c>
      <c r="D3140" s="98">
        <v>202504</v>
      </c>
      <c r="E3140" s="118" t="str">
        <f t="shared" si="49"/>
        <v>01 April 2025</v>
      </c>
      <c r="F3140" s="98" t="s">
        <v>541</v>
      </c>
      <c r="G3140" s="98" t="s">
        <v>556</v>
      </c>
    </row>
    <row r="3141" spans="1:7" x14ac:dyDescent="0.25">
      <c r="A3141" s="31" t="s">
        <v>549</v>
      </c>
      <c r="B3141" s="31" t="s">
        <v>218</v>
      </c>
      <c r="C3141" s="31">
        <v>-175</v>
      </c>
      <c r="D3141" s="31">
        <v>202505</v>
      </c>
      <c r="E3141" s="119" t="str">
        <f t="shared" si="49"/>
        <v>01 May 2025</v>
      </c>
      <c r="F3141" s="31" t="s">
        <v>541</v>
      </c>
      <c r="G3141" s="31" t="s">
        <v>556</v>
      </c>
    </row>
    <row r="3142" spans="1:7" x14ac:dyDescent="0.25">
      <c r="A3142" s="98" t="s">
        <v>549</v>
      </c>
      <c r="B3142" s="98" t="s">
        <v>218</v>
      </c>
      <c r="C3142" s="98">
        <v>-175</v>
      </c>
      <c r="D3142" s="98">
        <v>202506</v>
      </c>
      <c r="E3142" s="118" t="str">
        <f t="shared" si="49"/>
        <v>01 June 2025</v>
      </c>
      <c r="F3142" s="98" t="s">
        <v>541</v>
      </c>
      <c r="G3142" s="98" t="s">
        <v>556</v>
      </c>
    </row>
    <row r="3143" spans="1:7" x14ac:dyDescent="0.25">
      <c r="A3143" s="31" t="s">
        <v>549</v>
      </c>
      <c r="B3143" s="31" t="s">
        <v>218</v>
      </c>
      <c r="C3143" s="31">
        <v>-175</v>
      </c>
      <c r="D3143" s="31">
        <v>202507</v>
      </c>
      <c r="E3143" s="119" t="str">
        <f t="shared" si="49"/>
        <v>01 July 2025</v>
      </c>
      <c r="F3143" s="31" t="s">
        <v>541</v>
      </c>
      <c r="G3143" s="31" t="s">
        <v>556</v>
      </c>
    </row>
    <row r="3144" spans="1:7" x14ac:dyDescent="0.25">
      <c r="A3144" s="98" t="s">
        <v>549</v>
      </c>
      <c r="B3144" s="98" t="s">
        <v>218</v>
      </c>
      <c r="C3144" s="98">
        <v>-175</v>
      </c>
      <c r="D3144" s="98">
        <v>202508</v>
      </c>
      <c r="E3144" s="118" t="str">
        <f t="shared" si="49"/>
        <v>01 August 2025</v>
      </c>
      <c r="F3144" s="98" t="s">
        <v>541</v>
      </c>
      <c r="G3144" s="98" t="s">
        <v>556</v>
      </c>
    </row>
    <row r="3145" spans="1:7" x14ac:dyDescent="0.25">
      <c r="A3145" s="31" t="s">
        <v>549</v>
      </c>
      <c r="B3145" s="31" t="s">
        <v>218</v>
      </c>
      <c r="C3145" s="31">
        <v>-175</v>
      </c>
      <c r="D3145" s="31">
        <v>202509</v>
      </c>
      <c r="E3145" s="119" t="str">
        <f t="shared" si="49"/>
        <v>01 September 2025</v>
      </c>
      <c r="F3145" s="31" t="s">
        <v>541</v>
      </c>
      <c r="G3145" s="31" t="s">
        <v>556</v>
      </c>
    </row>
    <row r="3146" spans="1:7" x14ac:dyDescent="0.25">
      <c r="A3146" s="98" t="s">
        <v>549</v>
      </c>
      <c r="B3146" s="98" t="s">
        <v>218</v>
      </c>
      <c r="C3146" s="98">
        <v>-175</v>
      </c>
      <c r="D3146" s="98">
        <v>202510</v>
      </c>
      <c r="E3146" s="118" t="str">
        <f t="shared" si="49"/>
        <v>01 October 2025</v>
      </c>
      <c r="F3146" s="98" t="s">
        <v>541</v>
      </c>
      <c r="G3146" s="98" t="s">
        <v>556</v>
      </c>
    </row>
    <row r="3147" spans="1:7" x14ac:dyDescent="0.25">
      <c r="A3147" s="31" t="s">
        <v>549</v>
      </c>
      <c r="B3147" s="31" t="s">
        <v>218</v>
      </c>
      <c r="C3147" s="31">
        <v>-175</v>
      </c>
      <c r="D3147" s="31">
        <v>202511</v>
      </c>
      <c r="E3147" s="119" t="str">
        <f t="shared" si="49"/>
        <v>01 November 2025</v>
      </c>
      <c r="F3147" s="31" t="s">
        <v>541</v>
      </c>
      <c r="G3147" s="31" t="s">
        <v>556</v>
      </c>
    </row>
    <row r="3148" spans="1:7" x14ac:dyDescent="0.25">
      <c r="A3148" s="98" t="s">
        <v>549</v>
      </c>
      <c r="B3148" s="98" t="s">
        <v>218</v>
      </c>
      <c r="C3148" s="98">
        <v>-175</v>
      </c>
      <c r="D3148" s="98">
        <v>202512</v>
      </c>
      <c r="E3148" s="118" t="str">
        <f t="shared" si="49"/>
        <v>01 December 2025</v>
      </c>
      <c r="F3148" s="98" t="s">
        <v>541</v>
      </c>
      <c r="G3148" s="98" t="s">
        <v>556</v>
      </c>
    </row>
    <row r="3149" spans="1:7" x14ac:dyDescent="0.25">
      <c r="A3149" s="31" t="s">
        <v>549</v>
      </c>
      <c r="B3149" s="31" t="s">
        <v>333</v>
      </c>
      <c r="C3149" s="31">
        <v>-30</v>
      </c>
      <c r="D3149" s="31">
        <v>202501</v>
      </c>
      <c r="E3149" s="119" t="str">
        <f t="shared" si="49"/>
        <v>01 January 2025</v>
      </c>
      <c r="F3149" s="31" t="s">
        <v>541</v>
      </c>
      <c r="G3149" s="31" t="s">
        <v>556</v>
      </c>
    </row>
    <row r="3150" spans="1:7" x14ac:dyDescent="0.25">
      <c r="A3150" s="98" t="s">
        <v>549</v>
      </c>
      <c r="B3150" s="98" t="s">
        <v>333</v>
      </c>
      <c r="C3150" s="98">
        <v>-30</v>
      </c>
      <c r="D3150" s="98">
        <v>202502</v>
      </c>
      <c r="E3150" s="118" t="str">
        <f t="shared" si="49"/>
        <v>01 February 2025</v>
      </c>
      <c r="F3150" s="98" t="s">
        <v>541</v>
      </c>
      <c r="G3150" s="98" t="s">
        <v>556</v>
      </c>
    </row>
    <row r="3151" spans="1:7" x14ac:dyDescent="0.25">
      <c r="A3151" s="31" t="s">
        <v>549</v>
      </c>
      <c r="B3151" s="31" t="s">
        <v>333</v>
      </c>
      <c r="C3151" s="31">
        <v>-30</v>
      </c>
      <c r="D3151" s="31">
        <v>202503</v>
      </c>
      <c r="E3151" s="119" t="str">
        <f t="shared" si="49"/>
        <v>01 March 2025</v>
      </c>
      <c r="F3151" s="31" t="s">
        <v>541</v>
      </c>
      <c r="G3151" s="31" t="s">
        <v>556</v>
      </c>
    </row>
    <row r="3152" spans="1:7" x14ac:dyDescent="0.25">
      <c r="A3152" s="98" t="s">
        <v>549</v>
      </c>
      <c r="B3152" s="98" t="s">
        <v>333</v>
      </c>
      <c r="C3152" s="98">
        <v>-30</v>
      </c>
      <c r="D3152" s="98">
        <v>202504</v>
      </c>
      <c r="E3152" s="118" t="str">
        <f t="shared" si="49"/>
        <v>01 April 2025</v>
      </c>
      <c r="F3152" s="98" t="s">
        <v>541</v>
      </c>
      <c r="G3152" s="98" t="s">
        <v>556</v>
      </c>
    </row>
    <row r="3153" spans="1:7" x14ac:dyDescent="0.25">
      <c r="A3153" s="31" t="s">
        <v>549</v>
      </c>
      <c r="B3153" s="31" t="s">
        <v>333</v>
      </c>
      <c r="C3153" s="31">
        <v>-30</v>
      </c>
      <c r="D3153" s="31">
        <v>202505</v>
      </c>
      <c r="E3153" s="119" t="str">
        <f t="shared" si="49"/>
        <v>01 May 2025</v>
      </c>
      <c r="F3153" s="31" t="s">
        <v>541</v>
      </c>
      <c r="G3153" s="31" t="s">
        <v>556</v>
      </c>
    </row>
    <row r="3154" spans="1:7" x14ac:dyDescent="0.25">
      <c r="A3154" s="98" t="s">
        <v>549</v>
      </c>
      <c r="B3154" s="98" t="s">
        <v>333</v>
      </c>
      <c r="C3154" s="98">
        <v>-30</v>
      </c>
      <c r="D3154" s="98">
        <v>202506</v>
      </c>
      <c r="E3154" s="118" t="str">
        <f t="shared" si="49"/>
        <v>01 June 2025</v>
      </c>
      <c r="F3154" s="98" t="s">
        <v>541</v>
      </c>
      <c r="G3154" s="98" t="s">
        <v>556</v>
      </c>
    </row>
    <row r="3155" spans="1:7" x14ac:dyDescent="0.25">
      <c r="A3155" s="31" t="s">
        <v>549</v>
      </c>
      <c r="B3155" s="31" t="s">
        <v>333</v>
      </c>
      <c r="C3155" s="31">
        <v>-30</v>
      </c>
      <c r="D3155" s="31">
        <v>202507</v>
      </c>
      <c r="E3155" s="119" t="str">
        <f t="shared" si="49"/>
        <v>01 July 2025</v>
      </c>
      <c r="F3155" s="31" t="s">
        <v>541</v>
      </c>
      <c r="G3155" s="31" t="s">
        <v>556</v>
      </c>
    </row>
    <row r="3156" spans="1:7" x14ac:dyDescent="0.25">
      <c r="A3156" s="98" t="s">
        <v>549</v>
      </c>
      <c r="B3156" s="98" t="s">
        <v>333</v>
      </c>
      <c r="C3156" s="98">
        <v>-30</v>
      </c>
      <c r="D3156" s="98">
        <v>202508</v>
      </c>
      <c r="E3156" s="118" t="str">
        <f t="shared" si="49"/>
        <v>01 August 2025</v>
      </c>
      <c r="F3156" s="98" t="s">
        <v>541</v>
      </c>
      <c r="G3156" s="98" t="s">
        <v>556</v>
      </c>
    </row>
    <row r="3157" spans="1:7" x14ac:dyDescent="0.25">
      <c r="A3157" s="31" t="s">
        <v>549</v>
      </c>
      <c r="B3157" s="31" t="s">
        <v>333</v>
      </c>
      <c r="C3157" s="31">
        <v>-30</v>
      </c>
      <c r="D3157" s="31">
        <v>202509</v>
      </c>
      <c r="E3157" s="119" t="str">
        <f t="shared" si="49"/>
        <v>01 September 2025</v>
      </c>
      <c r="F3157" s="31" t="s">
        <v>541</v>
      </c>
      <c r="G3157" s="31" t="s">
        <v>556</v>
      </c>
    </row>
    <row r="3158" spans="1:7" x14ac:dyDescent="0.25">
      <c r="A3158" s="98" t="s">
        <v>549</v>
      </c>
      <c r="B3158" s="98" t="s">
        <v>333</v>
      </c>
      <c r="C3158" s="98">
        <v>-30</v>
      </c>
      <c r="D3158" s="98">
        <v>202510</v>
      </c>
      <c r="E3158" s="118" t="str">
        <f t="shared" si="49"/>
        <v>01 October 2025</v>
      </c>
      <c r="F3158" s="98" t="s">
        <v>541</v>
      </c>
      <c r="G3158" s="98" t="s">
        <v>556</v>
      </c>
    </row>
    <row r="3159" spans="1:7" x14ac:dyDescent="0.25">
      <c r="A3159" s="31" t="s">
        <v>549</v>
      </c>
      <c r="B3159" s="31" t="s">
        <v>333</v>
      </c>
      <c r="C3159" s="31">
        <v>-30</v>
      </c>
      <c r="D3159" s="31">
        <v>202511</v>
      </c>
      <c r="E3159" s="119" t="str">
        <f t="shared" si="49"/>
        <v>01 November 2025</v>
      </c>
      <c r="F3159" s="31" t="s">
        <v>541</v>
      </c>
      <c r="G3159" s="31" t="s">
        <v>556</v>
      </c>
    </row>
    <row r="3160" spans="1:7" x14ac:dyDescent="0.25">
      <c r="A3160" s="98" t="s">
        <v>549</v>
      </c>
      <c r="B3160" s="98" t="s">
        <v>333</v>
      </c>
      <c r="C3160" s="98">
        <v>-30</v>
      </c>
      <c r="D3160" s="98">
        <v>202512</v>
      </c>
      <c r="E3160" s="118" t="str">
        <f t="shared" si="49"/>
        <v>01 December 2025</v>
      </c>
      <c r="F3160" s="98" t="s">
        <v>541</v>
      </c>
      <c r="G3160" s="98" t="s">
        <v>556</v>
      </c>
    </row>
    <row r="3161" spans="1:7" x14ac:dyDescent="0.25">
      <c r="A3161" s="31" t="s">
        <v>549</v>
      </c>
      <c r="B3161" s="31" t="s">
        <v>220</v>
      </c>
      <c r="C3161" s="31">
        <v>-205</v>
      </c>
      <c r="D3161" s="31">
        <v>202501</v>
      </c>
      <c r="E3161" s="119" t="str">
        <f t="shared" si="49"/>
        <v>01 January 2025</v>
      </c>
      <c r="F3161" s="31" t="s">
        <v>541</v>
      </c>
      <c r="G3161" s="31" t="s">
        <v>556</v>
      </c>
    </row>
    <row r="3162" spans="1:7" x14ac:dyDescent="0.25">
      <c r="A3162" s="98" t="s">
        <v>549</v>
      </c>
      <c r="B3162" s="98" t="s">
        <v>220</v>
      </c>
      <c r="C3162" s="98">
        <v>-205</v>
      </c>
      <c r="D3162" s="98">
        <v>202502</v>
      </c>
      <c r="E3162" s="118" t="str">
        <f t="shared" si="49"/>
        <v>01 February 2025</v>
      </c>
      <c r="F3162" s="98" t="s">
        <v>541</v>
      </c>
      <c r="G3162" s="98" t="s">
        <v>556</v>
      </c>
    </row>
    <row r="3163" spans="1:7" x14ac:dyDescent="0.25">
      <c r="A3163" s="31" t="s">
        <v>549</v>
      </c>
      <c r="B3163" s="31" t="s">
        <v>220</v>
      </c>
      <c r="C3163" s="31">
        <v>-205</v>
      </c>
      <c r="D3163" s="31">
        <v>202503</v>
      </c>
      <c r="E3163" s="119" t="str">
        <f t="shared" si="49"/>
        <v>01 March 2025</v>
      </c>
      <c r="F3163" s="31" t="s">
        <v>541</v>
      </c>
      <c r="G3163" s="31" t="s">
        <v>556</v>
      </c>
    </row>
    <row r="3164" spans="1:7" x14ac:dyDescent="0.25">
      <c r="A3164" s="98" t="s">
        <v>549</v>
      </c>
      <c r="B3164" s="98" t="s">
        <v>220</v>
      </c>
      <c r="C3164" s="98">
        <v>-205</v>
      </c>
      <c r="D3164" s="98">
        <v>202504</v>
      </c>
      <c r="E3164" s="118" t="str">
        <f t="shared" si="49"/>
        <v>01 April 2025</v>
      </c>
      <c r="F3164" s="98" t="s">
        <v>541</v>
      </c>
      <c r="G3164" s="98" t="s">
        <v>556</v>
      </c>
    </row>
    <row r="3165" spans="1:7" x14ac:dyDescent="0.25">
      <c r="A3165" s="31" t="s">
        <v>549</v>
      </c>
      <c r="B3165" s="31" t="s">
        <v>220</v>
      </c>
      <c r="C3165" s="31">
        <v>-205</v>
      </c>
      <c r="D3165" s="31">
        <v>202505</v>
      </c>
      <c r="E3165" s="119" t="str">
        <f t="shared" si="49"/>
        <v>01 May 2025</v>
      </c>
      <c r="F3165" s="31" t="s">
        <v>541</v>
      </c>
      <c r="G3165" s="31" t="s">
        <v>556</v>
      </c>
    </row>
    <row r="3166" spans="1:7" x14ac:dyDescent="0.25">
      <c r="A3166" s="98" t="s">
        <v>549</v>
      </c>
      <c r="B3166" s="98" t="s">
        <v>220</v>
      </c>
      <c r="C3166" s="98">
        <v>-205</v>
      </c>
      <c r="D3166" s="98">
        <v>202506</v>
      </c>
      <c r="E3166" s="118" t="str">
        <f t="shared" si="49"/>
        <v>01 June 2025</v>
      </c>
      <c r="F3166" s="98" t="s">
        <v>541</v>
      </c>
      <c r="G3166" s="98" t="s">
        <v>556</v>
      </c>
    </row>
    <row r="3167" spans="1:7" x14ac:dyDescent="0.25">
      <c r="A3167" s="31" t="s">
        <v>549</v>
      </c>
      <c r="B3167" s="31" t="s">
        <v>220</v>
      </c>
      <c r="C3167" s="31">
        <v>-205</v>
      </c>
      <c r="D3167" s="31">
        <v>202507</v>
      </c>
      <c r="E3167" s="119" t="str">
        <f t="shared" si="49"/>
        <v>01 July 2025</v>
      </c>
      <c r="F3167" s="31" t="s">
        <v>541</v>
      </c>
      <c r="G3167" s="31" t="s">
        <v>556</v>
      </c>
    </row>
    <row r="3168" spans="1:7" x14ac:dyDescent="0.25">
      <c r="A3168" s="98" t="s">
        <v>549</v>
      </c>
      <c r="B3168" s="98" t="s">
        <v>220</v>
      </c>
      <c r="C3168" s="98">
        <v>-205</v>
      </c>
      <c r="D3168" s="98">
        <v>202508</v>
      </c>
      <c r="E3168" s="118" t="str">
        <f t="shared" si="49"/>
        <v>01 August 2025</v>
      </c>
      <c r="F3168" s="98" t="s">
        <v>541</v>
      </c>
      <c r="G3168" s="98" t="s">
        <v>556</v>
      </c>
    </row>
    <row r="3169" spans="1:7" x14ac:dyDescent="0.25">
      <c r="A3169" s="31" t="s">
        <v>549</v>
      </c>
      <c r="B3169" s="31" t="s">
        <v>220</v>
      </c>
      <c r="C3169" s="31">
        <v>-205</v>
      </c>
      <c r="D3169" s="31">
        <v>202509</v>
      </c>
      <c r="E3169" s="119" t="str">
        <f t="shared" si="49"/>
        <v>01 September 2025</v>
      </c>
      <c r="F3169" s="31" t="s">
        <v>541</v>
      </c>
      <c r="G3169" s="31" t="s">
        <v>556</v>
      </c>
    </row>
    <row r="3170" spans="1:7" x14ac:dyDescent="0.25">
      <c r="A3170" s="98" t="s">
        <v>549</v>
      </c>
      <c r="B3170" s="98" t="s">
        <v>220</v>
      </c>
      <c r="C3170" s="98">
        <v>-205</v>
      </c>
      <c r="D3170" s="98">
        <v>202510</v>
      </c>
      <c r="E3170" s="118" t="str">
        <f t="shared" si="49"/>
        <v>01 October 2025</v>
      </c>
      <c r="F3170" s="98" t="s">
        <v>541</v>
      </c>
      <c r="G3170" s="98" t="s">
        <v>556</v>
      </c>
    </row>
    <row r="3171" spans="1:7" x14ac:dyDescent="0.25">
      <c r="A3171" s="31" t="s">
        <v>549</v>
      </c>
      <c r="B3171" s="31" t="s">
        <v>220</v>
      </c>
      <c r="C3171" s="31">
        <v>-205</v>
      </c>
      <c r="D3171" s="31">
        <v>202511</v>
      </c>
      <c r="E3171" s="119" t="str">
        <f t="shared" si="49"/>
        <v>01 November 2025</v>
      </c>
      <c r="F3171" s="31" t="s">
        <v>541</v>
      </c>
      <c r="G3171" s="31" t="s">
        <v>556</v>
      </c>
    </row>
    <row r="3172" spans="1:7" x14ac:dyDescent="0.25">
      <c r="A3172" s="98" t="s">
        <v>549</v>
      </c>
      <c r="B3172" s="98" t="s">
        <v>220</v>
      </c>
      <c r="C3172" s="98">
        <v>-205</v>
      </c>
      <c r="D3172" s="98">
        <v>202512</v>
      </c>
      <c r="E3172" s="118" t="str">
        <f t="shared" si="49"/>
        <v>01 December 2025</v>
      </c>
      <c r="F3172" s="98" t="s">
        <v>541</v>
      </c>
      <c r="G3172" s="98" t="s">
        <v>556</v>
      </c>
    </row>
    <row r="3173" spans="1:7" x14ac:dyDescent="0.25">
      <c r="A3173" s="31" t="s">
        <v>549</v>
      </c>
      <c r="B3173" s="31" t="s">
        <v>224</v>
      </c>
      <c r="C3173" s="31">
        <v>0</v>
      </c>
      <c r="D3173" s="31">
        <v>202501</v>
      </c>
      <c r="E3173" s="119" t="str">
        <f t="shared" si="49"/>
        <v>01 January 2025</v>
      </c>
      <c r="F3173" s="31" t="s">
        <v>541</v>
      </c>
      <c r="G3173" s="31" t="s">
        <v>556</v>
      </c>
    </row>
    <row r="3174" spans="1:7" x14ac:dyDescent="0.25">
      <c r="A3174" s="98" t="s">
        <v>549</v>
      </c>
      <c r="B3174" s="98" t="s">
        <v>224</v>
      </c>
      <c r="C3174" s="98">
        <v>0</v>
      </c>
      <c r="D3174" s="98">
        <v>202502</v>
      </c>
      <c r="E3174" s="118" t="str">
        <f t="shared" si="49"/>
        <v>01 February 2025</v>
      </c>
      <c r="F3174" s="98" t="s">
        <v>541</v>
      </c>
      <c r="G3174" s="98" t="s">
        <v>556</v>
      </c>
    </row>
    <row r="3175" spans="1:7" x14ac:dyDescent="0.25">
      <c r="A3175" s="31" t="s">
        <v>549</v>
      </c>
      <c r="B3175" s="31" t="s">
        <v>224</v>
      </c>
      <c r="C3175" s="31">
        <v>0</v>
      </c>
      <c r="D3175" s="31">
        <v>202503</v>
      </c>
      <c r="E3175" s="119" t="str">
        <f t="shared" si="49"/>
        <v>01 March 2025</v>
      </c>
      <c r="F3175" s="31" t="s">
        <v>541</v>
      </c>
      <c r="G3175" s="31" t="s">
        <v>556</v>
      </c>
    </row>
    <row r="3176" spans="1:7" x14ac:dyDescent="0.25">
      <c r="A3176" s="98" t="s">
        <v>549</v>
      </c>
      <c r="B3176" s="98" t="s">
        <v>224</v>
      </c>
      <c r="C3176" s="98">
        <v>0</v>
      </c>
      <c r="D3176" s="98">
        <v>202504</v>
      </c>
      <c r="E3176" s="118" t="str">
        <f t="shared" si="49"/>
        <v>01 April 2025</v>
      </c>
      <c r="F3176" s="98" t="s">
        <v>541</v>
      </c>
      <c r="G3176" s="98" t="s">
        <v>556</v>
      </c>
    </row>
    <row r="3177" spans="1:7" x14ac:dyDescent="0.25">
      <c r="A3177" s="31" t="s">
        <v>549</v>
      </c>
      <c r="B3177" s="31" t="s">
        <v>224</v>
      </c>
      <c r="C3177" s="31">
        <v>0</v>
      </c>
      <c r="D3177" s="31">
        <v>202505</v>
      </c>
      <c r="E3177" s="119" t="str">
        <f t="shared" si="49"/>
        <v>01 May 2025</v>
      </c>
      <c r="F3177" s="31" t="s">
        <v>541</v>
      </c>
      <c r="G3177" s="31" t="s">
        <v>556</v>
      </c>
    </row>
    <row r="3178" spans="1:7" x14ac:dyDescent="0.25">
      <c r="A3178" s="98" t="s">
        <v>549</v>
      </c>
      <c r="B3178" s="98" t="s">
        <v>224</v>
      </c>
      <c r="C3178" s="98">
        <v>0</v>
      </c>
      <c r="D3178" s="98">
        <v>202506</v>
      </c>
      <c r="E3178" s="118" t="str">
        <f t="shared" si="49"/>
        <v>01 June 2025</v>
      </c>
      <c r="F3178" s="98" t="s">
        <v>541</v>
      </c>
      <c r="G3178" s="98" t="s">
        <v>556</v>
      </c>
    </row>
    <row r="3179" spans="1:7" x14ac:dyDescent="0.25">
      <c r="A3179" s="31" t="s">
        <v>549</v>
      </c>
      <c r="B3179" s="31" t="s">
        <v>224</v>
      </c>
      <c r="C3179" s="31">
        <v>0</v>
      </c>
      <c r="D3179" s="31">
        <v>202507</v>
      </c>
      <c r="E3179" s="119" t="str">
        <f t="shared" si="49"/>
        <v>01 July 2025</v>
      </c>
      <c r="F3179" s="31" t="s">
        <v>541</v>
      </c>
      <c r="G3179" s="31" t="s">
        <v>556</v>
      </c>
    </row>
    <row r="3180" spans="1:7" x14ac:dyDescent="0.25">
      <c r="A3180" s="98" t="s">
        <v>549</v>
      </c>
      <c r="B3180" s="98" t="s">
        <v>224</v>
      </c>
      <c r="C3180" s="98">
        <v>0</v>
      </c>
      <c r="D3180" s="98">
        <v>202508</v>
      </c>
      <c r="E3180" s="118" t="str">
        <f t="shared" si="49"/>
        <v>01 August 2025</v>
      </c>
      <c r="F3180" s="98" t="s">
        <v>541</v>
      </c>
      <c r="G3180" s="98" t="s">
        <v>556</v>
      </c>
    </row>
    <row r="3181" spans="1:7" x14ac:dyDescent="0.25">
      <c r="A3181" s="31" t="s">
        <v>549</v>
      </c>
      <c r="B3181" s="31" t="s">
        <v>224</v>
      </c>
      <c r="C3181" s="31">
        <v>0</v>
      </c>
      <c r="D3181" s="31">
        <v>202509</v>
      </c>
      <c r="E3181" s="119" t="str">
        <f t="shared" si="49"/>
        <v>01 September 2025</v>
      </c>
      <c r="F3181" s="31" t="s">
        <v>541</v>
      </c>
      <c r="G3181" s="31" t="s">
        <v>556</v>
      </c>
    </row>
    <row r="3182" spans="1:7" x14ac:dyDescent="0.25">
      <c r="A3182" s="98" t="s">
        <v>549</v>
      </c>
      <c r="B3182" s="98" t="s">
        <v>224</v>
      </c>
      <c r="C3182" s="98">
        <v>0</v>
      </c>
      <c r="D3182" s="98">
        <v>202510</v>
      </c>
      <c r="E3182" s="118" t="str">
        <f t="shared" si="49"/>
        <v>01 October 2025</v>
      </c>
      <c r="F3182" s="98" t="s">
        <v>541</v>
      </c>
      <c r="G3182" s="98" t="s">
        <v>556</v>
      </c>
    </row>
    <row r="3183" spans="1:7" x14ac:dyDescent="0.25">
      <c r="A3183" s="31" t="s">
        <v>549</v>
      </c>
      <c r="B3183" s="31" t="s">
        <v>224</v>
      </c>
      <c r="C3183" s="31">
        <v>0</v>
      </c>
      <c r="D3183" s="31">
        <v>202511</v>
      </c>
      <c r="E3183" s="119" t="str">
        <f t="shared" si="49"/>
        <v>01 November 2025</v>
      </c>
      <c r="F3183" s="31" t="s">
        <v>541</v>
      </c>
      <c r="G3183" s="31" t="s">
        <v>556</v>
      </c>
    </row>
    <row r="3184" spans="1:7" x14ac:dyDescent="0.25">
      <c r="A3184" s="98" t="s">
        <v>549</v>
      </c>
      <c r="B3184" s="98" t="s">
        <v>224</v>
      </c>
      <c r="C3184" s="98">
        <v>0</v>
      </c>
      <c r="D3184" s="98">
        <v>202512</v>
      </c>
      <c r="E3184" s="118" t="str">
        <f t="shared" si="49"/>
        <v>01 December 2025</v>
      </c>
      <c r="F3184" s="98" t="s">
        <v>541</v>
      </c>
      <c r="G3184" s="98" t="s">
        <v>556</v>
      </c>
    </row>
    <row r="3185" spans="1:7" x14ac:dyDescent="0.25">
      <c r="A3185" s="31" t="s">
        <v>549</v>
      </c>
      <c r="B3185" s="31" t="s">
        <v>228</v>
      </c>
      <c r="C3185" s="31">
        <v>0</v>
      </c>
      <c r="D3185" s="31">
        <v>202501</v>
      </c>
      <c r="E3185" s="119" t="str">
        <f t="shared" si="49"/>
        <v>01 January 2025</v>
      </c>
      <c r="F3185" s="31" t="s">
        <v>541</v>
      </c>
      <c r="G3185" s="31" t="s">
        <v>556</v>
      </c>
    </row>
    <row r="3186" spans="1:7" x14ac:dyDescent="0.25">
      <c r="A3186" s="98" t="s">
        <v>549</v>
      </c>
      <c r="B3186" s="98" t="s">
        <v>228</v>
      </c>
      <c r="C3186" s="98">
        <v>0</v>
      </c>
      <c r="D3186" s="98">
        <v>202502</v>
      </c>
      <c r="E3186" s="118" t="str">
        <f t="shared" si="49"/>
        <v>01 February 2025</v>
      </c>
      <c r="F3186" s="98" t="s">
        <v>541</v>
      </c>
      <c r="G3186" s="98" t="s">
        <v>556</v>
      </c>
    </row>
    <row r="3187" spans="1:7" x14ac:dyDescent="0.25">
      <c r="A3187" s="31" t="s">
        <v>549</v>
      </c>
      <c r="B3187" s="31" t="s">
        <v>228</v>
      </c>
      <c r="C3187" s="31">
        <v>0</v>
      </c>
      <c r="D3187" s="31">
        <v>202503</v>
      </c>
      <c r="E3187" s="119" t="str">
        <f t="shared" si="49"/>
        <v>01 March 2025</v>
      </c>
      <c r="F3187" s="31" t="s">
        <v>541</v>
      </c>
      <c r="G3187" s="31" t="s">
        <v>556</v>
      </c>
    </row>
    <row r="3188" spans="1:7" x14ac:dyDescent="0.25">
      <c r="A3188" s="98" t="s">
        <v>549</v>
      </c>
      <c r="B3188" s="98" t="s">
        <v>228</v>
      </c>
      <c r="C3188" s="98">
        <v>0</v>
      </c>
      <c r="D3188" s="98">
        <v>202504</v>
      </c>
      <c r="E3188" s="118" t="str">
        <f t="shared" si="49"/>
        <v>01 April 2025</v>
      </c>
      <c r="F3188" s="98" t="s">
        <v>541</v>
      </c>
      <c r="G3188" s="98" t="s">
        <v>556</v>
      </c>
    </row>
    <row r="3189" spans="1:7" x14ac:dyDescent="0.25">
      <c r="A3189" s="31" t="s">
        <v>549</v>
      </c>
      <c r="B3189" s="31" t="s">
        <v>228</v>
      </c>
      <c r="C3189" s="31">
        <v>0</v>
      </c>
      <c r="D3189" s="31">
        <v>202505</v>
      </c>
      <c r="E3189" s="119" t="str">
        <f t="shared" si="49"/>
        <v>01 May 2025</v>
      </c>
      <c r="F3189" s="31" t="s">
        <v>541</v>
      </c>
      <c r="G3189" s="31" t="s">
        <v>556</v>
      </c>
    </row>
    <row r="3190" spans="1:7" x14ac:dyDescent="0.25">
      <c r="A3190" s="98" t="s">
        <v>549</v>
      </c>
      <c r="B3190" s="98" t="s">
        <v>228</v>
      </c>
      <c r="C3190" s="98">
        <v>0</v>
      </c>
      <c r="D3190" s="98">
        <v>202506</v>
      </c>
      <c r="E3190" s="118" t="str">
        <f t="shared" si="49"/>
        <v>01 June 2025</v>
      </c>
      <c r="F3190" s="98" t="s">
        <v>541</v>
      </c>
      <c r="G3190" s="98" t="s">
        <v>556</v>
      </c>
    </row>
    <row r="3191" spans="1:7" x14ac:dyDescent="0.25">
      <c r="A3191" s="31" t="s">
        <v>549</v>
      </c>
      <c r="B3191" s="31" t="s">
        <v>228</v>
      </c>
      <c r="C3191" s="31">
        <v>0</v>
      </c>
      <c r="D3191" s="31">
        <v>202507</v>
      </c>
      <c r="E3191" s="119" t="str">
        <f t="shared" si="49"/>
        <v>01 July 2025</v>
      </c>
      <c r="F3191" s="31" t="s">
        <v>541</v>
      </c>
      <c r="G3191" s="31" t="s">
        <v>556</v>
      </c>
    </row>
    <row r="3192" spans="1:7" x14ac:dyDescent="0.25">
      <c r="A3192" s="98" t="s">
        <v>549</v>
      </c>
      <c r="B3192" s="98" t="s">
        <v>228</v>
      </c>
      <c r="C3192" s="98">
        <v>0</v>
      </c>
      <c r="D3192" s="98">
        <v>202508</v>
      </c>
      <c r="E3192" s="118" t="str">
        <f t="shared" si="49"/>
        <v>01 August 2025</v>
      </c>
      <c r="F3192" s="98" t="s">
        <v>541</v>
      </c>
      <c r="G3192" s="98" t="s">
        <v>556</v>
      </c>
    </row>
    <row r="3193" spans="1:7" x14ac:dyDescent="0.25">
      <c r="A3193" s="31" t="s">
        <v>549</v>
      </c>
      <c r="B3193" s="31" t="s">
        <v>228</v>
      </c>
      <c r="C3193" s="31">
        <v>0</v>
      </c>
      <c r="D3193" s="31">
        <v>202509</v>
      </c>
      <c r="E3193" s="119" t="str">
        <f t="shared" si="49"/>
        <v>01 September 2025</v>
      </c>
      <c r="F3193" s="31" t="s">
        <v>541</v>
      </c>
      <c r="G3193" s="31" t="s">
        <v>556</v>
      </c>
    </row>
    <row r="3194" spans="1:7" x14ac:dyDescent="0.25">
      <c r="A3194" s="98" t="s">
        <v>549</v>
      </c>
      <c r="B3194" s="98" t="s">
        <v>228</v>
      </c>
      <c r="C3194" s="98">
        <v>0</v>
      </c>
      <c r="D3194" s="98">
        <v>202510</v>
      </c>
      <c r="E3194" s="118" t="str">
        <f t="shared" si="49"/>
        <v>01 October 2025</v>
      </c>
      <c r="F3194" s="98" t="s">
        <v>541</v>
      </c>
      <c r="G3194" s="98" t="s">
        <v>556</v>
      </c>
    </row>
    <row r="3195" spans="1:7" x14ac:dyDescent="0.25">
      <c r="A3195" s="31" t="s">
        <v>549</v>
      </c>
      <c r="B3195" s="31" t="s">
        <v>228</v>
      </c>
      <c r="C3195" s="31">
        <v>0</v>
      </c>
      <c r="D3195" s="31">
        <v>202511</v>
      </c>
      <c r="E3195" s="119" t="str">
        <f t="shared" si="49"/>
        <v>01 November 2025</v>
      </c>
      <c r="F3195" s="31" t="s">
        <v>541</v>
      </c>
      <c r="G3195" s="31" t="s">
        <v>556</v>
      </c>
    </row>
    <row r="3196" spans="1:7" x14ac:dyDescent="0.25">
      <c r="A3196" s="98" t="s">
        <v>549</v>
      </c>
      <c r="B3196" s="98" t="s">
        <v>228</v>
      </c>
      <c r="C3196" s="98">
        <v>0</v>
      </c>
      <c r="D3196" s="98">
        <v>202512</v>
      </c>
      <c r="E3196" s="118" t="str">
        <f t="shared" si="49"/>
        <v>01 December 2025</v>
      </c>
      <c r="F3196" s="98" t="s">
        <v>541</v>
      </c>
      <c r="G3196" s="98" t="s">
        <v>556</v>
      </c>
    </row>
    <row r="3197" spans="1:7" x14ac:dyDescent="0.25">
      <c r="A3197" s="31" t="s">
        <v>549</v>
      </c>
      <c r="B3197" s="31" t="s">
        <v>232</v>
      </c>
      <c r="C3197" s="31">
        <v>0</v>
      </c>
      <c r="D3197" s="31">
        <v>202501</v>
      </c>
      <c r="E3197" s="119" t="str">
        <f t="shared" si="49"/>
        <v>01 January 2025</v>
      </c>
      <c r="F3197" s="31" t="s">
        <v>541</v>
      </c>
      <c r="G3197" s="31" t="s">
        <v>556</v>
      </c>
    </row>
    <row r="3198" spans="1:7" x14ac:dyDescent="0.25">
      <c r="A3198" s="98" t="s">
        <v>549</v>
      </c>
      <c r="B3198" s="98" t="s">
        <v>232</v>
      </c>
      <c r="C3198" s="98">
        <v>0</v>
      </c>
      <c r="D3198" s="98">
        <v>202502</v>
      </c>
      <c r="E3198" s="118" t="str">
        <f t="shared" si="49"/>
        <v>01 February 2025</v>
      </c>
      <c r="F3198" s="98" t="s">
        <v>541</v>
      </c>
      <c r="G3198" s="98" t="s">
        <v>556</v>
      </c>
    </row>
    <row r="3199" spans="1:7" x14ac:dyDescent="0.25">
      <c r="A3199" s="31" t="s">
        <v>549</v>
      </c>
      <c r="B3199" s="31" t="s">
        <v>232</v>
      </c>
      <c r="C3199" s="31">
        <v>0</v>
      </c>
      <c r="D3199" s="31">
        <v>202503</v>
      </c>
      <c r="E3199" s="119" t="str">
        <f t="shared" si="49"/>
        <v>01 March 2025</v>
      </c>
      <c r="F3199" s="31" t="s">
        <v>541</v>
      </c>
      <c r="G3199" s="31" t="s">
        <v>556</v>
      </c>
    </row>
    <row r="3200" spans="1:7" x14ac:dyDescent="0.25">
      <c r="A3200" s="98" t="s">
        <v>549</v>
      </c>
      <c r="B3200" s="98" t="s">
        <v>232</v>
      </c>
      <c r="C3200" s="98">
        <v>0</v>
      </c>
      <c r="D3200" s="98">
        <v>202504</v>
      </c>
      <c r="E3200" s="118" t="str">
        <f t="shared" si="49"/>
        <v>01 April 2025</v>
      </c>
      <c r="F3200" s="98" t="s">
        <v>541</v>
      </c>
      <c r="G3200" s="98" t="s">
        <v>556</v>
      </c>
    </row>
    <row r="3201" spans="1:7" x14ac:dyDescent="0.25">
      <c r="A3201" s="31" t="s">
        <v>549</v>
      </c>
      <c r="B3201" s="31" t="s">
        <v>232</v>
      </c>
      <c r="C3201" s="31">
        <v>0</v>
      </c>
      <c r="D3201" s="31">
        <v>202505</v>
      </c>
      <c r="E3201" s="119" t="str">
        <f t="shared" si="49"/>
        <v>01 May 2025</v>
      </c>
      <c r="F3201" s="31" t="s">
        <v>541</v>
      </c>
      <c r="G3201" s="31" t="s">
        <v>556</v>
      </c>
    </row>
    <row r="3202" spans="1:7" x14ac:dyDescent="0.25">
      <c r="A3202" s="98" t="s">
        <v>549</v>
      </c>
      <c r="B3202" s="98" t="s">
        <v>232</v>
      </c>
      <c r="C3202" s="98">
        <v>0</v>
      </c>
      <c r="D3202" s="98">
        <v>202506</v>
      </c>
      <c r="E3202" s="118" t="str">
        <f t="shared" ref="E3202:E3265" si="50">TEXT(DATE(LEFT(D3202,4), RIGHT(D3202,2), 1), "DD MMMM YYYY")</f>
        <v>01 June 2025</v>
      </c>
      <c r="F3202" s="98" t="s">
        <v>541</v>
      </c>
      <c r="G3202" s="98" t="s">
        <v>556</v>
      </c>
    </row>
    <row r="3203" spans="1:7" x14ac:dyDescent="0.25">
      <c r="A3203" s="31" t="s">
        <v>549</v>
      </c>
      <c r="B3203" s="31" t="s">
        <v>232</v>
      </c>
      <c r="C3203" s="31">
        <v>0</v>
      </c>
      <c r="D3203" s="31">
        <v>202507</v>
      </c>
      <c r="E3203" s="119" t="str">
        <f t="shared" si="50"/>
        <v>01 July 2025</v>
      </c>
      <c r="F3203" s="31" t="s">
        <v>541</v>
      </c>
      <c r="G3203" s="31" t="s">
        <v>556</v>
      </c>
    </row>
    <row r="3204" spans="1:7" x14ac:dyDescent="0.25">
      <c r="A3204" s="98" t="s">
        <v>549</v>
      </c>
      <c r="B3204" s="98" t="s">
        <v>232</v>
      </c>
      <c r="C3204" s="98">
        <v>0</v>
      </c>
      <c r="D3204" s="98">
        <v>202508</v>
      </c>
      <c r="E3204" s="118" t="str">
        <f t="shared" si="50"/>
        <v>01 August 2025</v>
      </c>
      <c r="F3204" s="98" t="s">
        <v>541</v>
      </c>
      <c r="G3204" s="98" t="s">
        <v>556</v>
      </c>
    </row>
    <row r="3205" spans="1:7" x14ac:dyDescent="0.25">
      <c r="A3205" s="31" t="s">
        <v>549</v>
      </c>
      <c r="B3205" s="31" t="s">
        <v>232</v>
      </c>
      <c r="C3205" s="31">
        <v>0</v>
      </c>
      <c r="D3205" s="31">
        <v>202509</v>
      </c>
      <c r="E3205" s="119" t="str">
        <f t="shared" si="50"/>
        <v>01 September 2025</v>
      </c>
      <c r="F3205" s="31" t="s">
        <v>541</v>
      </c>
      <c r="G3205" s="31" t="s">
        <v>556</v>
      </c>
    </row>
    <row r="3206" spans="1:7" x14ac:dyDescent="0.25">
      <c r="A3206" s="98" t="s">
        <v>549</v>
      </c>
      <c r="B3206" s="98" t="s">
        <v>232</v>
      </c>
      <c r="C3206" s="98">
        <v>0</v>
      </c>
      <c r="D3206" s="98">
        <v>202510</v>
      </c>
      <c r="E3206" s="118" t="str">
        <f t="shared" si="50"/>
        <v>01 October 2025</v>
      </c>
      <c r="F3206" s="98" t="s">
        <v>541</v>
      </c>
      <c r="G3206" s="98" t="s">
        <v>556</v>
      </c>
    </row>
    <row r="3207" spans="1:7" x14ac:dyDescent="0.25">
      <c r="A3207" s="31" t="s">
        <v>549</v>
      </c>
      <c r="B3207" s="31" t="s">
        <v>232</v>
      </c>
      <c r="C3207" s="31">
        <v>0</v>
      </c>
      <c r="D3207" s="31">
        <v>202511</v>
      </c>
      <c r="E3207" s="119" t="str">
        <f t="shared" si="50"/>
        <v>01 November 2025</v>
      </c>
      <c r="F3207" s="31" t="s">
        <v>541</v>
      </c>
      <c r="G3207" s="31" t="s">
        <v>556</v>
      </c>
    </row>
    <row r="3208" spans="1:7" x14ac:dyDescent="0.25">
      <c r="A3208" s="98" t="s">
        <v>549</v>
      </c>
      <c r="B3208" s="98" t="s">
        <v>232</v>
      </c>
      <c r="C3208" s="98">
        <v>0</v>
      </c>
      <c r="D3208" s="98">
        <v>202512</v>
      </c>
      <c r="E3208" s="118" t="str">
        <f t="shared" si="50"/>
        <v>01 December 2025</v>
      </c>
      <c r="F3208" s="98" t="s">
        <v>541</v>
      </c>
      <c r="G3208" s="98" t="s">
        <v>556</v>
      </c>
    </row>
    <row r="3209" spans="1:7" x14ac:dyDescent="0.25">
      <c r="A3209" s="31" t="s">
        <v>549</v>
      </c>
      <c r="B3209" s="31" t="s">
        <v>234</v>
      </c>
      <c r="C3209" s="31">
        <v>-49625</v>
      </c>
      <c r="D3209" s="31">
        <v>202501</v>
      </c>
      <c r="E3209" s="119" t="str">
        <f t="shared" si="50"/>
        <v>01 January 2025</v>
      </c>
      <c r="F3209" s="31" t="s">
        <v>541</v>
      </c>
      <c r="G3209" s="31" t="s">
        <v>556</v>
      </c>
    </row>
    <row r="3210" spans="1:7" x14ac:dyDescent="0.25">
      <c r="A3210" s="98" t="s">
        <v>549</v>
      </c>
      <c r="B3210" s="98" t="s">
        <v>234</v>
      </c>
      <c r="C3210" s="98">
        <v>-49375</v>
      </c>
      <c r="D3210" s="98">
        <v>202502</v>
      </c>
      <c r="E3210" s="118" t="str">
        <f t="shared" si="50"/>
        <v>01 February 2025</v>
      </c>
      <c r="F3210" s="98" t="s">
        <v>541</v>
      </c>
      <c r="G3210" s="98" t="s">
        <v>556</v>
      </c>
    </row>
    <row r="3211" spans="1:7" x14ac:dyDescent="0.25">
      <c r="A3211" s="31" t="s">
        <v>549</v>
      </c>
      <c r="B3211" s="31" t="s">
        <v>234</v>
      </c>
      <c r="C3211" s="31">
        <v>-71405</v>
      </c>
      <c r="D3211" s="31">
        <v>202503</v>
      </c>
      <c r="E3211" s="119" t="str">
        <f t="shared" si="50"/>
        <v>01 March 2025</v>
      </c>
      <c r="F3211" s="31" t="s">
        <v>541</v>
      </c>
      <c r="G3211" s="31" t="s">
        <v>556</v>
      </c>
    </row>
    <row r="3212" spans="1:7" x14ac:dyDescent="0.25">
      <c r="A3212" s="98" t="s">
        <v>549</v>
      </c>
      <c r="B3212" s="98" t="s">
        <v>234</v>
      </c>
      <c r="C3212" s="98">
        <v>-50381</v>
      </c>
      <c r="D3212" s="98">
        <v>202504</v>
      </c>
      <c r="E3212" s="118" t="str">
        <f t="shared" si="50"/>
        <v>01 April 2025</v>
      </c>
      <c r="F3212" s="98" t="s">
        <v>541</v>
      </c>
      <c r="G3212" s="98" t="s">
        <v>556</v>
      </c>
    </row>
    <row r="3213" spans="1:7" x14ac:dyDescent="0.25">
      <c r="A3213" s="31" t="s">
        <v>549</v>
      </c>
      <c r="B3213" s="31" t="s">
        <v>234</v>
      </c>
      <c r="C3213" s="31">
        <v>-49853</v>
      </c>
      <c r="D3213" s="31">
        <v>202505</v>
      </c>
      <c r="E3213" s="119" t="str">
        <f t="shared" si="50"/>
        <v>01 May 2025</v>
      </c>
      <c r="F3213" s="31" t="s">
        <v>541</v>
      </c>
      <c r="G3213" s="31" t="s">
        <v>556</v>
      </c>
    </row>
    <row r="3214" spans="1:7" x14ac:dyDescent="0.25">
      <c r="A3214" s="98" t="s">
        <v>549</v>
      </c>
      <c r="B3214" s="98" t="s">
        <v>234</v>
      </c>
      <c r="C3214" s="98">
        <v>-72494</v>
      </c>
      <c r="D3214" s="98">
        <v>202506</v>
      </c>
      <c r="E3214" s="118" t="str">
        <f t="shared" si="50"/>
        <v>01 June 2025</v>
      </c>
      <c r="F3214" s="98" t="s">
        <v>541</v>
      </c>
      <c r="G3214" s="98" t="s">
        <v>556</v>
      </c>
    </row>
    <row r="3215" spans="1:7" x14ac:dyDescent="0.25">
      <c r="A3215" s="31" t="s">
        <v>549</v>
      </c>
      <c r="B3215" s="31" t="s">
        <v>234</v>
      </c>
      <c r="C3215" s="31">
        <v>-49453</v>
      </c>
      <c r="D3215" s="31">
        <v>202507</v>
      </c>
      <c r="E3215" s="119" t="str">
        <f t="shared" si="50"/>
        <v>01 July 2025</v>
      </c>
      <c r="F3215" s="31" t="s">
        <v>541</v>
      </c>
      <c r="G3215" s="31" t="s">
        <v>556</v>
      </c>
    </row>
    <row r="3216" spans="1:7" x14ac:dyDescent="0.25">
      <c r="A3216" s="98" t="s">
        <v>549</v>
      </c>
      <c r="B3216" s="98" t="s">
        <v>234</v>
      </c>
      <c r="C3216" s="98">
        <v>-49203</v>
      </c>
      <c r="D3216" s="98">
        <v>202508</v>
      </c>
      <c r="E3216" s="118" t="str">
        <f t="shared" si="50"/>
        <v>01 August 2025</v>
      </c>
      <c r="F3216" s="98" t="s">
        <v>541</v>
      </c>
      <c r="G3216" s="98" t="s">
        <v>556</v>
      </c>
    </row>
    <row r="3217" spans="1:7" x14ac:dyDescent="0.25">
      <c r="A3217" s="31" t="s">
        <v>549</v>
      </c>
      <c r="B3217" s="31" t="s">
        <v>234</v>
      </c>
      <c r="C3217" s="31">
        <v>-74852</v>
      </c>
      <c r="D3217" s="31">
        <v>202509</v>
      </c>
      <c r="E3217" s="119" t="str">
        <f t="shared" si="50"/>
        <v>01 September 2025</v>
      </c>
      <c r="F3217" s="31" t="s">
        <v>541</v>
      </c>
      <c r="G3217" s="31" t="s">
        <v>556</v>
      </c>
    </row>
    <row r="3218" spans="1:7" x14ac:dyDescent="0.25">
      <c r="A3218" s="98" t="s">
        <v>549</v>
      </c>
      <c r="B3218" s="98" t="s">
        <v>234</v>
      </c>
      <c r="C3218" s="98">
        <v>-50553</v>
      </c>
      <c r="D3218" s="98">
        <v>202510</v>
      </c>
      <c r="E3218" s="118" t="str">
        <f t="shared" si="50"/>
        <v>01 October 2025</v>
      </c>
      <c r="F3218" s="98" t="s">
        <v>541</v>
      </c>
      <c r="G3218" s="98" t="s">
        <v>556</v>
      </c>
    </row>
    <row r="3219" spans="1:7" x14ac:dyDescent="0.25">
      <c r="A3219" s="31" t="s">
        <v>549</v>
      </c>
      <c r="B3219" s="31" t="s">
        <v>234</v>
      </c>
      <c r="C3219" s="31">
        <v>-49203</v>
      </c>
      <c r="D3219" s="31">
        <v>202511</v>
      </c>
      <c r="E3219" s="119" t="str">
        <f t="shared" si="50"/>
        <v>01 November 2025</v>
      </c>
      <c r="F3219" s="31" t="s">
        <v>541</v>
      </c>
      <c r="G3219" s="31" t="s">
        <v>556</v>
      </c>
    </row>
    <row r="3220" spans="1:7" x14ac:dyDescent="0.25">
      <c r="A3220" s="98" t="s">
        <v>549</v>
      </c>
      <c r="B3220" s="98" t="s">
        <v>234</v>
      </c>
      <c r="C3220" s="98">
        <v>-72651</v>
      </c>
      <c r="D3220" s="98">
        <v>202512</v>
      </c>
      <c r="E3220" s="118" t="str">
        <f t="shared" si="50"/>
        <v>01 December 2025</v>
      </c>
      <c r="F3220" s="98" t="s">
        <v>541</v>
      </c>
      <c r="G3220" s="98" t="s">
        <v>556</v>
      </c>
    </row>
    <row r="3221" spans="1:7" x14ac:dyDescent="0.25">
      <c r="A3221" s="31" t="s">
        <v>549</v>
      </c>
      <c r="B3221" s="31" t="s">
        <v>236</v>
      </c>
      <c r="C3221" s="31">
        <v>17375</v>
      </c>
      <c r="D3221" s="31">
        <v>202501</v>
      </c>
      <c r="E3221" s="119" t="str">
        <f t="shared" si="50"/>
        <v>01 January 2025</v>
      </c>
      <c r="F3221" s="31" t="s">
        <v>541</v>
      </c>
      <c r="G3221" s="31" t="s">
        <v>556</v>
      </c>
    </row>
    <row r="3222" spans="1:7" x14ac:dyDescent="0.25">
      <c r="A3222" s="98" t="s">
        <v>549</v>
      </c>
      <c r="B3222" s="98" t="s">
        <v>236</v>
      </c>
      <c r="C3222" s="98">
        <v>27625</v>
      </c>
      <c r="D3222" s="98">
        <v>202502</v>
      </c>
      <c r="E3222" s="118" t="str">
        <f t="shared" si="50"/>
        <v>01 February 2025</v>
      </c>
      <c r="F3222" s="98" t="s">
        <v>541</v>
      </c>
      <c r="G3222" s="98" t="s">
        <v>556</v>
      </c>
    </row>
    <row r="3223" spans="1:7" x14ac:dyDescent="0.25">
      <c r="A3223" s="31" t="s">
        <v>549</v>
      </c>
      <c r="B3223" s="31" t="s">
        <v>236</v>
      </c>
      <c r="C3223" s="31">
        <v>11195</v>
      </c>
      <c r="D3223" s="31">
        <v>202503</v>
      </c>
      <c r="E3223" s="119" t="str">
        <f t="shared" si="50"/>
        <v>01 March 2025</v>
      </c>
      <c r="F3223" s="31" t="s">
        <v>541</v>
      </c>
      <c r="G3223" s="31" t="s">
        <v>556</v>
      </c>
    </row>
    <row r="3224" spans="1:7" x14ac:dyDescent="0.25">
      <c r="A3224" s="98" t="s">
        <v>549</v>
      </c>
      <c r="B3224" s="98" t="s">
        <v>236</v>
      </c>
      <c r="C3224" s="98">
        <v>37819</v>
      </c>
      <c r="D3224" s="98">
        <v>202504</v>
      </c>
      <c r="E3224" s="118" t="str">
        <f t="shared" si="50"/>
        <v>01 April 2025</v>
      </c>
      <c r="F3224" s="98" t="s">
        <v>541</v>
      </c>
      <c r="G3224" s="98" t="s">
        <v>556</v>
      </c>
    </row>
    <row r="3225" spans="1:7" x14ac:dyDescent="0.25">
      <c r="A3225" s="31" t="s">
        <v>549</v>
      </c>
      <c r="B3225" s="31" t="s">
        <v>236</v>
      </c>
      <c r="C3225" s="31">
        <v>52347</v>
      </c>
      <c r="D3225" s="31">
        <v>202505</v>
      </c>
      <c r="E3225" s="119" t="str">
        <f t="shared" si="50"/>
        <v>01 May 2025</v>
      </c>
      <c r="F3225" s="31" t="s">
        <v>541</v>
      </c>
      <c r="G3225" s="31" t="s">
        <v>556</v>
      </c>
    </row>
    <row r="3226" spans="1:7" x14ac:dyDescent="0.25">
      <c r="A3226" s="98" t="s">
        <v>549</v>
      </c>
      <c r="B3226" s="98" t="s">
        <v>236</v>
      </c>
      <c r="C3226" s="98">
        <v>19906</v>
      </c>
      <c r="D3226" s="98">
        <v>202506</v>
      </c>
      <c r="E3226" s="118" t="str">
        <f t="shared" si="50"/>
        <v>01 June 2025</v>
      </c>
      <c r="F3226" s="98" t="s">
        <v>541</v>
      </c>
      <c r="G3226" s="98" t="s">
        <v>556</v>
      </c>
    </row>
    <row r="3227" spans="1:7" x14ac:dyDescent="0.25">
      <c r="A3227" s="31" t="s">
        <v>549</v>
      </c>
      <c r="B3227" s="31" t="s">
        <v>236</v>
      </c>
      <c r="C3227" s="31">
        <v>41547</v>
      </c>
      <c r="D3227" s="31">
        <v>202507</v>
      </c>
      <c r="E3227" s="119" t="str">
        <f t="shared" si="50"/>
        <v>01 July 2025</v>
      </c>
      <c r="F3227" s="31" t="s">
        <v>541</v>
      </c>
      <c r="G3227" s="31" t="s">
        <v>556</v>
      </c>
    </row>
    <row r="3228" spans="1:7" x14ac:dyDescent="0.25">
      <c r="A3228" s="98" t="s">
        <v>549</v>
      </c>
      <c r="B3228" s="98" t="s">
        <v>236</v>
      </c>
      <c r="C3228" s="98">
        <v>55797</v>
      </c>
      <c r="D3228" s="98">
        <v>202508</v>
      </c>
      <c r="E3228" s="118" t="str">
        <f t="shared" si="50"/>
        <v>01 August 2025</v>
      </c>
      <c r="F3228" s="98" t="s">
        <v>541</v>
      </c>
      <c r="G3228" s="98" t="s">
        <v>556</v>
      </c>
    </row>
    <row r="3229" spans="1:7" x14ac:dyDescent="0.25">
      <c r="A3229" s="31" t="s">
        <v>549</v>
      </c>
      <c r="B3229" s="31" t="s">
        <v>236</v>
      </c>
      <c r="C3229" s="31">
        <v>23148</v>
      </c>
      <c r="D3229" s="31">
        <v>202509</v>
      </c>
      <c r="E3229" s="119" t="str">
        <f t="shared" si="50"/>
        <v>01 September 2025</v>
      </c>
      <c r="F3229" s="31" t="s">
        <v>541</v>
      </c>
      <c r="G3229" s="31" t="s">
        <v>556</v>
      </c>
    </row>
    <row r="3230" spans="1:7" x14ac:dyDescent="0.25">
      <c r="A3230" s="98" t="s">
        <v>549</v>
      </c>
      <c r="B3230" s="98" t="s">
        <v>236</v>
      </c>
      <c r="C3230" s="98">
        <v>60047</v>
      </c>
      <c r="D3230" s="98">
        <v>202510</v>
      </c>
      <c r="E3230" s="118" t="str">
        <f t="shared" si="50"/>
        <v>01 October 2025</v>
      </c>
      <c r="F3230" s="98" t="s">
        <v>541</v>
      </c>
      <c r="G3230" s="98" t="s">
        <v>556</v>
      </c>
    </row>
    <row r="3231" spans="1:7" x14ac:dyDescent="0.25">
      <c r="A3231" s="31" t="s">
        <v>549</v>
      </c>
      <c r="B3231" s="31" t="s">
        <v>236</v>
      </c>
      <c r="C3231" s="31">
        <v>44597</v>
      </c>
      <c r="D3231" s="31">
        <v>202511</v>
      </c>
      <c r="E3231" s="119" t="str">
        <f t="shared" si="50"/>
        <v>01 November 2025</v>
      </c>
      <c r="F3231" s="31" t="s">
        <v>541</v>
      </c>
      <c r="G3231" s="31" t="s">
        <v>556</v>
      </c>
    </row>
    <row r="3232" spans="1:7" x14ac:dyDescent="0.25">
      <c r="A3232" s="98" t="s">
        <v>549</v>
      </c>
      <c r="B3232" s="98" t="s">
        <v>236</v>
      </c>
      <c r="C3232" s="98">
        <v>8549</v>
      </c>
      <c r="D3232" s="98">
        <v>202512</v>
      </c>
      <c r="E3232" s="118" t="str">
        <f t="shared" si="50"/>
        <v>01 December 2025</v>
      </c>
      <c r="F3232" s="98" t="s">
        <v>541</v>
      </c>
      <c r="G3232" s="98" t="s">
        <v>556</v>
      </c>
    </row>
    <row r="3233" spans="1:7" x14ac:dyDescent="0.25">
      <c r="A3233" s="31" t="s">
        <v>549</v>
      </c>
      <c r="B3233" s="31" t="s">
        <v>238</v>
      </c>
      <c r="C3233" s="31">
        <v>17375</v>
      </c>
      <c r="D3233" s="31">
        <v>202501</v>
      </c>
      <c r="E3233" s="119" t="str">
        <f t="shared" si="50"/>
        <v>01 January 2025</v>
      </c>
      <c r="F3233" s="31" t="s">
        <v>541</v>
      </c>
      <c r="G3233" s="31" t="s">
        <v>556</v>
      </c>
    </row>
    <row r="3234" spans="1:7" x14ac:dyDescent="0.25">
      <c r="A3234" s="98" t="s">
        <v>549</v>
      </c>
      <c r="B3234" s="98" t="s">
        <v>238</v>
      </c>
      <c r="C3234" s="98">
        <v>27625</v>
      </c>
      <c r="D3234" s="98">
        <v>202502</v>
      </c>
      <c r="E3234" s="118" t="str">
        <f t="shared" si="50"/>
        <v>01 February 2025</v>
      </c>
      <c r="F3234" s="98" t="s">
        <v>541</v>
      </c>
      <c r="G3234" s="98" t="s">
        <v>556</v>
      </c>
    </row>
    <row r="3235" spans="1:7" x14ac:dyDescent="0.25">
      <c r="A3235" s="31" t="s">
        <v>549</v>
      </c>
      <c r="B3235" s="31" t="s">
        <v>238</v>
      </c>
      <c r="C3235" s="31">
        <v>11195</v>
      </c>
      <c r="D3235" s="31">
        <v>202503</v>
      </c>
      <c r="E3235" s="119" t="str">
        <f t="shared" si="50"/>
        <v>01 March 2025</v>
      </c>
      <c r="F3235" s="31" t="s">
        <v>541</v>
      </c>
      <c r="G3235" s="31" t="s">
        <v>556</v>
      </c>
    </row>
    <row r="3236" spans="1:7" x14ac:dyDescent="0.25">
      <c r="A3236" s="98" t="s">
        <v>549</v>
      </c>
      <c r="B3236" s="98" t="s">
        <v>238</v>
      </c>
      <c r="C3236" s="98">
        <v>37819</v>
      </c>
      <c r="D3236" s="98">
        <v>202504</v>
      </c>
      <c r="E3236" s="118" t="str">
        <f t="shared" si="50"/>
        <v>01 April 2025</v>
      </c>
      <c r="F3236" s="98" t="s">
        <v>541</v>
      </c>
      <c r="G3236" s="98" t="s">
        <v>556</v>
      </c>
    </row>
    <row r="3237" spans="1:7" x14ac:dyDescent="0.25">
      <c r="A3237" s="31" t="s">
        <v>549</v>
      </c>
      <c r="B3237" s="31" t="s">
        <v>238</v>
      </c>
      <c r="C3237" s="31">
        <v>52347</v>
      </c>
      <c r="D3237" s="31">
        <v>202505</v>
      </c>
      <c r="E3237" s="119" t="str">
        <f t="shared" si="50"/>
        <v>01 May 2025</v>
      </c>
      <c r="F3237" s="31" t="s">
        <v>541</v>
      </c>
      <c r="G3237" s="31" t="s">
        <v>556</v>
      </c>
    </row>
    <row r="3238" spans="1:7" x14ac:dyDescent="0.25">
      <c r="A3238" s="98" t="s">
        <v>549</v>
      </c>
      <c r="B3238" s="98" t="s">
        <v>238</v>
      </c>
      <c r="C3238" s="98">
        <v>19906</v>
      </c>
      <c r="D3238" s="98">
        <v>202506</v>
      </c>
      <c r="E3238" s="118" t="str">
        <f t="shared" si="50"/>
        <v>01 June 2025</v>
      </c>
      <c r="F3238" s="98" t="s">
        <v>541</v>
      </c>
      <c r="G3238" s="98" t="s">
        <v>556</v>
      </c>
    </row>
    <row r="3239" spans="1:7" x14ac:dyDescent="0.25">
      <c r="A3239" s="31" t="s">
        <v>549</v>
      </c>
      <c r="B3239" s="31" t="s">
        <v>238</v>
      </c>
      <c r="C3239" s="31">
        <v>41547</v>
      </c>
      <c r="D3239" s="31">
        <v>202507</v>
      </c>
      <c r="E3239" s="119" t="str">
        <f t="shared" si="50"/>
        <v>01 July 2025</v>
      </c>
      <c r="F3239" s="31" t="s">
        <v>541</v>
      </c>
      <c r="G3239" s="31" t="s">
        <v>556</v>
      </c>
    </row>
    <row r="3240" spans="1:7" x14ac:dyDescent="0.25">
      <c r="A3240" s="98" t="s">
        <v>549</v>
      </c>
      <c r="B3240" s="98" t="s">
        <v>238</v>
      </c>
      <c r="C3240" s="98">
        <v>55797</v>
      </c>
      <c r="D3240" s="98">
        <v>202508</v>
      </c>
      <c r="E3240" s="118" t="str">
        <f t="shared" si="50"/>
        <v>01 August 2025</v>
      </c>
      <c r="F3240" s="98" t="s">
        <v>541</v>
      </c>
      <c r="G3240" s="98" t="s">
        <v>556</v>
      </c>
    </row>
    <row r="3241" spans="1:7" x14ac:dyDescent="0.25">
      <c r="A3241" s="31" t="s">
        <v>549</v>
      </c>
      <c r="B3241" s="31" t="s">
        <v>238</v>
      </c>
      <c r="C3241" s="31">
        <v>23148</v>
      </c>
      <c r="D3241" s="31">
        <v>202509</v>
      </c>
      <c r="E3241" s="119" t="str">
        <f t="shared" si="50"/>
        <v>01 September 2025</v>
      </c>
      <c r="F3241" s="31" t="s">
        <v>541</v>
      </c>
      <c r="G3241" s="31" t="s">
        <v>556</v>
      </c>
    </row>
    <row r="3242" spans="1:7" x14ac:dyDescent="0.25">
      <c r="A3242" s="98" t="s">
        <v>549</v>
      </c>
      <c r="B3242" s="98" t="s">
        <v>238</v>
      </c>
      <c r="C3242" s="98">
        <v>60047</v>
      </c>
      <c r="D3242" s="98">
        <v>202510</v>
      </c>
      <c r="E3242" s="118" t="str">
        <f t="shared" si="50"/>
        <v>01 October 2025</v>
      </c>
      <c r="F3242" s="98" t="s">
        <v>541</v>
      </c>
      <c r="G3242" s="98" t="s">
        <v>556</v>
      </c>
    </row>
    <row r="3243" spans="1:7" x14ac:dyDescent="0.25">
      <c r="A3243" s="31" t="s">
        <v>549</v>
      </c>
      <c r="B3243" s="31" t="s">
        <v>238</v>
      </c>
      <c r="C3243" s="31">
        <v>44597</v>
      </c>
      <c r="D3243" s="31">
        <v>202511</v>
      </c>
      <c r="E3243" s="119" t="str">
        <f t="shared" si="50"/>
        <v>01 November 2025</v>
      </c>
      <c r="F3243" s="31" t="s">
        <v>541</v>
      </c>
      <c r="G3243" s="31" t="s">
        <v>556</v>
      </c>
    </row>
    <row r="3244" spans="1:7" x14ac:dyDescent="0.25">
      <c r="A3244" s="98" t="s">
        <v>549</v>
      </c>
      <c r="B3244" s="98" t="s">
        <v>238</v>
      </c>
      <c r="C3244" s="98">
        <v>8549</v>
      </c>
      <c r="D3244" s="98">
        <v>202512</v>
      </c>
      <c r="E3244" s="118" t="str">
        <f t="shared" si="50"/>
        <v>01 December 2025</v>
      </c>
      <c r="F3244" s="98" t="s">
        <v>541</v>
      </c>
      <c r="G3244" s="98" t="s">
        <v>556</v>
      </c>
    </row>
    <row r="3245" spans="1:7" x14ac:dyDescent="0.25">
      <c r="A3245" s="31" t="s">
        <v>549</v>
      </c>
      <c r="B3245" s="31" t="s">
        <v>241</v>
      </c>
      <c r="C3245" s="31">
        <v>17375</v>
      </c>
      <c r="D3245" s="31">
        <v>202501</v>
      </c>
      <c r="E3245" s="119" t="str">
        <f t="shared" si="50"/>
        <v>01 January 2025</v>
      </c>
      <c r="F3245" s="31" t="s">
        <v>541</v>
      </c>
      <c r="G3245" s="31" t="s">
        <v>556</v>
      </c>
    </row>
    <row r="3246" spans="1:7" x14ac:dyDescent="0.25">
      <c r="A3246" s="98" t="s">
        <v>549</v>
      </c>
      <c r="B3246" s="98" t="s">
        <v>241</v>
      </c>
      <c r="C3246" s="98">
        <v>27625</v>
      </c>
      <c r="D3246" s="98">
        <v>202502</v>
      </c>
      <c r="E3246" s="118" t="str">
        <f t="shared" si="50"/>
        <v>01 February 2025</v>
      </c>
      <c r="F3246" s="98" t="s">
        <v>541</v>
      </c>
      <c r="G3246" s="98" t="s">
        <v>556</v>
      </c>
    </row>
    <row r="3247" spans="1:7" x14ac:dyDescent="0.25">
      <c r="A3247" s="31" t="s">
        <v>549</v>
      </c>
      <c r="B3247" s="31" t="s">
        <v>241</v>
      </c>
      <c r="C3247" s="31">
        <v>11195</v>
      </c>
      <c r="D3247" s="31">
        <v>202503</v>
      </c>
      <c r="E3247" s="119" t="str">
        <f t="shared" si="50"/>
        <v>01 March 2025</v>
      </c>
      <c r="F3247" s="31" t="s">
        <v>541</v>
      </c>
      <c r="G3247" s="31" t="s">
        <v>556</v>
      </c>
    </row>
    <row r="3248" spans="1:7" x14ac:dyDescent="0.25">
      <c r="A3248" s="98" t="s">
        <v>549</v>
      </c>
      <c r="B3248" s="98" t="s">
        <v>241</v>
      </c>
      <c r="C3248" s="98">
        <v>37819</v>
      </c>
      <c r="D3248" s="98">
        <v>202504</v>
      </c>
      <c r="E3248" s="118" t="str">
        <f t="shared" si="50"/>
        <v>01 April 2025</v>
      </c>
      <c r="F3248" s="98" t="s">
        <v>541</v>
      </c>
      <c r="G3248" s="98" t="s">
        <v>556</v>
      </c>
    </row>
    <row r="3249" spans="1:7" x14ac:dyDescent="0.25">
      <c r="A3249" s="31" t="s">
        <v>549</v>
      </c>
      <c r="B3249" s="31" t="s">
        <v>241</v>
      </c>
      <c r="C3249" s="31">
        <v>52347</v>
      </c>
      <c r="D3249" s="31">
        <v>202505</v>
      </c>
      <c r="E3249" s="119" t="str">
        <f t="shared" si="50"/>
        <v>01 May 2025</v>
      </c>
      <c r="F3249" s="31" t="s">
        <v>541</v>
      </c>
      <c r="G3249" s="31" t="s">
        <v>556</v>
      </c>
    </row>
    <row r="3250" spans="1:7" x14ac:dyDescent="0.25">
      <c r="A3250" s="98" t="s">
        <v>549</v>
      </c>
      <c r="B3250" s="98" t="s">
        <v>241</v>
      </c>
      <c r="C3250" s="98">
        <v>19906</v>
      </c>
      <c r="D3250" s="98">
        <v>202506</v>
      </c>
      <c r="E3250" s="118" t="str">
        <f t="shared" si="50"/>
        <v>01 June 2025</v>
      </c>
      <c r="F3250" s="98" t="s">
        <v>541</v>
      </c>
      <c r="G3250" s="98" t="s">
        <v>556</v>
      </c>
    </row>
    <row r="3251" spans="1:7" x14ac:dyDescent="0.25">
      <c r="A3251" s="31" t="s">
        <v>549</v>
      </c>
      <c r="B3251" s="31" t="s">
        <v>241</v>
      </c>
      <c r="C3251" s="31">
        <v>41547</v>
      </c>
      <c r="D3251" s="31">
        <v>202507</v>
      </c>
      <c r="E3251" s="119" t="str">
        <f t="shared" si="50"/>
        <v>01 July 2025</v>
      </c>
      <c r="F3251" s="31" t="s">
        <v>541</v>
      </c>
      <c r="G3251" s="31" t="s">
        <v>556</v>
      </c>
    </row>
    <row r="3252" spans="1:7" x14ac:dyDescent="0.25">
      <c r="A3252" s="98" t="s">
        <v>549</v>
      </c>
      <c r="B3252" s="98" t="s">
        <v>241</v>
      </c>
      <c r="C3252" s="98">
        <v>55797</v>
      </c>
      <c r="D3252" s="98">
        <v>202508</v>
      </c>
      <c r="E3252" s="118" t="str">
        <f t="shared" si="50"/>
        <v>01 August 2025</v>
      </c>
      <c r="F3252" s="98" t="s">
        <v>541</v>
      </c>
      <c r="G3252" s="98" t="s">
        <v>556</v>
      </c>
    </row>
    <row r="3253" spans="1:7" x14ac:dyDescent="0.25">
      <c r="A3253" s="31" t="s">
        <v>549</v>
      </c>
      <c r="B3253" s="31" t="s">
        <v>241</v>
      </c>
      <c r="C3253" s="31">
        <v>23148</v>
      </c>
      <c r="D3253" s="31">
        <v>202509</v>
      </c>
      <c r="E3253" s="119" t="str">
        <f t="shared" si="50"/>
        <v>01 September 2025</v>
      </c>
      <c r="F3253" s="31" t="s">
        <v>541</v>
      </c>
      <c r="G3253" s="31" t="s">
        <v>556</v>
      </c>
    </row>
    <row r="3254" spans="1:7" x14ac:dyDescent="0.25">
      <c r="A3254" s="98" t="s">
        <v>549</v>
      </c>
      <c r="B3254" s="98" t="s">
        <v>241</v>
      </c>
      <c r="C3254" s="98">
        <v>60047</v>
      </c>
      <c r="D3254" s="98">
        <v>202510</v>
      </c>
      <c r="E3254" s="118" t="str">
        <f t="shared" si="50"/>
        <v>01 October 2025</v>
      </c>
      <c r="F3254" s="98" t="s">
        <v>541</v>
      </c>
      <c r="G3254" s="98" t="s">
        <v>556</v>
      </c>
    </row>
    <row r="3255" spans="1:7" x14ac:dyDescent="0.25">
      <c r="A3255" s="31" t="s">
        <v>549</v>
      </c>
      <c r="B3255" s="31" t="s">
        <v>241</v>
      </c>
      <c r="C3255" s="31">
        <v>44597</v>
      </c>
      <c r="D3255" s="31">
        <v>202511</v>
      </c>
      <c r="E3255" s="119" t="str">
        <f t="shared" si="50"/>
        <v>01 November 2025</v>
      </c>
      <c r="F3255" s="31" t="s">
        <v>541</v>
      </c>
      <c r="G3255" s="31" t="s">
        <v>556</v>
      </c>
    </row>
    <row r="3256" spans="1:7" x14ac:dyDescent="0.25">
      <c r="A3256" s="98" t="s">
        <v>549</v>
      </c>
      <c r="B3256" s="98" t="s">
        <v>241</v>
      </c>
      <c r="C3256" s="98">
        <v>8549</v>
      </c>
      <c r="D3256" s="98">
        <v>202512</v>
      </c>
      <c r="E3256" s="118" t="str">
        <f t="shared" si="50"/>
        <v>01 December 2025</v>
      </c>
      <c r="F3256" s="98" t="s">
        <v>541</v>
      </c>
      <c r="G3256" s="98" t="s">
        <v>556</v>
      </c>
    </row>
    <row r="3257" spans="1:7" x14ac:dyDescent="0.25">
      <c r="A3257" s="31" t="s">
        <v>549</v>
      </c>
      <c r="B3257" s="31" t="s">
        <v>249</v>
      </c>
      <c r="C3257" s="31">
        <v>17375</v>
      </c>
      <c r="D3257" s="31">
        <v>202501</v>
      </c>
      <c r="E3257" s="119" t="str">
        <f t="shared" si="50"/>
        <v>01 January 2025</v>
      </c>
      <c r="F3257" s="31" t="s">
        <v>541</v>
      </c>
      <c r="G3257" s="31" t="s">
        <v>556</v>
      </c>
    </row>
    <row r="3258" spans="1:7" x14ac:dyDescent="0.25">
      <c r="A3258" s="98" t="s">
        <v>549</v>
      </c>
      <c r="B3258" s="98" t="s">
        <v>249</v>
      </c>
      <c r="C3258" s="98">
        <v>27625</v>
      </c>
      <c r="D3258" s="98">
        <v>202502</v>
      </c>
      <c r="E3258" s="118" t="str">
        <f t="shared" si="50"/>
        <v>01 February 2025</v>
      </c>
      <c r="F3258" s="98" t="s">
        <v>541</v>
      </c>
      <c r="G3258" s="98" t="s">
        <v>556</v>
      </c>
    </row>
    <row r="3259" spans="1:7" x14ac:dyDescent="0.25">
      <c r="A3259" s="31" t="s">
        <v>549</v>
      </c>
      <c r="B3259" s="31" t="s">
        <v>249</v>
      </c>
      <c r="C3259" s="31">
        <v>11195</v>
      </c>
      <c r="D3259" s="31">
        <v>202503</v>
      </c>
      <c r="E3259" s="119" t="str">
        <f t="shared" si="50"/>
        <v>01 March 2025</v>
      </c>
      <c r="F3259" s="31" t="s">
        <v>541</v>
      </c>
      <c r="G3259" s="31" t="s">
        <v>556</v>
      </c>
    </row>
    <row r="3260" spans="1:7" x14ac:dyDescent="0.25">
      <c r="A3260" s="98" t="s">
        <v>549</v>
      </c>
      <c r="B3260" s="98" t="s">
        <v>249</v>
      </c>
      <c r="C3260" s="98">
        <v>37819</v>
      </c>
      <c r="D3260" s="98">
        <v>202504</v>
      </c>
      <c r="E3260" s="118" t="str">
        <f t="shared" si="50"/>
        <v>01 April 2025</v>
      </c>
      <c r="F3260" s="98" t="s">
        <v>541</v>
      </c>
      <c r="G3260" s="98" t="s">
        <v>556</v>
      </c>
    </row>
    <row r="3261" spans="1:7" x14ac:dyDescent="0.25">
      <c r="A3261" s="31" t="s">
        <v>549</v>
      </c>
      <c r="B3261" s="31" t="s">
        <v>249</v>
      </c>
      <c r="C3261" s="31">
        <v>52347</v>
      </c>
      <c r="D3261" s="31">
        <v>202505</v>
      </c>
      <c r="E3261" s="119" t="str">
        <f t="shared" si="50"/>
        <v>01 May 2025</v>
      </c>
      <c r="F3261" s="31" t="s">
        <v>541</v>
      </c>
      <c r="G3261" s="31" t="s">
        <v>556</v>
      </c>
    </row>
    <row r="3262" spans="1:7" x14ac:dyDescent="0.25">
      <c r="A3262" s="98" t="s">
        <v>549</v>
      </c>
      <c r="B3262" s="98" t="s">
        <v>249</v>
      </c>
      <c r="C3262" s="98">
        <v>19906</v>
      </c>
      <c r="D3262" s="98">
        <v>202506</v>
      </c>
      <c r="E3262" s="118" t="str">
        <f t="shared" si="50"/>
        <v>01 June 2025</v>
      </c>
      <c r="F3262" s="98" t="s">
        <v>541</v>
      </c>
      <c r="G3262" s="98" t="s">
        <v>556</v>
      </c>
    </row>
    <row r="3263" spans="1:7" x14ac:dyDescent="0.25">
      <c r="A3263" s="31" t="s">
        <v>549</v>
      </c>
      <c r="B3263" s="31" t="s">
        <v>249</v>
      </c>
      <c r="C3263" s="31">
        <v>41547</v>
      </c>
      <c r="D3263" s="31">
        <v>202507</v>
      </c>
      <c r="E3263" s="119" t="str">
        <f t="shared" si="50"/>
        <v>01 July 2025</v>
      </c>
      <c r="F3263" s="31" t="s">
        <v>541</v>
      </c>
      <c r="G3263" s="31" t="s">
        <v>556</v>
      </c>
    </row>
    <row r="3264" spans="1:7" x14ac:dyDescent="0.25">
      <c r="A3264" s="98" t="s">
        <v>549</v>
      </c>
      <c r="B3264" s="98" t="s">
        <v>249</v>
      </c>
      <c r="C3264" s="98">
        <v>55797</v>
      </c>
      <c r="D3264" s="98">
        <v>202508</v>
      </c>
      <c r="E3264" s="118" t="str">
        <f t="shared" si="50"/>
        <v>01 August 2025</v>
      </c>
      <c r="F3264" s="98" t="s">
        <v>541</v>
      </c>
      <c r="G3264" s="98" t="s">
        <v>556</v>
      </c>
    </row>
    <row r="3265" spans="1:7" x14ac:dyDescent="0.25">
      <c r="A3265" s="31" t="s">
        <v>549</v>
      </c>
      <c r="B3265" s="31" t="s">
        <v>249</v>
      </c>
      <c r="C3265" s="31">
        <v>23148</v>
      </c>
      <c r="D3265" s="31">
        <v>202509</v>
      </c>
      <c r="E3265" s="119" t="str">
        <f t="shared" si="50"/>
        <v>01 September 2025</v>
      </c>
      <c r="F3265" s="31" t="s">
        <v>541</v>
      </c>
      <c r="G3265" s="31" t="s">
        <v>556</v>
      </c>
    </row>
    <row r="3266" spans="1:7" x14ac:dyDescent="0.25">
      <c r="A3266" s="98" t="s">
        <v>549</v>
      </c>
      <c r="B3266" s="98" t="s">
        <v>249</v>
      </c>
      <c r="C3266" s="98">
        <v>60047</v>
      </c>
      <c r="D3266" s="98">
        <v>202510</v>
      </c>
      <c r="E3266" s="118" t="str">
        <f t="shared" ref="E3266:E3329" si="51">TEXT(DATE(LEFT(D3266,4), RIGHT(D3266,2), 1), "DD MMMM YYYY")</f>
        <v>01 October 2025</v>
      </c>
      <c r="F3266" s="98" t="s">
        <v>541</v>
      </c>
      <c r="G3266" s="98" t="s">
        <v>556</v>
      </c>
    </row>
    <row r="3267" spans="1:7" x14ac:dyDescent="0.25">
      <c r="A3267" s="31" t="s">
        <v>549</v>
      </c>
      <c r="B3267" s="31" t="s">
        <v>249</v>
      </c>
      <c r="C3267" s="31">
        <v>44597</v>
      </c>
      <c r="D3267" s="31">
        <v>202511</v>
      </c>
      <c r="E3267" s="119" t="str">
        <f t="shared" si="51"/>
        <v>01 November 2025</v>
      </c>
      <c r="F3267" s="31" t="s">
        <v>541</v>
      </c>
      <c r="G3267" s="31" t="s">
        <v>556</v>
      </c>
    </row>
    <row r="3268" spans="1:7" x14ac:dyDescent="0.25">
      <c r="A3268" s="98" t="s">
        <v>549</v>
      </c>
      <c r="B3268" s="98" t="s">
        <v>249</v>
      </c>
      <c r="C3268" s="98">
        <v>8549</v>
      </c>
      <c r="D3268" s="98">
        <v>202512</v>
      </c>
      <c r="E3268" s="118" t="str">
        <f t="shared" si="51"/>
        <v>01 December 2025</v>
      </c>
      <c r="F3268" s="98" t="s">
        <v>541</v>
      </c>
      <c r="G3268" s="98" t="s">
        <v>556</v>
      </c>
    </row>
    <row r="3269" spans="1:7" x14ac:dyDescent="0.25">
      <c r="A3269" s="98" t="s">
        <v>549</v>
      </c>
      <c r="B3269" s="31" t="s">
        <v>255</v>
      </c>
      <c r="C3269" s="31">
        <v>17375</v>
      </c>
      <c r="D3269" s="31">
        <v>202501</v>
      </c>
      <c r="E3269" s="119" t="str">
        <f t="shared" si="51"/>
        <v>01 January 2025</v>
      </c>
      <c r="F3269" s="98" t="s">
        <v>541</v>
      </c>
      <c r="G3269" s="31" t="s">
        <v>556</v>
      </c>
    </row>
    <row r="3270" spans="1:7" x14ac:dyDescent="0.25">
      <c r="A3270" s="98" t="s">
        <v>549</v>
      </c>
      <c r="B3270" s="98" t="s">
        <v>255</v>
      </c>
      <c r="C3270" s="98">
        <v>27625</v>
      </c>
      <c r="D3270" s="98">
        <v>202502</v>
      </c>
      <c r="E3270" s="118" t="str">
        <f t="shared" si="51"/>
        <v>01 February 2025</v>
      </c>
      <c r="F3270" s="98" t="s">
        <v>541</v>
      </c>
      <c r="G3270" s="98" t="s">
        <v>556</v>
      </c>
    </row>
    <row r="3271" spans="1:7" x14ac:dyDescent="0.25">
      <c r="A3271" s="31" t="s">
        <v>549</v>
      </c>
      <c r="B3271" s="31" t="s">
        <v>255</v>
      </c>
      <c r="C3271" s="31">
        <v>11195</v>
      </c>
      <c r="D3271" s="31">
        <v>202503</v>
      </c>
      <c r="E3271" s="119" t="str">
        <f t="shared" si="51"/>
        <v>01 March 2025</v>
      </c>
      <c r="F3271" s="31" t="s">
        <v>541</v>
      </c>
      <c r="G3271" s="31" t="s">
        <v>556</v>
      </c>
    </row>
    <row r="3272" spans="1:7" x14ac:dyDescent="0.25">
      <c r="A3272" s="98" t="s">
        <v>549</v>
      </c>
      <c r="B3272" s="98" t="s">
        <v>255</v>
      </c>
      <c r="C3272" s="98">
        <v>37819</v>
      </c>
      <c r="D3272" s="98">
        <v>202504</v>
      </c>
      <c r="E3272" s="118" t="str">
        <f t="shared" si="51"/>
        <v>01 April 2025</v>
      </c>
      <c r="F3272" s="98" t="s">
        <v>541</v>
      </c>
      <c r="G3272" s="98" t="s">
        <v>556</v>
      </c>
    </row>
    <row r="3273" spans="1:7" x14ac:dyDescent="0.25">
      <c r="A3273" s="31" t="s">
        <v>549</v>
      </c>
      <c r="B3273" s="31" t="s">
        <v>255</v>
      </c>
      <c r="C3273" s="31">
        <v>52347</v>
      </c>
      <c r="D3273" s="31">
        <v>202505</v>
      </c>
      <c r="E3273" s="119" t="str">
        <f t="shared" si="51"/>
        <v>01 May 2025</v>
      </c>
      <c r="F3273" s="31" t="s">
        <v>541</v>
      </c>
      <c r="G3273" s="31" t="s">
        <v>556</v>
      </c>
    </row>
    <row r="3274" spans="1:7" x14ac:dyDescent="0.25">
      <c r="A3274" s="98" t="s">
        <v>549</v>
      </c>
      <c r="B3274" s="98" t="s">
        <v>255</v>
      </c>
      <c r="C3274" s="98">
        <v>19906</v>
      </c>
      <c r="D3274" s="98">
        <v>202506</v>
      </c>
      <c r="E3274" s="118" t="str">
        <f t="shared" si="51"/>
        <v>01 June 2025</v>
      </c>
      <c r="F3274" s="98" t="s">
        <v>541</v>
      </c>
      <c r="G3274" s="98" t="s">
        <v>556</v>
      </c>
    </row>
    <row r="3275" spans="1:7" x14ac:dyDescent="0.25">
      <c r="A3275" s="31" t="s">
        <v>549</v>
      </c>
      <c r="B3275" s="31" t="s">
        <v>255</v>
      </c>
      <c r="C3275" s="31">
        <v>41547</v>
      </c>
      <c r="D3275" s="31">
        <v>202507</v>
      </c>
      <c r="E3275" s="119" t="str">
        <f t="shared" si="51"/>
        <v>01 July 2025</v>
      </c>
      <c r="F3275" s="31" t="s">
        <v>541</v>
      </c>
      <c r="G3275" s="31" t="s">
        <v>556</v>
      </c>
    </row>
    <row r="3276" spans="1:7" x14ac:dyDescent="0.25">
      <c r="A3276" s="98" t="s">
        <v>549</v>
      </c>
      <c r="B3276" s="98" t="s">
        <v>255</v>
      </c>
      <c r="C3276" s="98">
        <v>55797</v>
      </c>
      <c r="D3276" s="98">
        <v>202508</v>
      </c>
      <c r="E3276" s="118" t="str">
        <f t="shared" si="51"/>
        <v>01 August 2025</v>
      </c>
      <c r="F3276" s="98" t="s">
        <v>541</v>
      </c>
      <c r="G3276" s="98" t="s">
        <v>556</v>
      </c>
    </row>
    <row r="3277" spans="1:7" x14ac:dyDescent="0.25">
      <c r="A3277" s="31" t="s">
        <v>549</v>
      </c>
      <c r="B3277" s="31" t="s">
        <v>255</v>
      </c>
      <c r="C3277" s="31">
        <v>23148</v>
      </c>
      <c r="D3277" s="31">
        <v>202509</v>
      </c>
      <c r="E3277" s="119" t="str">
        <f t="shared" si="51"/>
        <v>01 September 2025</v>
      </c>
      <c r="F3277" s="31" t="s">
        <v>541</v>
      </c>
      <c r="G3277" s="31" t="s">
        <v>556</v>
      </c>
    </row>
    <row r="3278" spans="1:7" x14ac:dyDescent="0.25">
      <c r="A3278" s="98" t="s">
        <v>549</v>
      </c>
      <c r="B3278" s="98" t="s">
        <v>255</v>
      </c>
      <c r="C3278" s="98">
        <v>60047</v>
      </c>
      <c r="D3278" s="98">
        <v>202510</v>
      </c>
      <c r="E3278" s="118" t="str">
        <f t="shared" si="51"/>
        <v>01 October 2025</v>
      </c>
      <c r="F3278" s="98" t="s">
        <v>541</v>
      </c>
      <c r="G3278" s="98" t="s">
        <v>556</v>
      </c>
    </row>
    <row r="3279" spans="1:7" x14ac:dyDescent="0.25">
      <c r="A3279" s="31" t="s">
        <v>549</v>
      </c>
      <c r="B3279" s="31" t="s">
        <v>255</v>
      </c>
      <c r="C3279" s="31">
        <v>44597</v>
      </c>
      <c r="D3279" s="31">
        <v>202511</v>
      </c>
      <c r="E3279" s="119" t="str">
        <f t="shared" si="51"/>
        <v>01 November 2025</v>
      </c>
      <c r="F3279" s="31" t="s">
        <v>541</v>
      </c>
      <c r="G3279" s="31" t="s">
        <v>556</v>
      </c>
    </row>
    <row r="3280" spans="1:7" x14ac:dyDescent="0.25">
      <c r="A3280" s="98" t="s">
        <v>549</v>
      </c>
      <c r="B3280" s="98" t="s">
        <v>255</v>
      </c>
      <c r="C3280" s="98">
        <v>8549</v>
      </c>
      <c r="D3280" s="98">
        <v>202512</v>
      </c>
      <c r="E3280" s="118" t="str">
        <f t="shared" si="51"/>
        <v>01 December 2025</v>
      </c>
      <c r="F3280" s="98" t="s">
        <v>541</v>
      </c>
      <c r="G3280" s="98" t="s">
        <v>556</v>
      </c>
    </row>
    <row r="3281" spans="1:7" x14ac:dyDescent="0.25">
      <c r="A3281" s="31" t="s">
        <v>549</v>
      </c>
      <c r="B3281" s="31" t="s">
        <v>15</v>
      </c>
      <c r="C3281" s="31">
        <v>0</v>
      </c>
      <c r="D3281" s="31">
        <v>202501</v>
      </c>
      <c r="E3281" s="119" t="str">
        <f t="shared" si="51"/>
        <v>01 January 2025</v>
      </c>
      <c r="F3281" s="31" t="s">
        <v>541</v>
      </c>
      <c r="G3281" s="31" t="s">
        <v>550</v>
      </c>
    </row>
    <row r="3282" spans="1:7" x14ac:dyDescent="0.25">
      <c r="A3282" s="98" t="s">
        <v>549</v>
      </c>
      <c r="B3282" s="98" t="s">
        <v>15</v>
      </c>
      <c r="C3282" s="98">
        <v>0</v>
      </c>
      <c r="D3282" s="98">
        <v>202501</v>
      </c>
      <c r="E3282" s="118" t="str">
        <f t="shared" si="51"/>
        <v>01 January 2025</v>
      </c>
      <c r="F3282" s="98" t="s">
        <v>541</v>
      </c>
      <c r="G3282" s="98" t="s">
        <v>551</v>
      </c>
    </row>
    <row r="3283" spans="1:7" x14ac:dyDescent="0.25">
      <c r="A3283" s="31" t="s">
        <v>549</v>
      </c>
      <c r="B3283" s="31" t="s">
        <v>15</v>
      </c>
      <c r="C3283" s="31">
        <v>0</v>
      </c>
      <c r="D3283" s="31">
        <v>202501</v>
      </c>
      <c r="E3283" s="119" t="str">
        <f t="shared" si="51"/>
        <v>01 January 2025</v>
      </c>
      <c r="F3283" s="31" t="s">
        <v>541</v>
      </c>
      <c r="G3283" s="31" t="s">
        <v>552</v>
      </c>
    </row>
    <row r="3284" spans="1:7" x14ac:dyDescent="0.25">
      <c r="A3284" s="98" t="s">
        <v>549</v>
      </c>
      <c r="B3284" s="98" t="s">
        <v>15</v>
      </c>
      <c r="C3284" s="98">
        <v>0</v>
      </c>
      <c r="D3284" s="98">
        <v>202501</v>
      </c>
      <c r="E3284" s="118" t="str">
        <f t="shared" si="51"/>
        <v>01 January 2025</v>
      </c>
      <c r="F3284" s="98" t="s">
        <v>541</v>
      </c>
      <c r="G3284" s="98" t="s">
        <v>553</v>
      </c>
    </row>
    <row r="3285" spans="1:7" x14ac:dyDescent="0.25">
      <c r="A3285" s="31" t="s">
        <v>549</v>
      </c>
      <c r="B3285" s="31" t="s">
        <v>18</v>
      </c>
      <c r="C3285" s="31">
        <v>0</v>
      </c>
      <c r="D3285" s="31">
        <v>202501</v>
      </c>
      <c r="E3285" s="119" t="str">
        <f t="shared" si="51"/>
        <v>01 January 2025</v>
      </c>
      <c r="F3285" s="31" t="s">
        <v>541</v>
      </c>
      <c r="G3285" s="31" t="s">
        <v>550</v>
      </c>
    </row>
    <row r="3286" spans="1:7" x14ac:dyDescent="0.25">
      <c r="A3286" s="98" t="s">
        <v>549</v>
      </c>
      <c r="B3286" s="98" t="s">
        <v>18</v>
      </c>
      <c r="C3286" s="98">
        <v>0</v>
      </c>
      <c r="D3286" s="98">
        <v>202501</v>
      </c>
      <c r="E3286" s="118" t="str">
        <f t="shared" si="51"/>
        <v>01 January 2025</v>
      </c>
      <c r="F3286" s="98" t="s">
        <v>541</v>
      </c>
      <c r="G3286" s="98" t="s">
        <v>551</v>
      </c>
    </row>
    <row r="3287" spans="1:7" x14ac:dyDescent="0.25">
      <c r="A3287" s="31" t="s">
        <v>549</v>
      </c>
      <c r="B3287" s="31" t="s">
        <v>18</v>
      </c>
      <c r="C3287" s="31">
        <v>0</v>
      </c>
      <c r="D3287" s="31">
        <v>202501</v>
      </c>
      <c r="E3287" s="119" t="str">
        <f t="shared" si="51"/>
        <v>01 January 2025</v>
      </c>
      <c r="F3287" s="31" t="s">
        <v>541</v>
      </c>
      <c r="G3287" s="31" t="s">
        <v>552</v>
      </c>
    </row>
    <row r="3288" spans="1:7" x14ac:dyDescent="0.25">
      <c r="A3288" s="98" t="s">
        <v>549</v>
      </c>
      <c r="B3288" s="98" t="s">
        <v>18</v>
      </c>
      <c r="C3288" s="98">
        <v>0</v>
      </c>
      <c r="D3288" s="98">
        <v>202501</v>
      </c>
      <c r="E3288" s="118" t="str">
        <f t="shared" si="51"/>
        <v>01 January 2025</v>
      </c>
      <c r="F3288" s="98" t="s">
        <v>541</v>
      </c>
      <c r="G3288" s="98" t="s">
        <v>553</v>
      </c>
    </row>
    <row r="3289" spans="1:7" x14ac:dyDescent="0.25">
      <c r="A3289" s="31" t="s">
        <v>549</v>
      </c>
      <c r="B3289" s="31" t="s">
        <v>20</v>
      </c>
      <c r="C3289" s="31">
        <v>0</v>
      </c>
      <c r="D3289" s="31">
        <v>202501</v>
      </c>
      <c r="E3289" s="119" t="str">
        <f t="shared" si="51"/>
        <v>01 January 2025</v>
      </c>
      <c r="F3289" s="31" t="s">
        <v>541</v>
      </c>
      <c r="G3289" s="31" t="s">
        <v>550</v>
      </c>
    </row>
    <row r="3290" spans="1:7" x14ac:dyDescent="0.25">
      <c r="A3290" s="98" t="s">
        <v>549</v>
      </c>
      <c r="B3290" s="98" t="s">
        <v>20</v>
      </c>
      <c r="C3290" s="98">
        <v>0</v>
      </c>
      <c r="D3290" s="98">
        <v>202501</v>
      </c>
      <c r="E3290" s="118" t="str">
        <f t="shared" si="51"/>
        <v>01 January 2025</v>
      </c>
      <c r="F3290" s="98" t="s">
        <v>541</v>
      </c>
      <c r="G3290" s="98" t="s">
        <v>551</v>
      </c>
    </row>
    <row r="3291" spans="1:7" x14ac:dyDescent="0.25">
      <c r="A3291" s="31" t="s">
        <v>549</v>
      </c>
      <c r="B3291" s="31" t="s">
        <v>20</v>
      </c>
      <c r="C3291" s="31">
        <v>0</v>
      </c>
      <c r="D3291" s="31">
        <v>202501</v>
      </c>
      <c r="E3291" s="119" t="str">
        <f t="shared" si="51"/>
        <v>01 January 2025</v>
      </c>
      <c r="F3291" s="31" t="s">
        <v>541</v>
      </c>
      <c r="G3291" s="31" t="s">
        <v>552</v>
      </c>
    </row>
    <row r="3292" spans="1:7" x14ac:dyDescent="0.25">
      <c r="A3292" s="98" t="s">
        <v>549</v>
      </c>
      <c r="B3292" s="98" t="s">
        <v>20</v>
      </c>
      <c r="C3292" s="98">
        <v>0</v>
      </c>
      <c r="D3292" s="98">
        <v>202501</v>
      </c>
      <c r="E3292" s="118" t="str">
        <f t="shared" si="51"/>
        <v>01 January 2025</v>
      </c>
      <c r="F3292" s="98" t="s">
        <v>541</v>
      </c>
      <c r="G3292" s="98" t="s">
        <v>553</v>
      </c>
    </row>
    <row r="3293" spans="1:7" x14ac:dyDescent="0.25">
      <c r="A3293" s="31" t="s">
        <v>549</v>
      </c>
      <c r="B3293" s="31" t="s">
        <v>22</v>
      </c>
      <c r="C3293" s="31">
        <v>40000</v>
      </c>
      <c r="D3293" s="31">
        <v>202501</v>
      </c>
      <c r="E3293" s="119" t="str">
        <f t="shared" si="51"/>
        <v>01 January 2025</v>
      </c>
      <c r="F3293" s="31" t="s">
        <v>541</v>
      </c>
      <c r="G3293" s="31" t="s">
        <v>550</v>
      </c>
    </row>
    <row r="3294" spans="1:7" x14ac:dyDescent="0.25">
      <c r="A3294" s="98" t="s">
        <v>549</v>
      </c>
      <c r="B3294" s="98" t="s">
        <v>22</v>
      </c>
      <c r="C3294" s="98">
        <v>97500</v>
      </c>
      <c r="D3294" s="98">
        <v>202501</v>
      </c>
      <c r="E3294" s="118" t="str">
        <f t="shared" si="51"/>
        <v>01 January 2025</v>
      </c>
      <c r="F3294" s="98" t="s">
        <v>541</v>
      </c>
      <c r="G3294" s="98" t="s">
        <v>551</v>
      </c>
    </row>
    <row r="3295" spans="1:7" x14ac:dyDescent="0.25">
      <c r="A3295" s="31" t="s">
        <v>549</v>
      </c>
      <c r="B3295" s="31" t="s">
        <v>22</v>
      </c>
      <c r="C3295" s="31">
        <v>152500</v>
      </c>
      <c r="D3295" s="31">
        <v>202501</v>
      </c>
      <c r="E3295" s="119" t="str">
        <f t="shared" si="51"/>
        <v>01 January 2025</v>
      </c>
      <c r="F3295" s="31" t="s">
        <v>541</v>
      </c>
      <c r="G3295" s="31" t="s">
        <v>552</v>
      </c>
    </row>
    <row r="3296" spans="1:7" x14ac:dyDescent="0.25">
      <c r="A3296" s="98" t="s">
        <v>549</v>
      </c>
      <c r="B3296" s="98" t="s">
        <v>22</v>
      </c>
      <c r="C3296" s="98">
        <v>210000</v>
      </c>
      <c r="D3296" s="98">
        <v>202501</v>
      </c>
      <c r="E3296" s="118" t="str">
        <f t="shared" si="51"/>
        <v>01 January 2025</v>
      </c>
      <c r="F3296" s="98" t="s">
        <v>541</v>
      </c>
      <c r="G3296" s="98" t="s">
        <v>553</v>
      </c>
    </row>
    <row r="3297" spans="1:7" x14ac:dyDescent="0.25">
      <c r="A3297" s="31" t="s">
        <v>549</v>
      </c>
      <c r="B3297" s="31" t="s">
        <v>22</v>
      </c>
      <c r="C3297" s="31">
        <v>250000</v>
      </c>
      <c r="D3297" s="31">
        <v>202501</v>
      </c>
      <c r="E3297" s="119" t="str">
        <f t="shared" si="51"/>
        <v>01 January 2025</v>
      </c>
      <c r="F3297" s="31" t="s">
        <v>541</v>
      </c>
      <c r="G3297" s="31" t="s">
        <v>554</v>
      </c>
    </row>
    <row r="3298" spans="1:7" x14ac:dyDescent="0.25">
      <c r="A3298" s="98" t="s">
        <v>549</v>
      </c>
      <c r="B3298" s="98" t="s">
        <v>63</v>
      </c>
      <c r="C3298" s="98">
        <v>40000</v>
      </c>
      <c r="D3298" s="98">
        <v>202501</v>
      </c>
      <c r="E3298" s="118" t="str">
        <f t="shared" si="51"/>
        <v>01 January 2025</v>
      </c>
      <c r="F3298" s="98" t="s">
        <v>541</v>
      </c>
      <c r="G3298" s="98" t="s">
        <v>550</v>
      </c>
    </row>
    <row r="3299" spans="1:7" x14ac:dyDescent="0.25">
      <c r="A3299" s="31" t="s">
        <v>549</v>
      </c>
      <c r="B3299" s="31" t="s">
        <v>63</v>
      </c>
      <c r="C3299" s="31">
        <v>97500</v>
      </c>
      <c r="D3299" s="31">
        <v>202501</v>
      </c>
      <c r="E3299" s="119" t="str">
        <f t="shared" si="51"/>
        <v>01 January 2025</v>
      </c>
      <c r="F3299" s="31" t="s">
        <v>541</v>
      </c>
      <c r="G3299" s="31" t="s">
        <v>551</v>
      </c>
    </row>
    <row r="3300" spans="1:7" x14ac:dyDescent="0.25">
      <c r="A3300" s="98" t="s">
        <v>549</v>
      </c>
      <c r="B3300" s="98" t="s">
        <v>63</v>
      </c>
      <c r="C3300" s="98">
        <v>152500</v>
      </c>
      <c r="D3300" s="98">
        <v>202501</v>
      </c>
      <c r="E3300" s="118" t="str">
        <f t="shared" si="51"/>
        <v>01 January 2025</v>
      </c>
      <c r="F3300" s="98" t="s">
        <v>541</v>
      </c>
      <c r="G3300" s="98" t="s">
        <v>552</v>
      </c>
    </row>
    <row r="3301" spans="1:7" x14ac:dyDescent="0.25">
      <c r="A3301" s="31" t="s">
        <v>549</v>
      </c>
      <c r="B3301" s="31" t="s">
        <v>63</v>
      </c>
      <c r="C3301" s="31">
        <v>210000</v>
      </c>
      <c r="D3301" s="31">
        <v>202501</v>
      </c>
      <c r="E3301" s="119" t="str">
        <f t="shared" si="51"/>
        <v>01 January 2025</v>
      </c>
      <c r="F3301" s="31" t="s">
        <v>541</v>
      </c>
      <c r="G3301" s="31" t="s">
        <v>553</v>
      </c>
    </row>
    <row r="3302" spans="1:7" x14ac:dyDescent="0.25">
      <c r="A3302" s="98" t="s">
        <v>549</v>
      </c>
      <c r="B3302" s="98" t="s">
        <v>63</v>
      </c>
      <c r="C3302" s="98">
        <v>250000</v>
      </c>
      <c r="D3302" s="98">
        <v>202501</v>
      </c>
      <c r="E3302" s="118" t="str">
        <f t="shared" si="51"/>
        <v>01 January 2025</v>
      </c>
      <c r="F3302" s="98" t="s">
        <v>541</v>
      </c>
      <c r="G3302" s="98" t="s">
        <v>554</v>
      </c>
    </row>
    <row r="3303" spans="1:7" x14ac:dyDescent="0.25">
      <c r="A3303" s="31" t="s">
        <v>549</v>
      </c>
      <c r="B3303" s="31" t="s">
        <v>66</v>
      </c>
      <c r="C3303" s="31">
        <v>0</v>
      </c>
      <c r="D3303" s="31">
        <v>202501</v>
      </c>
      <c r="E3303" s="119" t="str">
        <f t="shared" si="51"/>
        <v>01 January 2025</v>
      </c>
      <c r="F3303" s="31" t="s">
        <v>541</v>
      </c>
      <c r="G3303" s="31" t="s">
        <v>550</v>
      </c>
    </row>
    <row r="3304" spans="1:7" x14ac:dyDescent="0.25">
      <c r="A3304" s="98" t="s">
        <v>549</v>
      </c>
      <c r="B3304" s="98" t="s">
        <v>66</v>
      </c>
      <c r="C3304" s="98">
        <v>0</v>
      </c>
      <c r="D3304" s="98">
        <v>202501</v>
      </c>
      <c r="E3304" s="118" t="str">
        <f t="shared" si="51"/>
        <v>01 January 2025</v>
      </c>
      <c r="F3304" s="98" t="s">
        <v>541</v>
      </c>
      <c r="G3304" s="98" t="s">
        <v>551</v>
      </c>
    </row>
    <row r="3305" spans="1:7" x14ac:dyDescent="0.25">
      <c r="A3305" s="31" t="s">
        <v>549</v>
      </c>
      <c r="B3305" s="31" t="s">
        <v>66</v>
      </c>
      <c r="C3305" s="31">
        <v>0</v>
      </c>
      <c r="D3305" s="31">
        <v>202501</v>
      </c>
      <c r="E3305" s="119" t="str">
        <f t="shared" si="51"/>
        <v>01 January 2025</v>
      </c>
      <c r="F3305" s="31" t="s">
        <v>541</v>
      </c>
      <c r="G3305" s="31" t="s">
        <v>552</v>
      </c>
    </row>
    <row r="3306" spans="1:7" x14ac:dyDescent="0.25">
      <c r="A3306" s="98" t="s">
        <v>549</v>
      </c>
      <c r="B3306" s="98" t="s">
        <v>66</v>
      </c>
      <c r="C3306" s="98">
        <v>0</v>
      </c>
      <c r="D3306" s="98">
        <v>202501</v>
      </c>
      <c r="E3306" s="118" t="str">
        <f t="shared" si="51"/>
        <v>01 January 2025</v>
      </c>
      <c r="F3306" s="98" t="s">
        <v>541</v>
      </c>
      <c r="G3306" s="98" t="s">
        <v>553</v>
      </c>
    </row>
    <row r="3307" spans="1:7" x14ac:dyDescent="0.25">
      <c r="A3307" s="31" t="s">
        <v>549</v>
      </c>
      <c r="B3307" s="31" t="s">
        <v>68</v>
      </c>
      <c r="C3307" s="31">
        <v>-28800</v>
      </c>
      <c r="D3307" s="31">
        <v>202501</v>
      </c>
      <c r="E3307" s="119" t="str">
        <f t="shared" si="51"/>
        <v>01 January 2025</v>
      </c>
      <c r="F3307" s="31" t="s">
        <v>541</v>
      </c>
      <c r="G3307" s="31" t="s">
        <v>550</v>
      </c>
    </row>
    <row r="3308" spans="1:7" x14ac:dyDescent="0.25">
      <c r="A3308" s="98" t="s">
        <v>549</v>
      </c>
      <c r="B3308" s="98" t="s">
        <v>68</v>
      </c>
      <c r="C3308" s="98">
        <v>-70200</v>
      </c>
      <c r="D3308" s="98">
        <v>202501</v>
      </c>
      <c r="E3308" s="118" t="str">
        <f t="shared" si="51"/>
        <v>01 January 2025</v>
      </c>
      <c r="F3308" s="98" t="s">
        <v>541</v>
      </c>
      <c r="G3308" s="98" t="s">
        <v>551</v>
      </c>
    </row>
    <row r="3309" spans="1:7" x14ac:dyDescent="0.25">
      <c r="A3309" s="31" t="s">
        <v>549</v>
      </c>
      <c r="B3309" s="31" t="s">
        <v>68</v>
      </c>
      <c r="C3309" s="31">
        <v>-109800</v>
      </c>
      <c r="D3309" s="31">
        <v>202501</v>
      </c>
      <c r="E3309" s="119" t="str">
        <f t="shared" si="51"/>
        <v>01 January 2025</v>
      </c>
      <c r="F3309" s="31" t="s">
        <v>541</v>
      </c>
      <c r="G3309" s="31" t="s">
        <v>552</v>
      </c>
    </row>
    <row r="3310" spans="1:7" x14ac:dyDescent="0.25">
      <c r="A3310" s="98" t="s">
        <v>549</v>
      </c>
      <c r="B3310" s="98" t="s">
        <v>68</v>
      </c>
      <c r="C3310" s="98">
        <v>-151200</v>
      </c>
      <c r="D3310" s="98">
        <v>202501</v>
      </c>
      <c r="E3310" s="118" t="str">
        <f t="shared" si="51"/>
        <v>01 January 2025</v>
      </c>
      <c r="F3310" s="98" t="s">
        <v>541</v>
      </c>
      <c r="G3310" s="98" t="s">
        <v>553</v>
      </c>
    </row>
    <row r="3311" spans="1:7" x14ac:dyDescent="0.25">
      <c r="A3311" s="31" t="s">
        <v>549</v>
      </c>
      <c r="B3311" s="31" t="s">
        <v>68</v>
      </c>
      <c r="C3311" s="31">
        <v>-180000</v>
      </c>
      <c r="D3311" s="31">
        <v>202501</v>
      </c>
      <c r="E3311" s="119" t="str">
        <f t="shared" si="51"/>
        <v>01 January 2025</v>
      </c>
      <c r="F3311" s="31" t="s">
        <v>541</v>
      </c>
      <c r="G3311" s="31" t="s">
        <v>554</v>
      </c>
    </row>
    <row r="3312" spans="1:7" x14ac:dyDescent="0.25">
      <c r="A3312" s="98" t="s">
        <v>549</v>
      </c>
      <c r="B3312" s="98" t="s">
        <v>110</v>
      </c>
      <c r="C3312" s="98">
        <v>-28800</v>
      </c>
      <c r="D3312" s="98">
        <v>202501</v>
      </c>
      <c r="E3312" s="118" t="str">
        <f t="shared" si="51"/>
        <v>01 January 2025</v>
      </c>
      <c r="F3312" s="98" t="s">
        <v>541</v>
      </c>
      <c r="G3312" s="98" t="s">
        <v>550</v>
      </c>
    </row>
    <row r="3313" spans="1:7" x14ac:dyDescent="0.25">
      <c r="A3313" s="31" t="s">
        <v>549</v>
      </c>
      <c r="B3313" s="31" t="s">
        <v>110</v>
      </c>
      <c r="C3313" s="31">
        <v>-70200</v>
      </c>
      <c r="D3313" s="31">
        <v>202501</v>
      </c>
      <c r="E3313" s="119" t="str">
        <f t="shared" si="51"/>
        <v>01 January 2025</v>
      </c>
      <c r="F3313" s="31" t="s">
        <v>541</v>
      </c>
      <c r="G3313" s="31" t="s">
        <v>551</v>
      </c>
    </row>
    <row r="3314" spans="1:7" x14ac:dyDescent="0.25">
      <c r="A3314" s="98" t="s">
        <v>549</v>
      </c>
      <c r="B3314" s="98" t="s">
        <v>110</v>
      </c>
      <c r="C3314" s="98">
        <v>-109800</v>
      </c>
      <c r="D3314" s="98">
        <v>202501</v>
      </c>
      <c r="E3314" s="118" t="str">
        <f t="shared" si="51"/>
        <v>01 January 2025</v>
      </c>
      <c r="F3314" s="98" t="s">
        <v>541</v>
      </c>
      <c r="G3314" s="98" t="s">
        <v>552</v>
      </c>
    </row>
    <row r="3315" spans="1:7" x14ac:dyDescent="0.25">
      <c r="A3315" s="31" t="s">
        <v>549</v>
      </c>
      <c r="B3315" s="31" t="s">
        <v>110</v>
      </c>
      <c r="C3315" s="31">
        <v>-151200</v>
      </c>
      <c r="D3315" s="31">
        <v>202501</v>
      </c>
      <c r="E3315" s="119" t="str">
        <f t="shared" si="51"/>
        <v>01 January 2025</v>
      </c>
      <c r="F3315" s="31" t="s">
        <v>541</v>
      </c>
      <c r="G3315" s="31" t="s">
        <v>553</v>
      </c>
    </row>
    <row r="3316" spans="1:7" x14ac:dyDescent="0.25">
      <c r="A3316" s="98" t="s">
        <v>549</v>
      </c>
      <c r="B3316" s="98" t="s">
        <v>110</v>
      </c>
      <c r="C3316" s="98">
        <v>-180000</v>
      </c>
      <c r="D3316" s="98">
        <v>202501</v>
      </c>
      <c r="E3316" s="118" t="str">
        <f t="shared" si="51"/>
        <v>01 January 2025</v>
      </c>
      <c r="F3316" s="98" t="s">
        <v>541</v>
      </c>
      <c r="G3316" s="98" t="s">
        <v>554</v>
      </c>
    </row>
    <row r="3317" spans="1:7" x14ac:dyDescent="0.25">
      <c r="A3317" s="31" t="s">
        <v>549</v>
      </c>
      <c r="B3317" s="31" t="s">
        <v>112</v>
      </c>
      <c r="C3317" s="31">
        <v>11200</v>
      </c>
      <c r="D3317" s="31">
        <v>202501</v>
      </c>
      <c r="E3317" s="119" t="str">
        <f t="shared" si="51"/>
        <v>01 January 2025</v>
      </c>
      <c r="F3317" s="31" t="s">
        <v>541</v>
      </c>
      <c r="G3317" s="31" t="s">
        <v>550</v>
      </c>
    </row>
    <row r="3318" spans="1:7" x14ac:dyDescent="0.25">
      <c r="A3318" s="98" t="s">
        <v>549</v>
      </c>
      <c r="B3318" s="98" t="s">
        <v>112</v>
      </c>
      <c r="C3318" s="98">
        <v>27300</v>
      </c>
      <c r="D3318" s="98">
        <v>202501</v>
      </c>
      <c r="E3318" s="118" t="str">
        <f t="shared" si="51"/>
        <v>01 January 2025</v>
      </c>
      <c r="F3318" s="98" t="s">
        <v>541</v>
      </c>
      <c r="G3318" s="98" t="s">
        <v>551</v>
      </c>
    </row>
    <row r="3319" spans="1:7" x14ac:dyDescent="0.25">
      <c r="A3319" s="31" t="s">
        <v>549</v>
      </c>
      <c r="B3319" s="31" t="s">
        <v>112</v>
      </c>
      <c r="C3319" s="31">
        <v>42700</v>
      </c>
      <c r="D3319" s="31">
        <v>202501</v>
      </c>
      <c r="E3319" s="119" t="str">
        <f t="shared" si="51"/>
        <v>01 January 2025</v>
      </c>
      <c r="F3319" s="31" t="s">
        <v>541</v>
      </c>
      <c r="G3319" s="31" t="s">
        <v>552</v>
      </c>
    </row>
    <row r="3320" spans="1:7" x14ac:dyDescent="0.25">
      <c r="A3320" s="98" t="s">
        <v>549</v>
      </c>
      <c r="B3320" s="98" t="s">
        <v>112</v>
      </c>
      <c r="C3320" s="98">
        <v>58800</v>
      </c>
      <c r="D3320" s="98">
        <v>202501</v>
      </c>
      <c r="E3320" s="118" t="str">
        <f t="shared" si="51"/>
        <v>01 January 2025</v>
      </c>
      <c r="F3320" s="98" t="s">
        <v>541</v>
      </c>
      <c r="G3320" s="98" t="s">
        <v>553</v>
      </c>
    </row>
    <row r="3321" spans="1:7" x14ac:dyDescent="0.25">
      <c r="A3321" s="31" t="s">
        <v>549</v>
      </c>
      <c r="B3321" s="31" t="s">
        <v>112</v>
      </c>
      <c r="C3321" s="31">
        <v>70000</v>
      </c>
      <c r="D3321" s="31">
        <v>202501</v>
      </c>
      <c r="E3321" s="119" t="str">
        <f t="shared" si="51"/>
        <v>01 January 2025</v>
      </c>
      <c r="F3321" s="31" t="s">
        <v>541</v>
      </c>
      <c r="G3321" s="31" t="s">
        <v>554</v>
      </c>
    </row>
    <row r="3322" spans="1:7" x14ac:dyDescent="0.25">
      <c r="A3322" s="98" t="s">
        <v>549</v>
      </c>
      <c r="B3322" s="98" t="s">
        <v>114</v>
      </c>
      <c r="C3322" s="98">
        <v>11200</v>
      </c>
      <c r="D3322" s="98">
        <v>202501</v>
      </c>
      <c r="E3322" s="118" t="str">
        <f t="shared" si="51"/>
        <v>01 January 2025</v>
      </c>
      <c r="F3322" s="98" t="s">
        <v>541</v>
      </c>
      <c r="G3322" s="98" t="s">
        <v>550</v>
      </c>
    </row>
    <row r="3323" spans="1:7" x14ac:dyDescent="0.25">
      <c r="A3323" s="31" t="s">
        <v>549</v>
      </c>
      <c r="B3323" s="31" t="s">
        <v>114</v>
      </c>
      <c r="C3323" s="31">
        <v>27300</v>
      </c>
      <c r="D3323" s="31">
        <v>202501</v>
      </c>
      <c r="E3323" s="119" t="str">
        <f t="shared" si="51"/>
        <v>01 January 2025</v>
      </c>
      <c r="F3323" s="31" t="s">
        <v>541</v>
      </c>
      <c r="G3323" s="31" t="s">
        <v>551</v>
      </c>
    </row>
    <row r="3324" spans="1:7" x14ac:dyDescent="0.25">
      <c r="A3324" s="98" t="s">
        <v>549</v>
      </c>
      <c r="B3324" s="98" t="s">
        <v>114</v>
      </c>
      <c r="C3324" s="98">
        <v>42700</v>
      </c>
      <c r="D3324" s="98">
        <v>202501</v>
      </c>
      <c r="E3324" s="118" t="str">
        <f t="shared" si="51"/>
        <v>01 January 2025</v>
      </c>
      <c r="F3324" s="98" t="s">
        <v>541</v>
      </c>
      <c r="G3324" s="98" t="s">
        <v>552</v>
      </c>
    </row>
    <row r="3325" spans="1:7" x14ac:dyDescent="0.25">
      <c r="A3325" s="31" t="s">
        <v>549</v>
      </c>
      <c r="B3325" s="31" t="s">
        <v>114</v>
      </c>
      <c r="C3325" s="31">
        <v>58800</v>
      </c>
      <c r="D3325" s="31">
        <v>202501</v>
      </c>
      <c r="E3325" s="119" t="str">
        <f t="shared" si="51"/>
        <v>01 January 2025</v>
      </c>
      <c r="F3325" s="31" t="s">
        <v>541</v>
      </c>
      <c r="G3325" s="31" t="s">
        <v>553</v>
      </c>
    </row>
    <row r="3326" spans="1:7" x14ac:dyDescent="0.25">
      <c r="A3326" s="98" t="s">
        <v>549</v>
      </c>
      <c r="B3326" s="98" t="s">
        <v>114</v>
      </c>
      <c r="C3326" s="98">
        <v>70000</v>
      </c>
      <c r="D3326" s="98">
        <v>202501</v>
      </c>
      <c r="E3326" s="118" t="str">
        <f t="shared" si="51"/>
        <v>01 January 2025</v>
      </c>
      <c r="F3326" s="98" t="s">
        <v>541</v>
      </c>
      <c r="G3326" s="98" t="s">
        <v>554</v>
      </c>
    </row>
    <row r="3327" spans="1:7" x14ac:dyDescent="0.25">
      <c r="A3327" s="31" t="s">
        <v>549</v>
      </c>
      <c r="B3327" s="31" t="s">
        <v>116</v>
      </c>
      <c r="C3327" s="31">
        <v>0</v>
      </c>
      <c r="D3327" s="31">
        <v>202501</v>
      </c>
      <c r="E3327" s="119" t="str">
        <f t="shared" si="51"/>
        <v>01 January 2025</v>
      </c>
      <c r="F3327" s="31" t="s">
        <v>541</v>
      </c>
      <c r="G3327" s="31" t="s">
        <v>550</v>
      </c>
    </row>
    <row r="3328" spans="1:7" x14ac:dyDescent="0.25">
      <c r="A3328" s="98" t="s">
        <v>549</v>
      </c>
      <c r="B3328" s="98" t="s">
        <v>116</v>
      </c>
      <c r="C3328" s="98">
        <v>0</v>
      </c>
      <c r="D3328" s="98">
        <v>202501</v>
      </c>
      <c r="E3328" s="118" t="str">
        <f t="shared" si="51"/>
        <v>01 January 2025</v>
      </c>
      <c r="F3328" s="98" t="s">
        <v>541</v>
      </c>
      <c r="G3328" s="98" t="s">
        <v>551</v>
      </c>
    </row>
    <row r="3329" spans="1:7" x14ac:dyDescent="0.25">
      <c r="A3329" s="31" t="s">
        <v>549</v>
      </c>
      <c r="B3329" s="31" t="s">
        <v>116</v>
      </c>
      <c r="C3329" s="31">
        <v>0</v>
      </c>
      <c r="D3329" s="31">
        <v>202501</v>
      </c>
      <c r="E3329" s="119" t="str">
        <f t="shared" si="51"/>
        <v>01 January 2025</v>
      </c>
      <c r="F3329" s="31" t="s">
        <v>541</v>
      </c>
      <c r="G3329" s="31" t="s">
        <v>552</v>
      </c>
    </row>
    <row r="3330" spans="1:7" x14ac:dyDescent="0.25">
      <c r="A3330" s="98" t="s">
        <v>549</v>
      </c>
      <c r="B3330" s="98" t="s">
        <v>116</v>
      </c>
      <c r="C3330" s="98">
        <v>0</v>
      </c>
      <c r="D3330" s="98">
        <v>202501</v>
      </c>
      <c r="E3330" s="118" t="str">
        <f t="shared" ref="E3330:E3393" si="52">TEXT(DATE(LEFT(D3330,4), RIGHT(D3330,2), 1), "DD MMMM YYYY")</f>
        <v>01 January 2025</v>
      </c>
      <c r="F3330" s="98" t="s">
        <v>541</v>
      </c>
      <c r="G3330" s="98" t="s">
        <v>553</v>
      </c>
    </row>
    <row r="3331" spans="1:7" x14ac:dyDescent="0.25">
      <c r="A3331" s="31" t="s">
        <v>549</v>
      </c>
      <c r="B3331" s="31" t="s">
        <v>118</v>
      </c>
      <c r="C3331" s="31">
        <v>0</v>
      </c>
      <c r="D3331" s="31">
        <v>202501</v>
      </c>
      <c r="E3331" s="119" t="str">
        <f t="shared" si="52"/>
        <v>01 January 2025</v>
      </c>
      <c r="F3331" s="31" t="s">
        <v>541</v>
      </c>
      <c r="G3331" s="31" t="s">
        <v>550</v>
      </c>
    </row>
    <row r="3332" spans="1:7" x14ac:dyDescent="0.25">
      <c r="A3332" s="98" t="s">
        <v>549</v>
      </c>
      <c r="B3332" s="98" t="s">
        <v>118</v>
      </c>
      <c r="C3332" s="98">
        <v>0</v>
      </c>
      <c r="D3332" s="98">
        <v>202501</v>
      </c>
      <c r="E3332" s="118" t="str">
        <f t="shared" si="52"/>
        <v>01 January 2025</v>
      </c>
      <c r="F3332" s="98" t="s">
        <v>541</v>
      </c>
      <c r="G3332" s="98" t="s">
        <v>551</v>
      </c>
    </row>
    <row r="3333" spans="1:7" x14ac:dyDescent="0.25">
      <c r="A3333" s="31" t="s">
        <v>549</v>
      </c>
      <c r="B3333" s="31" t="s">
        <v>118</v>
      </c>
      <c r="C3333" s="31">
        <v>0</v>
      </c>
      <c r="D3333" s="31">
        <v>202501</v>
      </c>
      <c r="E3333" s="119" t="str">
        <f t="shared" si="52"/>
        <v>01 January 2025</v>
      </c>
      <c r="F3333" s="31" t="s">
        <v>541</v>
      </c>
      <c r="G3333" s="31" t="s">
        <v>552</v>
      </c>
    </row>
    <row r="3334" spans="1:7" x14ac:dyDescent="0.25">
      <c r="A3334" s="98" t="s">
        <v>549</v>
      </c>
      <c r="B3334" s="98" t="s">
        <v>118</v>
      </c>
      <c r="C3334" s="98">
        <v>0</v>
      </c>
      <c r="D3334" s="98">
        <v>202501</v>
      </c>
      <c r="E3334" s="118" t="str">
        <f t="shared" si="52"/>
        <v>01 January 2025</v>
      </c>
      <c r="F3334" s="98" t="s">
        <v>541</v>
      </c>
      <c r="G3334" s="98" t="s">
        <v>553</v>
      </c>
    </row>
    <row r="3335" spans="1:7" x14ac:dyDescent="0.25">
      <c r="A3335" s="31" t="s">
        <v>549</v>
      </c>
      <c r="B3335" s="31" t="s">
        <v>120</v>
      </c>
      <c r="C3335" s="31">
        <v>-5490.72</v>
      </c>
      <c r="D3335" s="31">
        <v>202501</v>
      </c>
      <c r="E3335" s="119" t="str">
        <f t="shared" si="52"/>
        <v>01 January 2025</v>
      </c>
      <c r="F3335" s="31" t="s">
        <v>541</v>
      </c>
      <c r="G3335" s="31" t="s">
        <v>550</v>
      </c>
    </row>
    <row r="3336" spans="1:7" x14ac:dyDescent="0.25">
      <c r="A3336" s="98" t="s">
        <v>549</v>
      </c>
      <c r="B3336" s="98" t="s">
        <v>120</v>
      </c>
      <c r="C3336" s="98">
        <v>-13383.63</v>
      </c>
      <c r="D3336" s="98">
        <v>202501</v>
      </c>
      <c r="E3336" s="118" t="str">
        <f t="shared" si="52"/>
        <v>01 January 2025</v>
      </c>
      <c r="F3336" s="98" t="s">
        <v>541</v>
      </c>
      <c r="G3336" s="98" t="s">
        <v>551</v>
      </c>
    </row>
    <row r="3337" spans="1:7" x14ac:dyDescent="0.25">
      <c r="A3337" s="31" t="s">
        <v>549</v>
      </c>
      <c r="B3337" s="31" t="s">
        <v>120</v>
      </c>
      <c r="C3337" s="31">
        <v>-20933.37</v>
      </c>
      <c r="D3337" s="31">
        <v>202501</v>
      </c>
      <c r="E3337" s="119" t="str">
        <f t="shared" si="52"/>
        <v>01 January 2025</v>
      </c>
      <c r="F3337" s="31" t="s">
        <v>541</v>
      </c>
      <c r="G3337" s="31" t="s">
        <v>552</v>
      </c>
    </row>
    <row r="3338" spans="1:7" x14ac:dyDescent="0.25">
      <c r="A3338" s="98" t="s">
        <v>549</v>
      </c>
      <c r="B3338" s="98" t="s">
        <v>120</v>
      </c>
      <c r="C3338" s="98">
        <v>-28826.28</v>
      </c>
      <c r="D3338" s="98">
        <v>202501</v>
      </c>
      <c r="E3338" s="118" t="str">
        <f t="shared" si="52"/>
        <v>01 January 2025</v>
      </c>
      <c r="F3338" s="98" t="s">
        <v>541</v>
      </c>
      <c r="G3338" s="98" t="s">
        <v>553</v>
      </c>
    </row>
    <row r="3339" spans="1:7" x14ac:dyDescent="0.25">
      <c r="A3339" s="31" t="s">
        <v>549</v>
      </c>
      <c r="B3339" s="31" t="s">
        <v>120</v>
      </c>
      <c r="C3339" s="31">
        <v>-34317</v>
      </c>
      <c r="D3339" s="31">
        <v>202501</v>
      </c>
      <c r="E3339" s="119" t="str">
        <f t="shared" si="52"/>
        <v>01 January 2025</v>
      </c>
      <c r="F3339" s="31" t="s">
        <v>541</v>
      </c>
      <c r="G3339" s="31" t="s">
        <v>554</v>
      </c>
    </row>
    <row r="3340" spans="1:7" x14ac:dyDescent="0.25">
      <c r="A3340" s="98" t="s">
        <v>549</v>
      </c>
      <c r="B3340" s="98" t="s">
        <v>122</v>
      </c>
      <c r="C3340" s="98">
        <v>0</v>
      </c>
      <c r="D3340" s="98">
        <v>202501</v>
      </c>
      <c r="E3340" s="118" t="str">
        <f t="shared" si="52"/>
        <v>01 January 2025</v>
      </c>
      <c r="F3340" s="98" t="s">
        <v>541</v>
      </c>
      <c r="G3340" s="98" t="s">
        <v>550</v>
      </c>
    </row>
    <row r="3341" spans="1:7" x14ac:dyDescent="0.25">
      <c r="A3341" s="31" t="s">
        <v>549</v>
      </c>
      <c r="B3341" s="31" t="s">
        <v>122</v>
      </c>
      <c r="C3341" s="31">
        <v>0</v>
      </c>
      <c r="D3341" s="31">
        <v>202501</v>
      </c>
      <c r="E3341" s="119" t="str">
        <f t="shared" si="52"/>
        <v>01 January 2025</v>
      </c>
      <c r="F3341" s="31" t="s">
        <v>541</v>
      </c>
      <c r="G3341" s="31" t="s">
        <v>551</v>
      </c>
    </row>
    <row r="3342" spans="1:7" x14ac:dyDescent="0.25">
      <c r="A3342" s="98" t="s">
        <v>549</v>
      </c>
      <c r="B3342" s="98" t="s">
        <v>122</v>
      </c>
      <c r="C3342" s="98">
        <v>0</v>
      </c>
      <c r="D3342" s="98">
        <v>202501</v>
      </c>
      <c r="E3342" s="118" t="str">
        <f t="shared" si="52"/>
        <v>01 January 2025</v>
      </c>
      <c r="F3342" s="98" t="s">
        <v>541</v>
      </c>
      <c r="G3342" s="98" t="s">
        <v>552</v>
      </c>
    </row>
    <row r="3343" spans="1:7" x14ac:dyDescent="0.25">
      <c r="A3343" s="31" t="s">
        <v>549</v>
      </c>
      <c r="B3343" s="31" t="s">
        <v>122</v>
      </c>
      <c r="C3343" s="31">
        <v>0</v>
      </c>
      <c r="D3343" s="31">
        <v>202501</v>
      </c>
      <c r="E3343" s="119" t="str">
        <f t="shared" si="52"/>
        <v>01 January 2025</v>
      </c>
      <c r="F3343" s="31" t="s">
        <v>541</v>
      </c>
      <c r="G3343" s="31" t="s">
        <v>553</v>
      </c>
    </row>
    <row r="3344" spans="1:7" x14ac:dyDescent="0.25">
      <c r="A3344" s="98" t="s">
        <v>549</v>
      </c>
      <c r="B3344" s="98" t="s">
        <v>124</v>
      </c>
      <c r="C3344" s="98">
        <v>-219.68</v>
      </c>
      <c r="D3344" s="98">
        <v>202501</v>
      </c>
      <c r="E3344" s="118" t="str">
        <f t="shared" si="52"/>
        <v>01 January 2025</v>
      </c>
      <c r="F3344" s="98" t="s">
        <v>541</v>
      </c>
      <c r="G3344" s="98" t="s">
        <v>550</v>
      </c>
    </row>
    <row r="3345" spans="1:7" x14ac:dyDescent="0.25">
      <c r="A3345" s="31" t="s">
        <v>549</v>
      </c>
      <c r="B3345" s="31" t="s">
        <v>124</v>
      </c>
      <c r="C3345" s="31">
        <v>-535.47</v>
      </c>
      <c r="D3345" s="31">
        <v>202501</v>
      </c>
      <c r="E3345" s="119" t="str">
        <f t="shared" si="52"/>
        <v>01 January 2025</v>
      </c>
      <c r="F3345" s="31" t="s">
        <v>541</v>
      </c>
      <c r="G3345" s="31" t="s">
        <v>551</v>
      </c>
    </row>
    <row r="3346" spans="1:7" x14ac:dyDescent="0.25">
      <c r="A3346" s="98" t="s">
        <v>549</v>
      </c>
      <c r="B3346" s="98" t="s">
        <v>124</v>
      </c>
      <c r="C3346" s="98">
        <v>-837.53</v>
      </c>
      <c r="D3346" s="98">
        <v>202501</v>
      </c>
      <c r="E3346" s="118" t="str">
        <f t="shared" si="52"/>
        <v>01 January 2025</v>
      </c>
      <c r="F3346" s="98" t="s">
        <v>541</v>
      </c>
      <c r="G3346" s="98" t="s">
        <v>552</v>
      </c>
    </row>
    <row r="3347" spans="1:7" x14ac:dyDescent="0.25">
      <c r="A3347" s="31" t="s">
        <v>549</v>
      </c>
      <c r="B3347" s="31" t="s">
        <v>124</v>
      </c>
      <c r="C3347" s="31">
        <v>-1153.32</v>
      </c>
      <c r="D3347" s="31">
        <v>202501</v>
      </c>
      <c r="E3347" s="119" t="str">
        <f t="shared" si="52"/>
        <v>01 January 2025</v>
      </c>
      <c r="F3347" s="31" t="s">
        <v>541</v>
      </c>
      <c r="G3347" s="31" t="s">
        <v>553</v>
      </c>
    </row>
    <row r="3348" spans="1:7" x14ac:dyDescent="0.25">
      <c r="A3348" s="98" t="s">
        <v>549</v>
      </c>
      <c r="B3348" s="98" t="s">
        <v>124</v>
      </c>
      <c r="C3348" s="98">
        <v>-1373</v>
      </c>
      <c r="D3348" s="98">
        <v>202501</v>
      </c>
      <c r="E3348" s="118" t="str">
        <f t="shared" si="52"/>
        <v>01 January 2025</v>
      </c>
      <c r="F3348" s="98" t="s">
        <v>541</v>
      </c>
      <c r="G3348" s="98" t="s">
        <v>554</v>
      </c>
    </row>
    <row r="3349" spans="1:7" x14ac:dyDescent="0.25">
      <c r="A3349" s="31" t="s">
        <v>549</v>
      </c>
      <c r="B3349" s="31" t="s">
        <v>558</v>
      </c>
      <c r="C3349" s="31">
        <v>0</v>
      </c>
      <c r="D3349" s="31">
        <v>202501</v>
      </c>
      <c r="E3349" s="119" t="str">
        <f t="shared" si="52"/>
        <v>01 January 2025</v>
      </c>
      <c r="F3349" s="31" t="s">
        <v>541</v>
      </c>
      <c r="G3349" s="31" t="s">
        <v>550</v>
      </c>
    </row>
    <row r="3350" spans="1:7" x14ac:dyDescent="0.25">
      <c r="A3350" s="98" t="s">
        <v>549</v>
      </c>
      <c r="B3350" s="98" t="s">
        <v>558</v>
      </c>
      <c r="C3350" s="98">
        <v>0</v>
      </c>
      <c r="D3350" s="98">
        <v>202501</v>
      </c>
      <c r="E3350" s="118" t="str">
        <f t="shared" si="52"/>
        <v>01 January 2025</v>
      </c>
      <c r="F3350" s="98" t="s">
        <v>541</v>
      </c>
      <c r="G3350" s="98" t="s">
        <v>551</v>
      </c>
    </row>
    <row r="3351" spans="1:7" x14ac:dyDescent="0.25">
      <c r="A3351" s="31" t="s">
        <v>549</v>
      </c>
      <c r="B3351" s="31" t="s">
        <v>558</v>
      </c>
      <c r="C3351" s="31">
        <v>0</v>
      </c>
      <c r="D3351" s="31">
        <v>202501</v>
      </c>
      <c r="E3351" s="119" t="str">
        <f t="shared" si="52"/>
        <v>01 January 2025</v>
      </c>
      <c r="F3351" s="31" t="s">
        <v>541</v>
      </c>
      <c r="G3351" s="31" t="s">
        <v>552</v>
      </c>
    </row>
    <row r="3352" spans="1:7" x14ac:dyDescent="0.25">
      <c r="A3352" s="98" t="s">
        <v>549</v>
      </c>
      <c r="B3352" s="98" t="s">
        <v>558</v>
      </c>
      <c r="C3352" s="98">
        <v>0</v>
      </c>
      <c r="D3352" s="98">
        <v>202501</v>
      </c>
      <c r="E3352" s="118" t="str">
        <f t="shared" si="52"/>
        <v>01 January 2025</v>
      </c>
      <c r="F3352" s="98" t="s">
        <v>541</v>
      </c>
      <c r="G3352" s="98" t="s">
        <v>553</v>
      </c>
    </row>
    <row r="3353" spans="1:7" x14ac:dyDescent="0.25">
      <c r="A3353" s="31" t="s">
        <v>549</v>
      </c>
      <c r="B3353" s="31" t="s">
        <v>126</v>
      </c>
      <c r="C3353" s="31">
        <v>-461.28</v>
      </c>
      <c r="D3353" s="31">
        <v>202501</v>
      </c>
      <c r="E3353" s="119" t="str">
        <f t="shared" si="52"/>
        <v>01 January 2025</v>
      </c>
      <c r="F3353" s="31" t="s">
        <v>541</v>
      </c>
      <c r="G3353" s="31" t="s">
        <v>550</v>
      </c>
    </row>
    <row r="3354" spans="1:7" x14ac:dyDescent="0.25">
      <c r="A3354" s="98" t="s">
        <v>549</v>
      </c>
      <c r="B3354" s="98" t="s">
        <v>126</v>
      </c>
      <c r="C3354" s="98">
        <v>-1124.3699999999999</v>
      </c>
      <c r="D3354" s="98">
        <v>202501</v>
      </c>
      <c r="E3354" s="118" t="str">
        <f t="shared" si="52"/>
        <v>01 January 2025</v>
      </c>
      <c r="F3354" s="98" t="s">
        <v>541</v>
      </c>
      <c r="G3354" s="98" t="s">
        <v>551</v>
      </c>
    </row>
    <row r="3355" spans="1:7" x14ac:dyDescent="0.25">
      <c r="A3355" s="31" t="s">
        <v>549</v>
      </c>
      <c r="B3355" s="31" t="s">
        <v>126</v>
      </c>
      <c r="C3355" s="31">
        <v>-1758.63</v>
      </c>
      <c r="D3355" s="31">
        <v>202501</v>
      </c>
      <c r="E3355" s="119" t="str">
        <f t="shared" si="52"/>
        <v>01 January 2025</v>
      </c>
      <c r="F3355" s="31" t="s">
        <v>541</v>
      </c>
      <c r="G3355" s="31" t="s">
        <v>552</v>
      </c>
    </row>
    <row r="3356" spans="1:7" x14ac:dyDescent="0.25">
      <c r="A3356" s="98" t="s">
        <v>549</v>
      </c>
      <c r="B3356" s="98" t="s">
        <v>126</v>
      </c>
      <c r="C3356" s="98">
        <v>-2421.7199999999998</v>
      </c>
      <c r="D3356" s="98">
        <v>202501</v>
      </c>
      <c r="E3356" s="118" t="str">
        <f t="shared" si="52"/>
        <v>01 January 2025</v>
      </c>
      <c r="F3356" s="98" t="s">
        <v>541</v>
      </c>
      <c r="G3356" s="98" t="s">
        <v>553</v>
      </c>
    </row>
    <row r="3357" spans="1:7" x14ac:dyDescent="0.25">
      <c r="A3357" s="31" t="s">
        <v>549</v>
      </c>
      <c r="B3357" s="31" t="s">
        <v>126</v>
      </c>
      <c r="C3357" s="31">
        <v>-2883</v>
      </c>
      <c r="D3357" s="31">
        <v>202501</v>
      </c>
      <c r="E3357" s="119" t="str">
        <f t="shared" si="52"/>
        <v>01 January 2025</v>
      </c>
      <c r="F3357" s="31" t="s">
        <v>541</v>
      </c>
      <c r="G3357" s="31" t="s">
        <v>554</v>
      </c>
    </row>
    <row r="3358" spans="1:7" x14ac:dyDescent="0.25">
      <c r="A3358" s="98" t="s">
        <v>549</v>
      </c>
      <c r="B3358" s="98" t="s">
        <v>128</v>
      </c>
      <c r="C3358" s="98">
        <v>0</v>
      </c>
      <c r="D3358" s="98">
        <v>202501</v>
      </c>
      <c r="E3358" s="118" t="str">
        <f t="shared" si="52"/>
        <v>01 January 2025</v>
      </c>
      <c r="F3358" s="98" t="s">
        <v>541</v>
      </c>
      <c r="G3358" s="98" t="s">
        <v>550</v>
      </c>
    </row>
    <row r="3359" spans="1:7" x14ac:dyDescent="0.25">
      <c r="A3359" s="31" t="s">
        <v>549</v>
      </c>
      <c r="B3359" s="31" t="s">
        <v>128</v>
      </c>
      <c r="C3359" s="31">
        <v>0</v>
      </c>
      <c r="D3359" s="31">
        <v>202501</v>
      </c>
      <c r="E3359" s="119" t="str">
        <f t="shared" si="52"/>
        <v>01 January 2025</v>
      </c>
      <c r="F3359" s="31" t="s">
        <v>541</v>
      </c>
      <c r="G3359" s="31" t="s">
        <v>551</v>
      </c>
    </row>
    <row r="3360" spans="1:7" x14ac:dyDescent="0.25">
      <c r="A3360" s="98" t="s">
        <v>549</v>
      </c>
      <c r="B3360" s="98" t="s">
        <v>128</v>
      </c>
      <c r="C3360" s="98">
        <v>0</v>
      </c>
      <c r="D3360" s="98">
        <v>202501</v>
      </c>
      <c r="E3360" s="118" t="str">
        <f t="shared" si="52"/>
        <v>01 January 2025</v>
      </c>
      <c r="F3360" s="98" t="s">
        <v>541</v>
      </c>
      <c r="G3360" s="98" t="s">
        <v>552</v>
      </c>
    </row>
    <row r="3361" spans="1:7" x14ac:dyDescent="0.25">
      <c r="A3361" s="31" t="s">
        <v>549</v>
      </c>
      <c r="B3361" s="31" t="s">
        <v>128</v>
      </c>
      <c r="C3361" s="31">
        <v>0</v>
      </c>
      <c r="D3361" s="31">
        <v>202501</v>
      </c>
      <c r="E3361" s="119" t="str">
        <f t="shared" si="52"/>
        <v>01 January 2025</v>
      </c>
      <c r="F3361" s="31" t="s">
        <v>541</v>
      </c>
      <c r="G3361" s="31" t="s">
        <v>553</v>
      </c>
    </row>
    <row r="3362" spans="1:7" x14ac:dyDescent="0.25">
      <c r="A3362" s="98" t="s">
        <v>549</v>
      </c>
      <c r="B3362" s="98" t="s">
        <v>543</v>
      </c>
      <c r="C3362" s="98">
        <v>-5.44</v>
      </c>
      <c r="D3362" s="98">
        <v>202501</v>
      </c>
      <c r="E3362" s="118" t="str">
        <f t="shared" si="52"/>
        <v>01 January 2025</v>
      </c>
      <c r="F3362" s="98" t="s">
        <v>541</v>
      </c>
      <c r="G3362" s="98" t="s">
        <v>550</v>
      </c>
    </row>
    <row r="3363" spans="1:7" x14ac:dyDescent="0.25">
      <c r="A3363" s="31" t="s">
        <v>549</v>
      </c>
      <c r="B3363" s="31" t="s">
        <v>543</v>
      </c>
      <c r="C3363" s="31">
        <v>-13.26</v>
      </c>
      <c r="D3363" s="31">
        <v>202501</v>
      </c>
      <c r="E3363" s="119" t="str">
        <f t="shared" si="52"/>
        <v>01 January 2025</v>
      </c>
      <c r="F3363" s="31" t="s">
        <v>541</v>
      </c>
      <c r="G3363" s="31" t="s">
        <v>551</v>
      </c>
    </row>
    <row r="3364" spans="1:7" x14ac:dyDescent="0.25">
      <c r="A3364" s="98" t="s">
        <v>549</v>
      </c>
      <c r="B3364" s="98" t="s">
        <v>543</v>
      </c>
      <c r="C3364" s="98">
        <v>-20.74</v>
      </c>
      <c r="D3364" s="98">
        <v>202501</v>
      </c>
      <c r="E3364" s="118" t="str">
        <f t="shared" si="52"/>
        <v>01 January 2025</v>
      </c>
      <c r="F3364" s="98" t="s">
        <v>541</v>
      </c>
      <c r="G3364" s="98" t="s">
        <v>552</v>
      </c>
    </row>
    <row r="3365" spans="1:7" x14ac:dyDescent="0.25">
      <c r="A3365" s="31" t="s">
        <v>549</v>
      </c>
      <c r="B3365" s="31" t="s">
        <v>543</v>
      </c>
      <c r="C3365" s="31">
        <v>-28.56</v>
      </c>
      <c r="D3365" s="31">
        <v>202501</v>
      </c>
      <c r="E3365" s="119" t="str">
        <f t="shared" si="52"/>
        <v>01 January 2025</v>
      </c>
      <c r="F3365" s="31" t="s">
        <v>541</v>
      </c>
      <c r="G3365" s="31" t="s">
        <v>553</v>
      </c>
    </row>
    <row r="3366" spans="1:7" x14ac:dyDescent="0.25">
      <c r="A3366" s="98" t="s">
        <v>549</v>
      </c>
      <c r="B3366" s="98" t="s">
        <v>543</v>
      </c>
      <c r="C3366" s="98">
        <v>-34</v>
      </c>
      <c r="D3366" s="98">
        <v>202501</v>
      </c>
      <c r="E3366" s="118" t="str">
        <f t="shared" si="52"/>
        <v>01 January 2025</v>
      </c>
      <c r="F3366" s="98" t="s">
        <v>541</v>
      </c>
      <c r="G3366" s="98" t="s">
        <v>554</v>
      </c>
    </row>
    <row r="3367" spans="1:7" x14ac:dyDescent="0.25">
      <c r="A3367" s="31" t="s">
        <v>549</v>
      </c>
      <c r="B3367" s="31" t="s">
        <v>130</v>
      </c>
      <c r="C3367" s="31">
        <v>-40</v>
      </c>
      <c r="D3367" s="31">
        <v>202501</v>
      </c>
      <c r="E3367" s="119" t="str">
        <f t="shared" si="52"/>
        <v>01 January 2025</v>
      </c>
      <c r="F3367" s="31" t="s">
        <v>541</v>
      </c>
      <c r="G3367" s="31" t="s">
        <v>550</v>
      </c>
    </row>
    <row r="3368" spans="1:7" x14ac:dyDescent="0.25">
      <c r="A3368" s="98" t="s">
        <v>549</v>
      </c>
      <c r="B3368" s="98" t="s">
        <v>130</v>
      </c>
      <c r="C3368" s="98">
        <v>-97.5</v>
      </c>
      <c r="D3368" s="98">
        <v>202501</v>
      </c>
      <c r="E3368" s="118" t="str">
        <f t="shared" si="52"/>
        <v>01 January 2025</v>
      </c>
      <c r="F3368" s="98" t="s">
        <v>541</v>
      </c>
      <c r="G3368" s="98" t="s">
        <v>551</v>
      </c>
    </row>
    <row r="3369" spans="1:7" x14ac:dyDescent="0.25">
      <c r="A3369" s="31" t="s">
        <v>549</v>
      </c>
      <c r="B3369" s="31" t="s">
        <v>130</v>
      </c>
      <c r="C3369" s="31">
        <v>-152.5</v>
      </c>
      <c r="D3369" s="31">
        <v>202501</v>
      </c>
      <c r="E3369" s="119" t="str">
        <f t="shared" si="52"/>
        <v>01 January 2025</v>
      </c>
      <c r="F3369" s="31" t="s">
        <v>541</v>
      </c>
      <c r="G3369" s="31" t="s">
        <v>552</v>
      </c>
    </row>
    <row r="3370" spans="1:7" x14ac:dyDescent="0.25">
      <c r="A3370" s="98" t="s">
        <v>549</v>
      </c>
      <c r="B3370" s="98" t="s">
        <v>130</v>
      </c>
      <c r="C3370" s="98">
        <v>-210</v>
      </c>
      <c r="D3370" s="98">
        <v>202501</v>
      </c>
      <c r="E3370" s="118" t="str">
        <f t="shared" si="52"/>
        <v>01 January 2025</v>
      </c>
      <c r="F3370" s="98" t="s">
        <v>541</v>
      </c>
      <c r="G3370" s="98" t="s">
        <v>553</v>
      </c>
    </row>
    <row r="3371" spans="1:7" x14ac:dyDescent="0.25">
      <c r="A3371" s="31" t="s">
        <v>549</v>
      </c>
      <c r="B3371" s="31" t="s">
        <v>130</v>
      </c>
      <c r="C3371" s="31">
        <v>-250</v>
      </c>
      <c r="D3371" s="31">
        <v>202501</v>
      </c>
      <c r="E3371" s="119" t="str">
        <f t="shared" si="52"/>
        <v>01 January 2025</v>
      </c>
      <c r="F3371" s="31" t="s">
        <v>541</v>
      </c>
      <c r="G3371" s="31" t="s">
        <v>554</v>
      </c>
    </row>
    <row r="3372" spans="1:7" x14ac:dyDescent="0.25">
      <c r="A3372" s="98" t="s">
        <v>549</v>
      </c>
      <c r="B3372" s="98" t="s">
        <v>134</v>
      </c>
      <c r="C3372" s="98">
        <v>-494.24</v>
      </c>
      <c r="D3372" s="98">
        <v>202501</v>
      </c>
      <c r="E3372" s="118" t="str">
        <f t="shared" si="52"/>
        <v>01 January 2025</v>
      </c>
      <c r="F3372" s="98" t="s">
        <v>541</v>
      </c>
      <c r="G3372" s="98" t="s">
        <v>550</v>
      </c>
    </row>
    <row r="3373" spans="1:7" x14ac:dyDescent="0.25">
      <c r="A3373" s="31" t="s">
        <v>549</v>
      </c>
      <c r="B3373" s="31" t="s">
        <v>134</v>
      </c>
      <c r="C3373" s="31">
        <v>-1204.71</v>
      </c>
      <c r="D3373" s="31">
        <v>202501</v>
      </c>
      <c r="E3373" s="119" t="str">
        <f t="shared" si="52"/>
        <v>01 January 2025</v>
      </c>
      <c r="F3373" s="31" t="s">
        <v>541</v>
      </c>
      <c r="G3373" s="31" t="s">
        <v>551</v>
      </c>
    </row>
    <row r="3374" spans="1:7" x14ac:dyDescent="0.25">
      <c r="A3374" s="98" t="s">
        <v>549</v>
      </c>
      <c r="B3374" s="98" t="s">
        <v>134</v>
      </c>
      <c r="C3374" s="98">
        <v>-1884.29</v>
      </c>
      <c r="D3374" s="98">
        <v>202501</v>
      </c>
      <c r="E3374" s="118" t="str">
        <f t="shared" si="52"/>
        <v>01 January 2025</v>
      </c>
      <c r="F3374" s="98" t="s">
        <v>541</v>
      </c>
      <c r="G3374" s="98" t="s">
        <v>552</v>
      </c>
    </row>
    <row r="3375" spans="1:7" x14ac:dyDescent="0.25">
      <c r="A3375" s="31" t="s">
        <v>549</v>
      </c>
      <c r="B3375" s="31" t="s">
        <v>134</v>
      </c>
      <c r="C3375" s="31">
        <v>-2594.7600000000002</v>
      </c>
      <c r="D3375" s="31">
        <v>202501</v>
      </c>
      <c r="E3375" s="119" t="str">
        <f t="shared" si="52"/>
        <v>01 January 2025</v>
      </c>
      <c r="F3375" s="31" t="s">
        <v>541</v>
      </c>
      <c r="G3375" s="31" t="s">
        <v>553</v>
      </c>
    </row>
    <row r="3376" spans="1:7" x14ac:dyDescent="0.25">
      <c r="A3376" s="98" t="s">
        <v>549</v>
      </c>
      <c r="B3376" s="98" t="s">
        <v>134</v>
      </c>
      <c r="C3376" s="98">
        <v>-3089</v>
      </c>
      <c r="D3376" s="98">
        <v>202501</v>
      </c>
      <c r="E3376" s="118" t="str">
        <f t="shared" si="52"/>
        <v>01 January 2025</v>
      </c>
      <c r="F3376" s="98" t="s">
        <v>541</v>
      </c>
      <c r="G3376" s="98" t="s">
        <v>554</v>
      </c>
    </row>
    <row r="3377" spans="1:7" x14ac:dyDescent="0.25">
      <c r="A3377" s="31" t="s">
        <v>549</v>
      </c>
      <c r="B3377" s="31" t="s">
        <v>140</v>
      </c>
      <c r="C3377" s="31">
        <v>-6711.36</v>
      </c>
      <c r="D3377" s="31">
        <v>202501</v>
      </c>
      <c r="E3377" s="119" t="str">
        <f t="shared" si="52"/>
        <v>01 January 2025</v>
      </c>
      <c r="F3377" s="31" t="s">
        <v>541</v>
      </c>
      <c r="G3377" s="31" t="s">
        <v>550</v>
      </c>
    </row>
    <row r="3378" spans="1:7" x14ac:dyDescent="0.25">
      <c r="A3378" s="98" t="s">
        <v>549</v>
      </c>
      <c r="B3378" s="98" t="s">
        <v>140</v>
      </c>
      <c r="C3378" s="98">
        <v>-16358.94</v>
      </c>
      <c r="D3378" s="98">
        <v>202501</v>
      </c>
      <c r="E3378" s="118" t="str">
        <f t="shared" si="52"/>
        <v>01 January 2025</v>
      </c>
      <c r="F3378" s="98" t="s">
        <v>541</v>
      </c>
      <c r="G3378" s="98" t="s">
        <v>551</v>
      </c>
    </row>
    <row r="3379" spans="1:7" x14ac:dyDescent="0.25">
      <c r="A3379" s="31" t="s">
        <v>549</v>
      </c>
      <c r="B3379" s="31" t="s">
        <v>140</v>
      </c>
      <c r="C3379" s="31">
        <v>-25587.06</v>
      </c>
      <c r="D3379" s="31">
        <v>202501</v>
      </c>
      <c r="E3379" s="119" t="str">
        <f t="shared" si="52"/>
        <v>01 January 2025</v>
      </c>
      <c r="F3379" s="31" t="s">
        <v>541</v>
      </c>
      <c r="G3379" s="31" t="s">
        <v>552</v>
      </c>
    </row>
    <row r="3380" spans="1:7" x14ac:dyDescent="0.25">
      <c r="A3380" s="98" t="s">
        <v>549</v>
      </c>
      <c r="B3380" s="98" t="s">
        <v>140</v>
      </c>
      <c r="C3380" s="98">
        <v>-35234.639999999999</v>
      </c>
      <c r="D3380" s="98">
        <v>202501</v>
      </c>
      <c r="E3380" s="118" t="str">
        <f t="shared" si="52"/>
        <v>01 January 2025</v>
      </c>
      <c r="F3380" s="98" t="s">
        <v>541</v>
      </c>
      <c r="G3380" s="98" t="s">
        <v>553</v>
      </c>
    </row>
    <row r="3381" spans="1:7" x14ac:dyDescent="0.25">
      <c r="A3381" s="31" t="s">
        <v>549</v>
      </c>
      <c r="B3381" s="31" t="s">
        <v>140</v>
      </c>
      <c r="C3381" s="31">
        <v>-41946</v>
      </c>
      <c r="D3381" s="31">
        <v>202501</v>
      </c>
      <c r="E3381" s="119" t="str">
        <f t="shared" si="52"/>
        <v>01 January 2025</v>
      </c>
      <c r="F3381" s="31" t="s">
        <v>541</v>
      </c>
      <c r="G3381" s="31" t="s">
        <v>554</v>
      </c>
    </row>
    <row r="3382" spans="1:7" x14ac:dyDescent="0.25">
      <c r="A3382" s="98" t="s">
        <v>549</v>
      </c>
      <c r="B3382" s="98" t="s">
        <v>142</v>
      </c>
      <c r="C3382" s="98">
        <v>0</v>
      </c>
      <c r="D3382" s="98">
        <v>202501</v>
      </c>
      <c r="E3382" s="118" t="str">
        <f t="shared" si="52"/>
        <v>01 January 2025</v>
      </c>
      <c r="F3382" s="98" t="s">
        <v>541</v>
      </c>
      <c r="G3382" s="98" t="s">
        <v>550</v>
      </c>
    </row>
    <row r="3383" spans="1:7" x14ac:dyDescent="0.25">
      <c r="A3383" s="31" t="s">
        <v>549</v>
      </c>
      <c r="B3383" s="31" t="s">
        <v>142</v>
      </c>
      <c r="C3383" s="31">
        <v>0</v>
      </c>
      <c r="D3383" s="31">
        <v>202501</v>
      </c>
      <c r="E3383" s="119" t="str">
        <f t="shared" si="52"/>
        <v>01 January 2025</v>
      </c>
      <c r="F3383" s="31" t="s">
        <v>541</v>
      </c>
      <c r="G3383" s="31" t="s">
        <v>551</v>
      </c>
    </row>
    <row r="3384" spans="1:7" x14ac:dyDescent="0.25">
      <c r="A3384" s="98" t="s">
        <v>549</v>
      </c>
      <c r="B3384" s="98" t="s">
        <v>142</v>
      </c>
      <c r="C3384" s="98">
        <v>0</v>
      </c>
      <c r="D3384" s="98">
        <v>202501</v>
      </c>
      <c r="E3384" s="118" t="str">
        <f t="shared" si="52"/>
        <v>01 January 2025</v>
      </c>
      <c r="F3384" s="98" t="s">
        <v>541</v>
      </c>
      <c r="G3384" s="98" t="s">
        <v>552</v>
      </c>
    </row>
    <row r="3385" spans="1:7" x14ac:dyDescent="0.25">
      <c r="A3385" s="31" t="s">
        <v>549</v>
      </c>
      <c r="B3385" s="31" t="s">
        <v>142</v>
      </c>
      <c r="C3385" s="31">
        <v>0</v>
      </c>
      <c r="D3385" s="31">
        <v>202501</v>
      </c>
      <c r="E3385" s="119" t="str">
        <f t="shared" si="52"/>
        <v>01 January 2025</v>
      </c>
      <c r="F3385" s="31" t="s">
        <v>541</v>
      </c>
      <c r="G3385" s="31" t="s">
        <v>553</v>
      </c>
    </row>
    <row r="3386" spans="1:7" x14ac:dyDescent="0.25">
      <c r="A3386" s="98" t="s">
        <v>549</v>
      </c>
      <c r="B3386" s="98" t="s">
        <v>329</v>
      </c>
      <c r="C3386" s="98">
        <v>0</v>
      </c>
      <c r="D3386" s="98">
        <v>202501</v>
      </c>
      <c r="E3386" s="118" t="str">
        <f t="shared" si="52"/>
        <v>01 January 2025</v>
      </c>
      <c r="F3386" s="98" t="s">
        <v>541</v>
      </c>
      <c r="G3386" s="98" t="s">
        <v>550</v>
      </c>
    </row>
    <row r="3387" spans="1:7" x14ac:dyDescent="0.25">
      <c r="A3387" s="31" t="s">
        <v>549</v>
      </c>
      <c r="B3387" s="31" t="s">
        <v>329</v>
      </c>
      <c r="C3387" s="31">
        <v>0</v>
      </c>
      <c r="D3387" s="31">
        <v>202501</v>
      </c>
      <c r="E3387" s="119" t="str">
        <f t="shared" si="52"/>
        <v>01 January 2025</v>
      </c>
      <c r="F3387" s="31" t="s">
        <v>541</v>
      </c>
      <c r="G3387" s="31" t="s">
        <v>551</v>
      </c>
    </row>
    <row r="3388" spans="1:7" x14ac:dyDescent="0.25">
      <c r="A3388" s="98" t="s">
        <v>549</v>
      </c>
      <c r="B3388" s="98" t="s">
        <v>329</v>
      </c>
      <c r="C3388" s="98">
        <v>0</v>
      </c>
      <c r="D3388" s="98">
        <v>202501</v>
      </c>
      <c r="E3388" s="118" t="str">
        <f t="shared" si="52"/>
        <v>01 January 2025</v>
      </c>
      <c r="F3388" s="98" t="s">
        <v>541</v>
      </c>
      <c r="G3388" s="98" t="s">
        <v>552</v>
      </c>
    </row>
    <row r="3389" spans="1:7" x14ac:dyDescent="0.25">
      <c r="A3389" s="31" t="s">
        <v>549</v>
      </c>
      <c r="B3389" s="31" t="s">
        <v>329</v>
      </c>
      <c r="C3389" s="31">
        <v>0</v>
      </c>
      <c r="D3389" s="31">
        <v>202501</v>
      </c>
      <c r="E3389" s="119" t="str">
        <f t="shared" si="52"/>
        <v>01 January 2025</v>
      </c>
      <c r="F3389" s="31" t="s">
        <v>541</v>
      </c>
      <c r="G3389" s="31" t="s">
        <v>553</v>
      </c>
    </row>
    <row r="3390" spans="1:7" x14ac:dyDescent="0.25">
      <c r="A3390" s="98" t="s">
        <v>549</v>
      </c>
      <c r="B3390" s="98" t="s">
        <v>144</v>
      </c>
      <c r="C3390" s="98">
        <v>0</v>
      </c>
      <c r="D3390" s="98">
        <v>202501</v>
      </c>
      <c r="E3390" s="118" t="str">
        <f t="shared" si="52"/>
        <v>01 January 2025</v>
      </c>
      <c r="F3390" s="98" t="s">
        <v>541</v>
      </c>
      <c r="G3390" s="98" t="s">
        <v>550</v>
      </c>
    </row>
    <row r="3391" spans="1:7" x14ac:dyDescent="0.25">
      <c r="A3391" s="31" t="s">
        <v>549</v>
      </c>
      <c r="B3391" s="31" t="s">
        <v>144</v>
      </c>
      <c r="C3391" s="31">
        <v>0</v>
      </c>
      <c r="D3391" s="31">
        <v>202501</v>
      </c>
      <c r="E3391" s="119" t="str">
        <f t="shared" si="52"/>
        <v>01 January 2025</v>
      </c>
      <c r="F3391" s="31" t="s">
        <v>541</v>
      </c>
      <c r="G3391" s="31" t="s">
        <v>551</v>
      </c>
    </row>
    <row r="3392" spans="1:7" x14ac:dyDescent="0.25">
      <c r="A3392" s="98" t="s">
        <v>549</v>
      </c>
      <c r="B3392" s="98" t="s">
        <v>144</v>
      </c>
      <c r="C3392" s="98">
        <v>0</v>
      </c>
      <c r="D3392" s="98">
        <v>202501</v>
      </c>
      <c r="E3392" s="118" t="str">
        <f t="shared" si="52"/>
        <v>01 January 2025</v>
      </c>
      <c r="F3392" s="98" t="s">
        <v>541</v>
      </c>
      <c r="G3392" s="98" t="s">
        <v>552</v>
      </c>
    </row>
    <row r="3393" spans="1:7" x14ac:dyDescent="0.25">
      <c r="A3393" s="31" t="s">
        <v>549</v>
      </c>
      <c r="B3393" s="31" t="s">
        <v>144</v>
      </c>
      <c r="C3393" s="31">
        <v>0</v>
      </c>
      <c r="D3393" s="31">
        <v>202501</v>
      </c>
      <c r="E3393" s="119" t="str">
        <f t="shared" si="52"/>
        <v>01 January 2025</v>
      </c>
      <c r="F3393" s="31" t="s">
        <v>541</v>
      </c>
      <c r="G3393" s="31" t="s">
        <v>553</v>
      </c>
    </row>
    <row r="3394" spans="1:7" x14ac:dyDescent="0.25">
      <c r="A3394" s="98" t="s">
        <v>549</v>
      </c>
      <c r="B3394" s="98" t="s">
        <v>146</v>
      </c>
      <c r="C3394" s="98">
        <v>0</v>
      </c>
      <c r="D3394" s="98">
        <v>202501</v>
      </c>
      <c r="E3394" s="118" t="str">
        <f t="shared" ref="E3394:E3457" si="53">TEXT(DATE(LEFT(D3394,4), RIGHT(D3394,2), 1), "DD MMMM YYYY")</f>
        <v>01 January 2025</v>
      </c>
      <c r="F3394" s="98" t="s">
        <v>541</v>
      </c>
      <c r="G3394" s="98" t="s">
        <v>550</v>
      </c>
    </row>
    <row r="3395" spans="1:7" x14ac:dyDescent="0.25">
      <c r="A3395" s="31" t="s">
        <v>549</v>
      </c>
      <c r="B3395" s="31" t="s">
        <v>146</v>
      </c>
      <c r="C3395" s="31">
        <v>0</v>
      </c>
      <c r="D3395" s="31">
        <v>202501</v>
      </c>
      <c r="E3395" s="119" t="str">
        <f t="shared" si="53"/>
        <v>01 January 2025</v>
      </c>
      <c r="F3395" s="31" t="s">
        <v>541</v>
      </c>
      <c r="G3395" s="31" t="s">
        <v>551</v>
      </c>
    </row>
    <row r="3396" spans="1:7" x14ac:dyDescent="0.25">
      <c r="A3396" s="98" t="s">
        <v>549</v>
      </c>
      <c r="B3396" s="98" t="s">
        <v>146</v>
      </c>
      <c r="C3396" s="98">
        <v>0</v>
      </c>
      <c r="D3396" s="98">
        <v>202501</v>
      </c>
      <c r="E3396" s="118" t="str">
        <f t="shared" si="53"/>
        <v>01 January 2025</v>
      </c>
      <c r="F3396" s="98" t="s">
        <v>541</v>
      </c>
      <c r="G3396" s="98" t="s">
        <v>552</v>
      </c>
    </row>
    <row r="3397" spans="1:7" x14ac:dyDescent="0.25">
      <c r="A3397" s="31" t="s">
        <v>549</v>
      </c>
      <c r="B3397" s="31" t="s">
        <v>146</v>
      </c>
      <c r="C3397" s="31">
        <v>0</v>
      </c>
      <c r="D3397" s="31">
        <v>202501</v>
      </c>
      <c r="E3397" s="119" t="str">
        <f t="shared" si="53"/>
        <v>01 January 2025</v>
      </c>
      <c r="F3397" s="31" t="s">
        <v>541</v>
      </c>
      <c r="G3397" s="31" t="s">
        <v>553</v>
      </c>
    </row>
    <row r="3398" spans="1:7" x14ac:dyDescent="0.25">
      <c r="A3398" s="98" t="s">
        <v>549</v>
      </c>
      <c r="B3398" s="98" t="s">
        <v>148</v>
      </c>
      <c r="C3398" s="98">
        <v>0</v>
      </c>
      <c r="D3398" s="98">
        <v>202501</v>
      </c>
      <c r="E3398" s="118" t="str">
        <f t="shared" si="53"/>
        <v>01 January 2025</v>
      </c>
      <c r="F3398" s="98" t="s">
        <v>541</v>
      </c>
      <c r="G3398" s="98" t="s">
        <v>550</v>
      </c>
    </row>
    <row r="3399" spans="1:7" x14ac:dyDescent="0.25">
      <c r="A3399" s="31" t="s">
        <v>549</v>
      </c>
      <c r="B3399" s="31" t="s">
        <v>148</v>
      </c>
      <c r="C3399" s="31">
        <v>0</v>
      </c>
      <c r="D3399" s="31">
        <v>202501</v>
      </c>
      <c r="E3399" s="119" t="str">
        <f t="shared" si="53"/>
        <v>01 January 2025</v>
      </c>
      <c r="F3399" s="31" t="s">
        <v>541</v>
      </c>
      <c r="G3399" s="31" t="s">
        <v>551</v>
      </c>
    </row>
    <row r="3400" spans="1:7" x14ac:dyDescent="0.25">
      <c r="A3400" s="98" t="s">
        <v>549</v>
      </c>
      <c r="B3400" s="98" t="s">
        <v>148</v>
      </c>
      <c r="C3400" s="98">
        <v>0</v>
      </c>
      <c r="D3400" s="98">
        <v>202501</v>
      </c>
      <c r="E3400" s="118" t="str">
        <f t="shared" si="53"/>
        <v>01 January 2025</v>
      </c>
      <c r="F3400" s="98" t="s">
        <v>541</v>
      </c>
      <c r="G3400" s="98" t="s">
        <v>552</v>
      </c>
    </row>
    <row r="3401" spans="1:7" x14ac:dyDescent="0.25">
      <c r="A3401" s="31" t="s">
        <v>549</v>
      </c>
      <c r="B3401" s="31" t="s">
        <v>148</v>
      </c>
      <c r="C3401" s="31">
        <v>0</v>
      </c>
      <c r="D3401" s="31">
        <v>202501</v>
      </c>
      <c r="E3401" s="119" t="str">
        <f t="shared" si="53"/>
        <v>01 January 2025</v>
      </c>
      <c r="F3401" s="31" t="s">
        <v>541</v>
      </c>
      <c r="G3401" s="31" t="s">
        <v>553</v>
      </c>
    </row>
    <row r="3402" spans="1:7" x14ac:dyDescent="0.25">
      <c r="A3402" s="98" t="s">
        <v>549</v>
      </c>
      <c r="B3402" s="98" t="s">
        <v>148</v>
      </c>
      <c r="C3402" s="98">
        <v>0</v>
      </c>
      <c r="D3402" s="98">
        <v>202501</v>
      </c>
      <c r="E3402" s="118" t="str">
        <f t="shared" si="53"/>
        <v>01 January 2025</v>
      </c>
      <c r="F3402" s="98" t="s">
        <v>541</v>
      </c>
      <c r="G3402" s="98" t="s">
        <v>554</v>
      </c>
    </row>
    <row r="3403" spans="1:7" x14ac:dyDescent="0.25">
      <c r="A3403" s="31" t="s">
        <v>549</v>
      </c>
      <c r="B3403" s="31" t="s">
        <v>150</v>
      </c>
      <c r="C3403" s="31">
        <v>0</v>
      </c>
      <c r="D3403" s="31">
        <v>202501</v>
      </c>
      <c r="E3403" s="119" t="str">
        <f t="shared" si="53"/>
        <v>01 January 2025</v>
      </c>
      <c r="F3403" s="31" t="s">
        <v>541</v>
      </c>
      <c r="G3403" s="31" t="s">
        <v>550</v>
      </c>
    </row>
    <row r="3404" spans="1:7" x14ac:dyDescent="0.25">
      <c r="A3404" s="98" t="s">
        <v>549</v>
      </c>
      <c r="B3404" s="98" t="s">
        <v>150</v>
      </c>
      <c r="C3404" s="98">
        <v>0</v>
      </c>
      <c r="D3404" s="98">
        <v>202501</v>
      </c>
      <c r="E3404" s="118" t="str">
        <f t="shared" si="53"/>
        <v>01 January 2025</v>
      </c>
      <c r="F3404" s="98" t="s">
        <v>541</v>
      </c>
      <c r="G3404" s="98" t="s">
        <v>551</v>
      </c>
    </row>
    <row r="3405" spans="1:7" x14ac:dyDescent="0.25">
      <c r="A3405" s="31" t="s">
        <v>549</v>
      </c>
      <c r="B3405" s="31" t="s">
        <v>150</v>
      </c>
      <c r="C3405" s="31">
        <v>0</v>
      </c>
      <c r="D3405" s="31">
        <v>202501</v>
      </c>
      <c r="E3405" s="119" t="str">
        <f t="shared" si="53"/>
        <v>01 January 2025</v>
      </c>
      <c r="F3405" s="31" t="s">
        <v>541</v>
      </c>
      <c r="G3405" s="31" t="s">
        <v>552</v>
      </c>
    </row>
    <row r="3406" spans="1:7" x14ac:dyDescent="0.25">
      <c r="A3406" s="98" t="s">
        <v>549</v>
      </c>
      <c r="B3406" s="98" t="s">
        <v>150</v>
      </c>
      <c r="C3406" s="98">
        <v>0</v>
      </c>
      <c r="D3406" s="98">
        <v>202501</v>
      </c>
      <c r="E3406" s="118" t="str">
        <f t="shared" si="53"/>
        <v>01 January 2025</v>
      </c>
      <c r="F3406" s="98" t="s">
        <v>541</v>
      </c>
      <c r="G3406" s="98" t="s">
        <v>553</v>
      </c>
    </row>
    <row r="3407" spans="1:7" x14ac:dyDescent="0.25">
      <c r="A3407" s="31" t="s">
        <v>549</v>
      </c>
      <c r="B3407" s="31" t="s">
        <v>154</v>
      </c>
      <c r="C3407" s="31">
        <v>0</v>
      </c>
      <c r="D3407" s="31">
        <v>202501</v>
      </c>
      <c r="E3407" s="119" t="str">
        <f t="shared" si="53"/>
        <v>01 January 2025</v>
      </c>
      <c r="F3407" s="31" t="s">
        <v>541</v>
      </c>
      <c r="G3407" s="31" t="s">
        <v>550</v>
      </c>
    </row>
    <row r="3408" spans="1:7" x14ac:dyDescent="0.25">
      <c r="A3408" s="98" t="s">
        <v>549</v>
      </c>
      <c r="B3408" s="98" t="s">
        <v>154</v>
      </c>
      <c r="C3408" s="98">
        <v>0</v>
      </c>
      <c r="D3408" s="98">
        <v>202501</v>
      </c>
      <c r="E3408" s="118" t="str">
        <f t="shared" si="53"/>
        <v>01 January 2025</v>
      </c>
      <c r="F3408" s="98" t="s">
        <v>541</v>
      </c>
      <c r="G3408" s="98" t="s">
        <v>551</v>
      </c>
    </row>
    <row r="3409" spans="1:7" x14ac:dyDescent="0.25">
      <c r="A3409" s="31" t="s">
        <v>549</v>
      </c>
      <c r="B3409" s="31" t="s">
        <v>154</v>
      </c>
      <c r="C3409" s="31">
        <v>0</v>
      </c>
      <c r="D3409" s="31">
        <v>202501</v>
      </c>
      <c r="E3409" s="119" t="str">
        <f t="shared" si="53"/>
        <v>01 January 2025</v>
      </c>
      <c r="F3409" s="31" t="s">
        <v>541</v>
      </c>
      <c r="G3409" s="31" t="s">
        <v>552</v>
      </c>
    </row>
    <row r="3410" spans="1:7" x14ac:dyDescent="0.25">
      <c r="A3410" s="98" t="s">
        <v>549</v>
      </c>
      <c r="B3410" s="98" t="s">
        <v>154</v>
      </c>
      <c r="C3410" s="98">
        <v>0</v>
      </c>
      <c r="D3410" s="98">
        <v>202501</v>
      </c>
      <c r="E3410" s="118" t="str">
        <f t="shared" si="53"/>
        <v>01 January 2025</v>
      </c>
      <c r="F3410" s="98" t="s">
        <v>541</v>
      </c>
      <c r="G3410" s="98" t="s">
        <v>553</v>
      </c>
    </row>
    <row r="3411" spans="1:7" x14ac:dyDescent="0.25">
      <c r="A3411" s="31" t="s">
        <v>549</v>
      </c>
      <c r="B3411" s="31" t="s">
        <v>154</v>
      </c>
      <c r="C3411" s="31">
        <v>0</v>
      </c>
      <c r="D3411" s="31">
        <v>202501</v>
      </c>
      <c r="E3411" s="119" t="str">
        <f t="shared" si="53"/>
        <v>01 January 2025</v>
      </c>
      <c r="F3411" s="31" t="s">
        <v>541</v>
      </c>
      <c r="G3411" s="31" t="s">
        <v>554</v>
      </c>
    </row>
    <row r="3412" spans="1:7" x14ac:dyDescent="0.25">
      <c r="A3412" s="98" t="s">
        <v>549</v>
      </c>
      <c r="B3412" s="98" t="s">
        <v>156</v>
      </c>
      <c r="C3412" s="98">
        <v>0</v>
      </c>
      <c r="D3412" s="98">
        <v>202501</v>
      </c>
      <c r="E3412" s="118" t="str">
        <f t="shared" si="53"/>
        <v>01 January 2025</v>
      </c>
      <c r="F3412" s="98" t="s">
        <v>541</v>
      </c>
      <c r="G3412" s="98" t="s">
        <v>550</v>
      </c>
    </row>
    <row r="3413" spans="1:7" x14ac:dyDescent="0.25">
      <c r="A3413" s="31" t="s">
        <v>549</v>
      </c>
      <c r="B3413" s="31" t="s">
        <v>156</v>
      </c>
      <c r="C3413" s="31">
        <v>0</v>
      </c>
      <c r="D3413" s="31">
        <v>202501</v>
      </c>
      <c r="E3413" s="119" t="str">
        <f t="shared" si="53"/>
        <v>01 January 2025</v>
      </c>
      <c r="F3413" s="31" t="s">
        <v>541</v>
      </c>
      <c r="G3413" s="31" t="s">
        <v>551</v>
      </c>
    </row>
    <row r="3414" spans="1:7" x14ac:dyDescent="0.25">
      <c r="A3414" s="98" t="s">
        <v>549</v>
      </c>
      <c r="B3414" s="98" t="s">
        <v>156</v>
      </c>
      <c r="C3414" s="98">
        <v>0</v>
      </c>
      <c r="D3414" s="98">
        <v>202501</v>
      </c>
      <c r="E3414" s="118" t="str">
        <f t="shared" si="53"/>
        <v>01 January 2025</v>
      </c>
      <c r="F3414" s="98" t="s">
        <v>541</v>
      </c>
      <c r="G3414" s="98" t="s">
        <v>552</v>
      </c>
    </row>
    <row r="3415" spans="1:7" x14ac:dyDescent="0.25">
      <c r="A3415" s="31" t="s">
        <v>549</v>
      </c>
      <c r="B3415" s="31" t="s">
        <v>156</v>
      </c>
      <c r="C3415" s="31">
        <v>0</v>
      </c>
      <c r="D3415" s="31">
        <v>202501</v>
      </c>
      <c r="E3415" s="119" t="str">
        <f t="shared" si="53"/>
        <v>01 January 2025</v>
      </c>
      <c r="F3415" s="31" t="s">
        <v>541</v>
      </c>
      <c r="G3415" s="31" t="s">
        <v>553</v>
      </c>
    </row>
    <row r="3416" spans="1:7" x14ac:dyDescent="0.25">
      <c r="A3416" s="98" t="s">
        <v>549</v>
      </c>
      <c r="B3416" s="98" t="s">
        <v>162</v>
      </c>
      <c r="C3416" s="98">
        <v>0</v>
      </c>
      <c r="D3416" s="98">
        <v>202501</v>
      </c>
      <c r="E3416" s="118" t="str">
        <f t="shared" si="53"/>
        <v>01 January 2025</v>
      </c>
      <c r="F3416" s="98" t="s">
        <v>541</v>
      </c>
      <c r="G3416" s="98" t="s">
        <v>550</v>
      </c>
    </row>
    <row r="3417" spans="1:7" x14ac:dyDescent="0.25">
      <c r="A3417" s="31" t="s">
        <v>549</v>
      </c>
      <c r="B3417" s="31" t="s">
        <v>162</v>
      </c>
      <c r="C3417" s="31">
        <v>0</v>
      </c>
      <c r="D3417" s="31">
        <v>202501</v>
      </c>
      <c r="E3417" s="119" t="str">
        <f t="shared" si="53"/>
        <v>01 January 2025</v>
      </c>
      <c r="F3417" s="31" t="s">
        <v>541</v>
      </c>
      <c r="G3417" s="31" t="s">
        <v>551</v>
      </c>
    </row>
    <row r="3418" spans="1:7" x14ac:dyDescent="0.25">
      <c r="A3418" s="98" t="s">
        <v>549</v>
      </c>
      <c r="B3418" s="98" t="s">
        <v>162</v>
      </c>
      <c r="C3418" s="98">
        <v>0</v>
      </c>
      <c r="D3418" s="98">
        <v>202501</v>
      </c>
      <c r="E3418" s="118" t="str">
        <f t="shared" si="53"/>
        <v>01 January 2025</v>
      </c>
      <c r="F3418" s="98" t="s">
        <v>541</v>
      </c>
      <c r="G3418" s="98" t="s">
        <v>552</v>
      </c>
    </row>
    <row r="3419" spans="1:7" x14ac:dyDescent="0.25">
      <c r="A3419" s="31" t="s">
        <v>549</v>
      </c>
      <c r="B3419" s="31" t="s">
        <v>162</v>
      </c>
      <c r="C3419" s="31">
        <v>0</v>
      </c>
      <c r="D3419" s="31">
        <v>202501</v>
      </c>
      <c r="E3419" s="119" t="str">
        <f t="shared" si="53"/>
        <v>01 January 2025</v>
      </c>
      <c r="F3419" s="31" t="s">
        <v>541</v>
      </c>
      <c r="G3419" s="31" t="s">
        <v>553</v>
      </c>
    </row>
    <row r="3420" spans="1:7" x14ac:dyDescent="0.25">
      <c r="A3420" s="98" t="s">
        <v>549</v>
      </c>
      <c r="B3420" s="98" t="s">
        <v>162</v>
      </c>
      <c r="C3420" s="98">
        <v>0</v>
      </c>
      <c r="D3420" s="98">
        <v>202501</v>
      </c>
      <c r="E3420" s="118" t="str">
        <f t="shared" si="53"/>
        <v>01 January 2025</v>
      </c>
      <c r="F3420" s="98" t="s">
        <v>541</v>
      </c>
      <c r="G3420" s="98" t="s">
        <v>554</v>
      </c>
    </row>
    <row r="3421" spans="1:7" x14ac:dyDescent="0.25">
      <c r="A3421" s="31" t="s">
        <v>549</v>
      </c>
      <c r="B3421" s="31" t="s">
        <v>164</v>
      </c>
      <c r="C3421" s="31">
        <v>0</v>
      </c>
      <c r="D3421" s="31">
        <v>202501</v>
      </c>
      <c r="E3421" s="119" t="str">
        <f t="shared" si="53"/>
        <v>01 January 2025</v>
      </c>
      <c r="F3421" s="31" t="s">
        <v>541</v>
      </c>
      <c r="G3421" s="31" t="s">
        <v>550</v>
      </c>
    </row>
    <row r="3422" spans="1:7" x14ac:dyDescent="0.25">
      <c r="A3422" s="98" t="s">
        <v>549</v>
      </c>
      <c r="B3422" s="98" t="s">
        <v>164</v>
      </c>
      <c r="C3422" s="98">
        <v>0</v>
      </c>
      <c r="D3422" s="98">
        <v>202501</v>
      </c>
      <c r="E3422" s="118" t="str">
        <f t="shared" si="53"/>
        <v>01 January 2025</v>
      </c>
      <c r="F3422" s="98" t="s">
        <v>541</v>
      </c>
      <c r="G3422" s="98" t="s">
        <v>551</v>
      </c>
    </row>
    <row r="3423" spans="1:7" x14ac:dyDescent="0.25">
      <c r="A3423" s="31" t="s">
        <v>549</v>
      </c>
      <c r="B3423" s="31" t="s">
        <v>164</v>
      </c>
      <c r="C3423" s="31">
        <v>0</v>
      </c>
      <c r="D3423" s="31">
        <v>202501</v>
      </c>
      <c r="E3423" s="119" t="str">
        <f t="shared" si="53"/>
        <v>01 January 2025</v>
      </c>
      <c r="F3423" s="31" t="s">
        <v>541</v>
      </c>
      <c r="G3423" s="31" t="s">
        <v>552</v>
      </c>
    </row>
    <row r="3424" spans="1:7" x14ac:dyDescent="0.25">
      <c r="A3424" s="98" t="s">
        <v>549</v>
      </c>
      <c r="B3424" s="98" t="s">
        <v>164</v>
      </c>
      <c r="C3424" s="98">
        <v>0</v>
      </c>
      <c r="D3424" s="98">
        <v>202501</v>
      </c>
      <c r="E3424" s="118" t="str">
        <f t="shared" si="53"/>
        <v>01 January 2025</v>
      </c>
      <c r="F3424" s="98" t="s">
        <v>541</v>
      </c>
      <c r="G3424" s="98" t="s">
        <v>553</v>
      </c>
    </row>
    <row r="3425" spans="1:7" x14ac:dyDescent="0.25">
      <c r="A3425" s="31" t="s">
        <v>549</v>
      </c>
      <c r="B3425" s="31" t="s">
        <v>276</v>
      </c>
      <c r="C3425" s="31">
        <v>-464</v>
      </c>
      <c r="D3425" s="31">
        <v>202501</v>
      </c>
      <c r="E3425" s="119" t="str">
        <f t="shared" si="53"/>
        <v>01 January 2025</v>
      </c>
      <c r="F3425" s="31" t="s">
        <v>541</v>
      </c>
      <c r="G3425" s="31" t="s">
        <v>550</v>
      </c>
    </row>
    <row r="3426" spans="1:7" x14ac:dyDescent="0.25">
      <c r="A3426" s="98" t="s">
        <v>549</v>
      </c>
      <c r="B3426" s="98" t="s">
        <v>276</v>
      </c>
      <c r="C3426" s="98">
        <v>-1131</v>
      </c>
      <c r="D3426" s="98">
        <v>202501</v>
      </c>
      <c r="E3426" s="118" t="str">
        <f t="shared" si="53"/>
        <v>01 January 2025</v>
      </c>
      <c r="F3426" s="98" t="s">
        <v>541</v>
      </c>
      <c r="G3426" s="98" t="s">
        <v>551</v>
      </c>
    </row>
    <row r="3427" spans="1:7" x14ac:dyDescent="0.25">
      <c r="A3427" s="31" t="s">
        <v>549</v>
      </c>
      <c r="B3427" s="31" t="s">
        <v>276</v>
      </c>
      <c r="C3427" s="31">
        <v>-1769</v>
      </c>
      <c r="D3427" s="31">
        <v>202501</v>
      </c>
      <c r="E3427" s="119" t="str">
        <f t="shared" si="53"/>
        <v>01 January 2025</v>
      </c>
      <c r="F3427" s="31" t="s">
        <v>541</v>
      </c>
      <c r="G3427" s="31" t="s">
        <v>552</v>
      </c>
    </row>
    <row r="3428" spans="1:7" x14ac:dyDescent="0.25">
      <c r="A3428" s="98" t="s">
        <v>549</v>
      </c>
      <c r="B3428" s="98" t="s">
        <v>276</v>
      </c>
      <c r="C3428" s="98">
        <v>-2436</v>
      </c>
      <c r="D3428" s="98">
        <v>202501</v>
      </c>
      <c r="E3428" s="118" t="str">
        <f t="shared" si="53"/>
        <v>01 January 2025</v>
      </c>
      <c r="F3428" s="98" t="s">
        <v>541</v>
      </c>
      <c r="G3428" s="98" t="s">
        <v>553</v>
      </c>
    </row>
    <row r="3429" spans="1:7" x14ac:dyDescent="0.25">
      <c r="A3429" s="31" t="s">
        <v>549</v>
      </c>
      <c r="B3429" s="31" t="s">
        <v>276</v>
      </c>
      <c r="C3429" s="31">
        <v>-2900</v>
      </c>
      <c r="D3429" s="31">
        <v>202501</v>
      </c>
      <c r="E3429" s="119" t="str">
        <f t="shared" si="53"/>
        <v>01 January 2025</v>
      </c>
      <c r="F3429" s="31" t="s">
        <v>541</v>
      </c>
      <c r="G3429" s="31" t="s">
        <v>554</v>
      </c>
    </row>
    <row r="3430" spans="1:7" x14ac:dyDescent="0.25">
      <c r="A3430" s="98" t="s">
        <v>549</v>
      </c>
      <c r="B3430" s="98" t="s">
        <v>247</v>
      </c>
      <c r="C3430" s="98">
        <v>-480</v>
      </c>
      <c r="D3430" s="98">
        <v>202501</v>
      </c>
      <c r="E3430" s="118" t="str">
        <f t="shared" si="53"/>
        <v>01 January 2025</v>
      </c>
      <c r="F3430" s="98" t="s">
        <v>541</v>
      </c>
      <c r="G3430" s="98" t="s">
        <v>550</v>
      </c>
    </row>
    <row r="3431" spans="1:7" x14ac:dyDescent="0.25">
      <c r="A3431" s="31" t="s">
        <v>549</v>
      </c>
      <c r="B3431" s="31" t="s">
        <v>247</v>
      </c>
      <c r="C3431" s="31">
        <v>-1170</v>
      </c>
      <c r="D3431" s="31">
        <v>202501</v>
      </c>
      <c r="E3431" s="119" t="str">
        <f t="shared" si="53"/>
        <v>01 January 2025</v>
      </c>
      <c r="F3431" s="31" t="s">
        <v>541</v>
      </c>
      <c r="G3431" s="31" t="s">
        <v>551</v>
      </c>
    </row>
    <row r="3432" spans="1:7" x14ac:dyDescent="0.25">
      <c r="A3432" s="98" t="s">
        <v>549</v>
      </c>
      <c r="B3432" s="98" t="s">
        <v>247</v>
      </c>
      <c r="C3432" s="98">
        <v>-1830</v>
      </c>
      <c r="D3432" s="98">
        <v>202501</v>
      </c>
      <c r="E3432" s="118" t="str">
        <f t="shared" si="53"/>
        <v>01 January 2025</v>
      </c>
      <c r="F3432" s="98" t="s">
        <v>541</v>
      </c>
      <c r="G3432" s="98" t="s">
        <v>552</v>
      </c>
    </row>
    <row r="3433" spans="1:7" x14ac:dyDescent="0.25">
      <c r="A3433" s="31" t="s">
        <v>549</v>
      </c>
      <c r="B3433" s="31" t="s">
        <v>247</v>
      </c>
      <c r="C3433" s="31">
        <v>-2520</v>
      </c>
      <c r="D3433" s="31">
        <v>202501</v>
      </c>
      <c r="E3433" s="119" t="str">
        <f t="shared" si="53"/>
        <v>01 January 2025</v>
      </c>
      <c r="F3433" s="31" t="s">
        <v>541</v>
      </c>
      <c r="G3433" s="31" t="s">
        <v>553</v>
      </c>
    </row>
    <row r="3434" spans="1:7" x14ac:dyDescent="0.25">
      <c r="A3434" s="98" t="s">
        <v>549</v>
      </c>
      <c r="B3434" s="98" t="s">
        <v>247</v>
      </c>
      <c r="C3434" s="98">
        <v>-3000</v>
      </c>
      <c r="D3434" s="98">
        <v>202501</v>
      </c>
      <c r="E3434" s="118" t="str">
        <f t="shared" si="53"/>
        <v>01 January 2025</v>
      </c>
      <c r="F3434" s="98" t="s">
        <v>541</v>
      </c>
      <c r="G3434" s="98" t="s">
        <v>554</v>
      </c>
    </row>
    <row r="3435" spans="1:7" x14ac:dyDescent="0.25">
      <c r="A3435" s="31" t="s">
        <v>549</v>
      </c>
      <c r="B3435" s="31" t="s">
        <v>559</v>
      </c>
      <c r="C3435" s="31">
        <v>0</v>
      </c>
      <c r="D3435" s="31">
        <v>202501</v>
      </c>
      <c r="E3435" s="119" t="str">
        <f t="shared" si="53"/>
        <v>01 January 2025</v>
      </c>
      <c r="F3435" s="31" t="s">
        <v>541</v>
      </c>
      <c r="G3435" s="31" t="s">
        <v>550</v>
      </c>
    </row>
    <row r="3436" spans="1:7" x14ac:dyDescent="0.25">
      <c r="A3436" s="98" t="s">
        <v>549</v>
      </c>
      <c r="B3436" s="98" t="s">
        <v>559</v>
      </c>
      <c r="C3436" s="98">
        <v>0</v>
      </c>
      <c r="D3436" s="98">
        <v>202501</v>
      </c>
      <c r="E3436" s="118" t="str">
        <f t="shared" si="53"/>
        <v>01 January 2025</v>
      </c>
      <c r="F3436" s="98" t="s">
        <v>541</v>
      </c>
      <c r="G3436" s="98" t="s">
        <v>551</v>
      </c>
    </row>
    <row r="3437" spans="1:7" x14ac:dyDescent="0.25">
      <c r="A3437" s="31" t="s">
        <v>549</v>
      </c>
      <c r="B3437" s="31" t="s">
        <v>559</v>
      </c>
      <c r="C3437" s="31">
        <v>0</v>
      </c>
      <c r="D3437" s="31">
        <v>202501</v>
      </c>
      <c r="E3437" s="119" t="str">
        <f t="shared" si="53"/>
        <v>01 January 2025</v>
      </c>
      <c r="F3437" s="31" t="s">
        <v>541</v>
      </c>
      <c r="G3437" s="31" t="s">
        <v>552</v>
      </c>
    </row>
    <row r="3438" spans="1:7" x14ac:dyDescent="0.25">
      <c r="A3438" s="98" t="s">
        <v>549</v>
      </c>
      <c r="B3438" s="98" t="s">
        <v>559</v>
      </c>
      <c r="C3438" s="98">
        <v>0</v>
      </c>
      <c r="D3438" s="98">
        <v>202501</v>
      </c>
      <c r="E3438" s="118" t="str">
        <f t="shared" si="53"/>
        <v>01 January 2025</v>
      </c>
      <c r="F3438" s="98" t="s">
        <v>541</v>
      </c>
      <c r="G3438" s="98" t="s">
        <v>553</v>
      </c>
    </row>
    <row r="3439" spans="1:7" x14ac:dyDescent="0.25">
      <c r="A3439" s="31" t="s">
        <v>549</v>
      </c>
      <c r="B3439" s="31" t="s">
        <v>172</v>
      </c>
      <c r="C3439" s="31">
        <v>-464</v>
      </c>
      <c r="D3439" s="31">
        <v>202501</v>
      </c>
      <c r="E3439" s="119" t="str">
        <f t="shared" si="53"/>
        <v>01 January 2025</v>
      </c>
      <c r="F3439" s="31" t="s">
        <v>541</v>
      </c>
      <c r="G3439" s="31" t="s">
        <v>550</v>
      </c>
    </row>
    <row r="3440" spans="1:7" x14ac:dyDescent="0.25">
      <c r="A3440" s="98" t="s">
        <v>549</v>
      </c>
      <c r="B3440" s="98" t="s">
        <v>172</v>
      </c>
      <c r="C3440" s="98">
        <v>-1131</v>
      </c>
      <c r="D3440" s="98">
        <v>202501</v>
      </c>
      <c r="E3440" s="118" t="str">
        <f t="shared" si="53"/>
        <v>01 January 2025</v>
      </c>
      <c r="F3440" s="98" t="s">
        <v>541</v>
      </c>
      <c r="G3440" s="98" t="s">
        <v>551</v>
      </c>
    </row>
    <row r="3441" spans="1:7" x14ac:dyDescent="0.25">
      <c r="A3441" s="31" t="s">
        <v>549</v>
      </c>
      <c r="B3441" s="31" t="s">
        <v>172</v>
      </c>
      <c r="C3441" s="31">
        <v>-1769</v>
      </c>
      <c r="D3441" s="31">
        <v>202501</v>
      </c>
      <c r="E3441" s="119" t="str">
        <f t="shared" si="53"/>
        <v>01 January 2025</v>
      </c>
      <c r="F3441" s="31" t="s">
        <v>541</v>
      </c>
      <c r="G3441" s="31" t="s">
        <v>552</v>
      </c>
    </row>
    <row r="3442" spans="1:7" x14ac:dyDescent="0.25">
      <c r="A3442" s="98" t="s">
        <v>549</v>
      </c>
      <c r="B3442" s="98" t="s">
        <v>172</v>
      </c>
      <c r="C3442" s="98">
        <v>-2436</v>
      </c>
      <c r="D3442" s="98">
        <v>202501</v>
      </c>
      <c r="E3442" s="118" t="str">
        <f t="shared" si="53"/>
        <v>01 January 2025</v>
      </c>
      <c r="F3442" s="98" t="s">
        <v>541</v>
      </c>
      <c r="G3442" s="98" t="s">
        <v>553</v>
      </c>
    </row>
    <row r="3443" spans="1:7" x14ac:dyDescent="0.25">
      <c r="A3443" s="31" t="s">
        <v>549</v>
      </c>
      <c r="B3443" s="31" t="s">
        <v>172</v>
      </c>
      <c r="C3443" s="31">
        <v>-2900</v>
      </c>
      <c r="D3443" s="31">
        <v>202501</v>
      </c>
      <c r="E3443" s="119" t="str">
        <f t="shared" si="53"/>
        <v>01 January 2025</v>
      </c>
      <c r="F3443" s="31" t="s">
        <v>541</v>
      </c>
      <c r="G3443" s="31" t="s">
        <v>554</v>
      </c>
    </row>
    <row r="3444" spans="1:7" x14ac:dyDescent="0.25">
      <c r="A3444" s="98" t="s">
        <v>549</v>
      </c>
      <c r="B3444" s="98" t="s">
        <v>174</v>
      </c>
      <c r="C3444" s="98">
        <v>0</v>
      </c>
      <c r="D3444" s="98">
        <v>202501</v>
      </c>
      <c r="E3444" s="118" t="str">
        <f t="shared" si="53"/>
        <v>01 January 2025</v>
      </c>
      <c r="F3444" s="98" t="s">
        <v>541</v>
      </c>
      <c r="G3444" s="98" t="s">
        <v>550</v>
      </c>
    </row>
    <row r="3445" spans="1:7" x14ac:dyDescent="0.25">
      <c r="A3445" s="31" t="s">
        <v>549</v>
      </c>
      <c r="B3445" s="31" t="s">
        <v>174</v>
      </c>
      <c r="C3445" s="31">
        <v>0</v>
      </c>
      <c r="D3445" s="31">
        <v>202501</v>
      </c>
      <c r="E3445" s="119" t="str">
        <f t="shared" si="53"/>
        <v>01 January 2025</v>
      </c>
      <c r="F3445" s="31" t="s">
        <v>541</v>
      </c>
      <c r="G3445" s="31" t="s">
        <v>551</v>
      </c>
    </row>
    <row r="3446" spans="1:7" x14ac:dyDescent="0.25">
      <c r="A3446" s="98" t="s">
        <v>549</v>
      </c>
      <c r="B3446" s="98" t="s">
        <v>174</v>
      </c>
      <c r="C3446" s="98">
        <v>0</v>
      </c>
      <c r="D3446" s="98">
        <v>202501</v>
      </c>
      <c r="E3446" s="118" t="str">
        <f t="shared" si="53"/>
        <v>01 January 2025</v>
      </c>
      <c r="F3446" s="98" t="s">
        <v>541</v>
      </c>
      <c r="G3446" s="98" t="s">
        <v>552</v>
      </c>
    </row>
    <row r="3447" spans="1:7" x14ac:dyDescent="0.25">
      <c r="A3447" s="31" t="s">
        <v>549</v>
      </c>
      <c r="B3447" s="31" t="s">
        <v>174</v>
      </c>
      <c r="C3447" s="31">
        <v>0</v>
      </c>
      <c r="D3447" s="31">
        <v>202501</v>
      </c>
      <c r="E3447" s="119" t="str">
        <f t="shared" si="53"/>
        <v>01 January 2025</v>
      </c>
      <c r="F3447" s="31" t="s">
        <v>541</v>
      </c>
      <c r="G3447" s="31" t="s">
        <v>553</v>
      </c>
    </row>
    <row r="3448" spans="1:7" x14ac:dyDescent="0.25">
      <c r="A3448" s="98" t="s">
        <v>549</v>
      </c>
      <c r="B3448" s="98" t="s">
        <v>176</v>
      </c>
      <c r="C3448" s="98">
        <v>-687.84</v>
      </c>
      <c r="D3448" s="98">
        <v>202501</v>
      </c>
      <c r="E3448" s="118" t="str">
        <f t="shared" si="53"/>
        <v>01 January 2025</v>
      </c>
      <c r="F3448" s="98" t="s">
        <v>541</v>
      </c>
      <c r="G3448" s="98" t="s">
        <v>550</v>
      </c>
    </row>
    <row r="3449" spans="1:7" x14ac:dyDescent="0.25">
      <c r="A3449" s="31" t="s">
        <v>549</v>
      </c>
      <c r="B3449" s="31" t="s">
        <v>176</v>
      </c>
      <c r="C3449" s="31">
        <v>-1676.61</v>
      </c>
      <c r="D3449" s="31">
        <v>202501</v>
      </c>
      <c r="E3449" s="119" t="str">
        <f t="shared" si="53"/>
        <v>01 January 2025</v>
      </c>
      <c r="F3449" s="31" t="s">
        <v>541</v>
      </c>
      <c r="G3449" s="31" t="s">
        <v>551</v>
      </c>
    </row>
    <row r="3450" spans="1:7" x14ac:dyDescent="0.25">
      <c r="A3450" s="98" t="s">
        <v>549</v>
      </c>
      <c r="B3450" s="98" t="s">
        <v>176</v>
      </c>
      <c r="C3450" s="98">
        <v>-2622.39</v>
      </c>
      <c r="D3450" s="98">
        <v>202501</v>
      </c>
      <c r="E3450" s="118" t="str">
        <f t="shared" si="53"/>
        <v>01 January 2025</v>
      </c>
      <c r="F3450" s="98" t="s">
        <v>541</v>
      </c>
      <c r="G3450" s="98" t="s">
        <v>552</v>
      </c>
    </row>
    <row r="3451" spans="1:7" x14ac:dyDescent="0.25">
      <c r="A3451" s="31" t="s">
        <v>549</v>
      </c>
      <c r="B3451" s="31" t="s">
        <v>176</v>
      </c>
      <c r="C3451" s="31">
        <v>-3611.16</v>
      </c>
      <c r="D3451" s="31">
        <v>202501</v>
      </c>
      <c r="E3451" s="119" t="str">
        <f t="shared" si="53"/>
        <v>01 January 2025</v>
      </c>
      <c r="F3451" s="31" t="s">
        <v>541</v>
      </c>
      <c r="G3451" s="31" t="s">
        <v>553</v>
      </c>
    </row>
    <row r="3452" spans="1:7" x14ac:dyDescent="0.25">
      <c r="A3452" s="98" t="s">
        <v>549</v>
      </c>
      <c r="B3452" s="98" t="s">
        <v>176</v>
      </c>
      <c r="C3452" s="98">
        <v>-4299</v>
      </c>
      <c r="D3452" s="98">
        <v>202501</v>
      </c>
      <c r="E3452" s="118" t="str">
        <f t="shared" si="53"/>
        <v>01 January 2025</v>
      </c>
      <c r="F3452" s="98" t="s">
        <v>541</v>
      </c>
      <c r="G3452" s="98" t="s">
        <v>554</v>
      </c>
    </row>
    <row r="3453" spans="1:7" x14ac:dyDescent="0.25">
      <c r="A3453" s="31" t="s">
        <v>549</v>
      </c>
      <c r="B3453" s="31" t="s">
        <v>184</v>
      </c>
      <c r="C3453" s="31">
        <v>0</v>
      </c>
      <c r="D3453" s="31">
        <v>202501</v>
      </c>
      <c r="E3453" s="119" t="str">
        <f t="shared" si="53"/>
        <v>01 January 2025</v>
      </c>
      <c r="F3453" s="31" t="s">
        <v>541</v>
      </c>
      <c r="G3453" s="31" t="s">
        <v>550</v>
      </c>
    </row>
    <row r="3454" spans="1:7" x14ac:dyDescent="0.25">
      <c r="A3454" s="98" t="s">
        <v>549</v>
      </c>
      <c r="B3454" s="98" t="s">
        <v>184</v>
      </c>
      <c r="C3454" s="98">
        <v>0</v>
      </c>
      <c r="D3454" s="98">
        <v>202501</v>
      </c>
      <c r="E3454" s="118" t="str">
        <f t="shared" si="53"/>
        <v>01 January 2025</v>
      </c>
      <c r="F3454" s="98" t="s">
        <v>541</v>
      </c>
      <c r="G3454" s="98" t="s">
        <v>551</v>
      </c>
    </row>
    <row r="3455" spans="1:7" x14ac:dyDescent="0.25">
      <c r="A3455" s="31" t="s">
        <v>549</v>
      </c>
      <c r="B3455" s="31" t="s">
        <v>184</v>
      </c>
      <c r="C3455" s="31">
        <v>0</v>
      </c>
      <c r="D3455" s="31">
        <v>202501</v>
      </c>
      <c r="E3455" s="119" t="str">
        <f t="shared" si="53"/>
        <v>01 January 2025</v>
      </c>
      <c r="F3455" s="31" t="s">
        <v>541</v>
      </c>
      <c r="G3455" s="31" t="s">
        <v>552</v>
      </c>
    </row>
    <row r="3456" spans="1:7" x14ac:dyDescent="0.25">
      <c r="A3456" s="98" t="s">
        <v>549</v>
      </c>
      <c r="B3456" s="98" t="s">
        <v>184</v>
      </c>
      <c r="C3456" s="98">
        <v>0</v>
      </c>
      <c r="D3456" s="98">
        <v>202501</v>
      </c>
      <c r="E3456" s="118" t="str">
        <f t="shared" si="53"/>
        <v>01 January 2025</v>
      </c>
      <c r="F3456" s="98" t="s">
        <v>541</v>
      </c>
      <c r="G3456" s="98" t="s">
        <v>553</v>
      </c>
    </row>
    <row r="3457" spans="1:7" x14ac:dyDescent="0.25">
      <c r="A3457" s="31" t="s">
        <v>549</v>
      </c>
      <c r="B3457" s="31" t="s">
        <v>188</v>
      </c>
      <c r="C3457" s="31">
        <v>-44</v>
      </c>
      <c r="D3457" s="31">
        <v>202501</v>
      </c>
      <c r="E3457" s="119" t="str">
        <f t="shared" si="53"/>
        <v>01 January 2025</v>
      </c>
      <c r="F3457" s="31" t="s">
        <v>541</v>
      </c>
      <c r="G3457" s="31" t="s">
        <v>550</v>
      </c>
    </row>
    <row r="3458" spans="1:7" x14ac:dyDescent="0.25">
      <c r="A3458" s="98" t="s">
        <v>549</v>
      </c>
      <c r="B3458" s="98" t="s">
        <v>188</v>
      </c>
      <c r="C3458" s="98">
        <v>-107.25</v>
      </c>
      <c r="D3458" s="98">
        <v>202501</v>
      </c>
      <c r="E3458" s="118" t="str">
        <f t="shared" ref="E3458:E3521" si="54">TEXT(DATE(LEFT(D3458,4), RIGHT(D3458,2), 1), "DD MMMM YYYY")</f>
        <v>01 January 2025</v>
      </c>
      <c r="F3458" s="98" t="s">
        <v>541</v>
      </c>
      <c r="G3458" s="98" t="s">
        <v>551</v>
      </c>
    </row>
    <row r="3459" spans="1:7" x14ac:dyDescent="0.25">
      <c r="A3459" s="31" t="s">
        <v>549</v>
      </c>
      <c r="B3459" s="31" t="s">
        <v>188</v>
      </c>
      <c r="C3459" s="31">
        <v>-167.75</v>
      </c>
      <c r="D3459" s="31">
        <v>202501</v>
      </c>
      <c r="E3459" s="119" t="str">
        <f t="shared" si="54"/>
        <v>01 January 2025</v>
      </c>
      <c r="F3459" s="31" t="s">
        <v>541</v>
      </c>
      <c r="G3459" s="31" t="s">
        <v>552</v>
      </c>
    </row>
    <row r="3460" spans="1:7" x14ac:dyDescent="0.25">
      <c r="A3460" s="98" t="s">
        <v>549</v>
      </c>
      <c r="B3460" s="98" t="s">
        <v>188</v>
      </c>
      <c r="C3460" s="98">
        <v>-231</v>
      </c>
      <c r="D3460" s="98">
        <v>202501</v>
      </c>
      <c r="E3460" s="118" t="str">
        <f t="shared" si="54"/>
        <v>01 January 2025</v>
      </c>
      <c r="F3460" s="98" t="s">
        <v>541</v>
      </c>
      <c r="G3460" s="98" t="s">
        <v>553</v>
      </c>
    </row>
    <row r="3461" spans="1:7" x14ac:dyDescent="0.25">
      <c r="A3461" s="31" t="s">
        <v>549</v>
      </c>
      <c r="B3461" s="31" t="s">
        <v>188</v>
      </c>
      <c r="C3461" s="31">
        <v>-275</v>
      </c>
      <c r="D3461" s="31">
        <v>202501</v>
      </c>
      <c r="E3461" s="119" t="str">
        <f t="shared" si="54"/>
        <v>01 January 2025</v>
      </c>
      <c r="F3461" s="31" t="s">
        <v>541</v>
      </c>
      <c r="G3461" s="31" t="s">
        <v>554</v>
      </c>
    </row>
    <row r="3462" spans="1:7" x14ac:dyDescent="0.25">
      <c r="A3462" s="98" t="s">
        <v>549</v>
      </c>
      <c r="B3462" s="98" t="s">
        <v>190</v>
      </c>
      <c r="C3462" s="98">
        <v>0</v>
      </c>
      <c r="D3462" s="98">
        <v>202501</v>
      </c>
      <c r="E3462" s="118" t="str">
        <f t="shared" si="54"/>
        <v>01 January 2025</v>
      </c>
      <c r="F3462" s="98" t="s">
        <v>541</v>
      </c>
      <c r="G3462" s="98" t="s">
        <v>550</v>
      </c>
    </row>
    <row r="3463" spans="1:7" x14ac:dyDescent="0.25">
      <c r="A3463" s="31" t="s">
        <v>549</v>
      </c>
      <c r="B3463" s="31" t="s">
        <v>190</v>
      </c>
      <c r="C3463" s="31">
        <v>0</v>
      </c>
      <c r="D3463" s="31">
        <v>202501</v>
      </c>
      <c r="E3463" s="119" t="str">
        <f t="shared" si="54"/>
        <v>01 January 2025</v>
      </c>
      <c r="F3463" s="31" t="s">
        <v>541</v>
      </c>
      <c r="G3463" s="31" t="s">
        <v>551</v>
      </c>
    </row>
    <row r="3464" spans="1:7" x14ac:dyDescent="0.25">
      <c r="A3464" s="98" t="s">
        <v>549</v>
      </c>
      <c r="B3464" s="98" t="s">
        <v>190</v>
      </c>
      <c r="C3464" s="98">
        <v>0</v>
      </c>
      <c r="D3464" s="98">
        <v>202501</v>
      </c>
      <c r="E3464" s="118" t="str">
        <f t="shared" si="54"/>
        <v>01 January 2025</v>
      </c>
      <c r="F3464" s="98" t="s">
        <v>541</v>
      </c>
      <c r="G3464" s="98" t="s">
        <v>552</v>
      </c>
    </row>
    <row r="3465" spans="1:7" x14ac:dyDescent="0.25">
      <c r="A3465" s="31" t="s">
        <v>549</v>
      </c>
      <c r="B3465" s="31" t="s">
        <v>190</v>
      </c>
      <c r="C3465" s="31">
        <v>0</v>
      </c>
      <c r="D3465" s="31">
        <v>202501</v>
      </c>
      <c r="E3465" s="119" t="str">
        <f t="shared" si="54"/>
        <v>01 January 2025</v>
      </c>
      <c r="F3465" s="31" t="s">
        <v>541</v>
      </c>
      <c r="G3465" s="31" t="s">
        <v>553</v>
      </c>
    </row>
    <row r="3466" spans="1:7" x14ac:dyDescent="0.25">
      <c r="A3466" s="98" t="s">
        <v>549</v>
      </c>
      <c r="B3466" s="98" t="s">
        <v>544</v>
      </c>
      <c r="C3466" s="98">
        <v>0</v>
      </c>
      <c r="D3466" s="98">
        <v>202501</v>
      </c>
      <c r="E3466" s="118" t="str">
        <f t="shared" si="54"/>
        <v>01 January 2025</v>
      </c>
      <c r="F3466" s="98" t="s">
        <v>541</v>
      </c>
      <c r="G3466" s="98" t="s">
        <v>550</v>
      </c>
    </row>
    <row r="3467" spans="1:7" x14ac:dyDescent="0.25">
      <c r="A3467" s="31" t="s">
        <v>549</v>
      </c>
      <c r="B3467" s="31" t="s">
        <v>544</v>
      </c>
      <c r="C3467" s="31">
        <v>0</v>
      </c>
      <c r="D3467" s="31">
        <v>202501</v>
      </c>
      <c r="E3467" s="119" t="str">
        <f t="shared" si="54"/>
        <v>01 January 2025</v>
      </c>
      <c r="F3467" s="31" t="s">
        <v>541</v>
      </c>
      <c r="G3467" s="31" t="s">
        <v>551</v>
      </c>
    </row>
    <row r="3468" spans="1:7" x14ac:dyDescent="0.25">
      <c r="A3468" s="98" t="s">
        <v>549</v>
      </c>
      <c r="B3468" s="98" t="s">
        <v>544</v>
      </c>
      <c r="C3468" s="98">
        <v>0</v>
      </c>
      <c r="D3468" s="98">
        <v>202501</v>
      </c>
      <c r="E3468" s="118" t="str">
        <f t="shared" si="54"/>
        <v>01 January 2025</v>
      </c>
      <c r="F3468" s="98" t="s">
        <v>541</v>
      </c>
      <c r="G3468" s="98" t="s">
        <v>552</v>
      </c>
    </row>
    <row r="3469" spans="1:7" x14ac:dyDescent="0.25">
      <c r="A3469" s="31" t="s">
        <v>549</v>
      </c>
      <c r="B3469" s="31" t="s">
        <v>544</v>
      </c>
      <c r="C3469" s="31">
        <v>0</v>
      </c>
      <c r="D3469" s="31">
        <v>202501</v>
      </c>
      <c r="E3469" s="119" t="str">
        <f t="shared" si="54"/>
        <v>01 January 2025</v>
      </c>
      <c r="F3469" s="31" t="s">
        <v>541</v>
      </c>
      <c r="G3469" s="31" t="s">
        <v>553</v>
      </c>
    </row>
    <row r="3470" spans="1:7" x14ac:dyDescent="0.25">
      <c r="A3470" s="98" t="s">
        <v>549</v>
      </c>
      <c r="B3470" s="98" t="s">
        <v>198</v>
      </c>
      <c r="C3470" s="98">
        <v>-731.84</v>
      </c>
      <c r="D3470" s="98">
        <v>202501</v>
      </c>
      <c r="E3470" s="118" t="str">
        <f t="shared" si="54"/>
        <v>01 January 2025</v>
      </c>
      <c r="F3470" s="98" t="s">
        <v>541</v>
      </c>
      <c r="G3470" s="98" t="s">
        <v>550</v>
      </c>
    </row>
    <row r="3471" spans="1:7" x14ac:dyDescent="0.25">
      <c r="A3471" s="31" t="s">
        <v>549</v>
      </c>
      <c r="B3471" s="31" t="s">
        <v>198</v>
      </c>
      <c r="C3471" s="31">
        <v>-1783.86</v>
      </c>
      <c r="D3471" s="31">
        <v>202501</v>
      </c>
      <c r="E3471" s="119" t="str">
        <f t="shared" si="54"/>
        <v>01 January 2025</v>
      </c>
      <c r="F3471" s="31" t="s">
        <v>541</v>
      </c>
      <c r="G3471" s="31" t="s">
        <v>551</v>
      </c>
    </row>
    <row r="3472" spans="1:7" x14ac:dyDescent="0.25">
      <c r="A3472" s="98" t="s">
        <v>549</v>
      </c>
      <c r="B3472" s="98" t="s">
        <v>198</v>
      </c>
      <c r="C3472" s="98">
        <v>-2790.14</v>
      </c>
      <c r="D3472" s="98">
        <v>202501</v>
      </c>
      <c r="E3472" s="118" t="str">
        <f t="shared" si="54"/>
        <v>01 January 2025</v>
      </c>
      <c r="F3472" s="98" t="s">
        <v>541</v>
      </c>
      <c r="G3472" s="98" t="s">
        <v>552</v>
      </c>
    </row>
    <row r="3473" spans="1:7" x14ac:dyDescent="0.25">
      <c r="A3473" s="31" t="s">
        <v>549</v>
      </c>
      <c r="B3473" s="31" t="s">
        <v>198</v>
      </c>
      <c r="C3473" s="31">
        <v>-3842.16</v>
      </c>
      <c r="D3473" s="31">
        <v>202501</v>
      </c>
      <c r="E3473" s="119" t="str">
        <f t="shared" si="54"/>
        <v>01 January 2025</v>
      </c>
      <c r="F3473" s="31" t="s">
        <v>541</v>
      </c>
      <c r="G3473" s="31" t="s">
        <v>553</v>
      </c>
    </row>
    <row r="3474" spans="1:7" x14ac:dyDescent="0.25">
      <c r="A3474" s="98" t="s">
        <v>549</v>
      </c>
      <c r="B3474" s="98" t="s">
        <v>198</v>
      </c>
      <c r="C3474" s="98">
        <v>-4574</v>
      </c>
      <c r="D3474" s="98">
        <v>202501</v>
      </c>
      <c r="E3474" s="118" t="str">
        <f t="shared" si="54"/>
        <v>01 January 2025</v>
      </c>
      <c r="F3474" s="98" t="s">
        <v>541</v>
      </c>
      <c r="G3474" s="98" t="s">
        <v>554</v>
      </c>
    </row>
    <row r="3475" spans="1:7" x14ac:dyDescent="0.25">
      <c r="A3475" s="31" t="s">
        <v>549</v>
      </c>
      <c r="B3475" s="31" t="s">
        <v>200</v>
      </c>
      <c r="C3475" s="31">
        <v>0</v>
      </c>
      <c r="D3475" s="31">
        <v>202501</v>
      </c>
      <c r="E3475" s="119" t="str">
        <f t="shared" si="54"/>
        <v>01 January 2025</v>
      </c>
      <c r="F3475" s="31" t="s">
        <v>541</v>
      </c>
      <c r="G3475" s="31" t="s">
        <v>550</v>
      </c>
    </row>
    <row r="3476" spans="1:7" x14ac:dyDescent="0.25">
      <c r="A3476" s="98" t="s">
        <v>549</v>
      </c>
      <c r="B3476" s="98" t="s">
        <v>200</v>
      </c>
      <c r="C3476" s="98">
        <v>0</v>
      </c>
      <c r="D3476" s="98">
        <v>202501</v>
      </c>
      <c r="E3476" s="118" t="str">
        <f t="shared" si="54"/>
        <v>01 January 2025</v>
      </c>
      <c r="F3476" s="98" t="s">
        <v>541</v>
      </c>
      <c r="G3476" s="98" t="s">
        <v>551</v>
      </c>
    </row>
    <row r="3477" spans="1:7" x14ac:dyDescent="0.25">
      <c r="A3477" s="31" t="s">
        <v>549</v>
      </c>
      <c r="B3477" s="31" t="s">
        <v>200</v>
      </c>
      <c r="C3477" s="31">
        <v>0</v>
      </c>
      <c r="D3477" s="31">
        <v>202501</v>
      </c>
      <c r="E3477" s="119" t="str">
        <f t="shared" si="54"/>
        <v>01 January 2025</v>
      </c>
      <c r="F3477" s="31" t="s">
        <v>541</v>
      </c>
      <c r="G3477" s="31" t="s">
        <v>552</v>
      </c>
    </row>
    <row r="3478" spans="1:7" x14ac:dyDescent="0.25">
      <c r="A3478" s="98" t="s">
        <v>549</v>
      </c>
      <c r="B3478" s="98" t="s">
        <v>200</v>
      </c>
      <c r="C3478" s="98">
        <v>0</v>
      </c>
      <c r="D3478" s="98">
        <v>202501</v>
      </c>
      <c r="E3478" s="118" t="str">
        <f t="shared" si="54"/>
        <v>01 January 2025</v>
      </c>
      <c r="F3478" s="98" t="s">
        <v>541</v>
      </c>
      <c r="G3478" s="98" t="s">
        <v>553</v>
      </c>
    </row>
    <row r="3479" spans="1:7" x14ac:dyDescent="0.25">
      <c r="A3479" s="31" t="s">
        <v>549</v>
      </c>
      <c r="B3479" s="31" t="s">
        <v>206</v>
      </c>
      <c r="C3479" s="31">
        <v>0</v>
      </c>
      <c r="D3479" s="31">
        <v>202501</v>
      </c>
      <c r="E3479" s="119" t="str">
        <f t="shared" si="54"/>
        <v>01 January 2025</v>
      </c>
      <c r="F3479" s="31" t="s">
        <v>541</v>
      </c>
      <c r="G3479" s="31" t="s">
        <v>550</v>
      </c>
    </row>
    <row r="3480" spans="1:7" x14ac:dyDescent="0.25">
      <c r="A3480" s="98" t="s">
        <v>549</v>
      </c>
      <c r="B3480" s="98" t="s">
        <v>206</v>
      </c>
      <c r="C3480" s="98">
        <v>0</v>
      </c>
      <c r="D3480" s="98">
        <v>202501</v>
      </c>
      <c r="E3480" s="118" t="str">
        <f t="shared" si="54"/>
        <v>01 January 2025</v>
      </c>
      <c r="F3480" s="98" t="s">
        <v>541</v>
      </c>
      <c r="G3480" s="98" t="s">
        <v>551</v>
      </c>
    </row>
    <row r="3481" spans="1:7" x14ac:dyDescent="0.25">
      <c r="A3481" s="31" t="s">
        <v>549</v>
      </c>
      <c r="B3481" s="31" t="s">
        <v>206</v>
      </c>
      <c r="C3481" s="31">
        <v>0</v>
      </c>
      <c r="D3481" s="31">
        <v>202501</v>
      </c>
      <c r="E3481" s="119" t="str">
        <f t="shared" si="54"/>
        <v>01 January 2025</v>
      </c>
      <c r="F3481" s="31" t="s">
        <v>541</v>
      </c>
      <c r="G3481" s="31" t="s">
        <v>552</v>
      </c>
    </row>
    <row r="3482" spans="1:7" x14ac:dyDescent="0.25">
      <c r="A3482" s="98" t="s">
        <v>549</v>
      </c>
      <c r="B3482" s="98" t="s">
        <v>206</v>
      </c>
      <c r="C3482" s="98">
        <v>0</v>
      </c>
      <c r="D3482" s="98">
        <v>202501</v>
      </c>
      <c r="E3482" s="118" t="str">
        <f t="shared" si="54"/>
        <v>01 January 2025</v>
      </c>
      <c r="F3482" s="98" t="s">
        <v>541</v>
      </c>
      <c r="G3482" s="98" t="s">
        <v>553</v>
      </c>
    </row>
    <row r="3483" spans="1:7" x14ac:dyDescent="0.25">
      <c r="A3483" s="31" t="s">
        <v>549</v>
      </c>
      <c r="B3483" s="31" t="s">
        <v>206</v>
      </c>
      <c r="C3483" s="31">
        <v>0</v>
      </c>
      <c r="D3483" s="31">
        <v>202501</v>
      </c>
      <c r="E3483" s="119" t="str">
        <f t="shared" si="54"/>
        <v>01 January 2025</v>
      </c>
      <c r="F3483" s="31" t="s">
        <v>541</v>
      </c>
      <c r="G3483" s="31" t="s">
        <v>554</v>
      </c>
    </row>
    <row r="3484" spans="1:7" x14ac:dyDescent="0.25">
      <c r="A3484" s="98" t="s">
        <v>549</v>
      </c>
      <c r="B3484" s="98" t="s">
        <v>208</v>
      </c>
      <c r="C3484" s="98">
        <v>0</v>
      </c>
      <c r="D3484" s="98">
        <v>202501</v>
      </c>
      <c r="E3484" s="118" t="str">
        <f t="shared" si="54"/>
        <v>01 January 2025</v>
      </c>
      <c r="F3484" s="98" t="s">
        <v>541</v>
      </c>
      <c r="G3484" s="98" t="s">
        <v>550</v>
      </c>
    </row>
    <row r="3485" spans="1:7" x14ac:dyDescent="0.25">
      <c r="A3485" s="31" t="s">
        <v>549</v>
      </c>
      <c r="B3485" s="31" t="s">
        <v>208</v>
      </c>
      <c r="C3485" s="31">
        <v>0</v>
      </c>
      <c r="D3485" s="31">
        <v>202501</v>
      </c>
      <c r="E3485" s="119" t="str">
        <f t="shared" si="54"/>
        <v>01 January 2025</v>
      </c>
      <c r="F3485" s="31" t="s">
        <v>541</v>
      </c>
      <c r="G3485" s="31" t="s">
        <v>551</v>
      </c>
    </row>
    <row r="3486" spans="1:7" x14ac:dyDescent="0.25">
      <c r="A3486" s="98" t="s">
        <v>549</v>
      </c>
      <c r="B3486" s="98" t="s">
        <v>208</v>
      </c>
      <c r="C3486" s="98">
        <v>0</v>
      </c>
      <c r="D3486" s="98">
        <v>202501</v>
      </c>
      <c r="E3486" s="118" t="str">
        <f t="shared" si="54"/>
        <v>01 January 2025</v>
      </c>
      <c r="F3486" s="98" t="s">
        <v>541</v>
      </c>
      <c r="G3486" s="98" t="s">
        <v>552</v>
      </c>
    </row>
    <row r="3487" spans="1:7" x14ac:dyDescent="0.25">
      <c r="A3487" s="31" t="s">
        <v>549</v>
      </c>
      <c r="B3487" s="31" t="s">
        <v>208</v>
      </c>
      <c r="C3487" s="31">
        <v>0</v>
      </c>
      <c r="D3487" s="31">
        <v>202501</v>
      </c>
      <c r="E3487" s="119" t="str">
        <f t="shared" si="54"/>
        <v>01 January 2025</v>
      </c>
      <c r="F3487" s="31" t="s">
        <v>541</v>
      </c>
      <c r="G3487" s="31" t="s">
        <v>553</v>
      </c>
    </row>
    <row r="3488" spans="1:7" x14ac:dyDescent="0.25">
      <c r="A3488" s="98" t="s">
        <v>549</v>
      </c>
      <c r="B3488" s="98" t="s">
        <v>281</v>
      </c>
      <c r="C3488" s="98">
        <v>0</v>
      </c>
      <c r="D3488" s="98">
        <v>202501</v>
      </c>
      <c r="E3488" s="118" t="str">
        <f t="shared" si="54"/>
        <v>01 January 2025</v>
      </c>
      <c r="F3488" s="98" t="s">
        <v>541</v>
      </c>
      <c r="G3488" s="98" t="s">
        <v>550</v>
      </c>
    </row>
    <row r="3489" spans="1:7" x14ac:dyDescent="0.25">
      <c r="A3489" s="31" t="s">
        <v>549</v>
      </c>
      <c r="B3489" s="31" t="s">
        <v>281</v>
      </c>
      <c r="C3489" s="31">
        <v>0</v>
      </c>
      <c r="D3489" s="31">
        <v>202501</v>
      </c>
      <c r="E3489" s="119" t="str">
        <f t="shared" si="54"/>
        <v>01 January 2025</v>
      </c>
      <c r="F3489" s="31" t="s">
        <v>541</v>
      </c>
      <c r="G3489" s="31" t="s">
        <v>551</v>
      </c>
    </row>
    <row r="3490" spans="1:7" x14ac:dyDescent="0.25">
      <c r="A3490" s="98" t="s">
        <v>549</v>
      </c>
      <c r="B3490" s="98" t="s">
        <v>281</v>
      </c>
      <c r="C3490" s="98">
        <v>0</v>
      </c>
      <c r="D3490" s="98">
        <v>202501</v>
      </c>
      <c r="E3490" s="118" t="str">
        <f t="shared" si="54"/>
        <v>01 January 2025</v>
      </c>
      <c r="F3490" s="98" t="s">
        <v>541</v>
      </c>
      <c r="G3490" s="98" t="s">
        <v>552</v>
      </c>
    </row>
    <row r="3491" spans="1:7" x14ac:dyDescent="0.25">
      <c r="A3491" s="31" t="s">
        <v>549</v>
      </c>
      <c r="B3491" s="31" t="s">
        <v>281</v>
      </c>
      <c r="C3491" s="31">
        <v>0</v>
      </c>
      <c r="D3491" s="31">
        <v>202501</v>
      </c>
      <c r="E3491" s="119" t="str">
        <f t="shared" si="54"/>
        <v>01 January 2025</v>
      </c>
      <c r="F3491" s="31" t="s">
        <v>541</v>
      </c>
      <c r="G3491" s="31" t="s">
        <v>553</v>
      </c>
    </row>
    <row r="3492" spans="1:7" x14ac:dyDescent="0.25">
      <c r="A3492" s="98" t="s">
        <v>549</v>
      </c>
      <c r="B3492" s="98" t="s">
        <v>281</v>
      </c>
      <c r="C3492" s="98">
        <v>0</v>
      </c>
      <c r="D3492" s="98">
        <v>202501</v>
      </c>
      <c r="E3492" s="118" t="str">
        <f t="shared" si="54"/>
        <v>01 January 2025</v>
      </c>
      <c r="F3492" s="98" t="s">
        <v>541</v>
      </c>
      <c r="G3492" s="98" t="s">
        <v>554</v>
      </c>
    </row>
    <row r="3493" spans="1:7" x14ac:dyDescent="0.25">
      <c r="A3493" s="31" t="s">
        <v>549</v>
      </c>
      <c r="B3493" s="31" t="s">
        <v>214</v>
      </c>
      <c r="C3493" s="31">
        <v>0</v>
      </c>
      <c r="D3493" s="31">
        <v>202501</v>
      </c>
      <c r="E3493" s="119" t="str">
        <f t="shared" si="54"/>
        <v>01 January 2025</v>
      </c>
      <c r="F3493" s="31" t="s">
        <v>541</v>
      </c>
      <c r="G3493" s="31" t="s">
        <v>550</v>
      </c>
    </row>
    <row r="3494" spans="1:7" x14ac:dyDescent="0.25">
      <c r="A3494" s="98" t="s">
        <v>549</v>
      </c>
      <c r="B3494" s="98" t="s">
        <v>214</v>
      </c>
      <c r="C3494" s="98">
        <v>0</v>
      </c>
      <c r="D3494" s="98">
        <v>202501</v>
      </c>
      <c r="E3494" s="118" t="str">
        <f t="shared" si="54"/>
        <v>01 January 2025</v>
      </c>
      <c r="F3494" s="98" t="s">
        <v>541</v>
      </c>
      <c r="G3494" s="98" t="s">
        <v>551</v>
      </c>
    </row>
    <row r="3495" spans="1:7" x14ac:dyDescent="0.25">
      <c r="A3495" s="31" t="s">
        <v>549</v>
      </c>
      <c r="B3495" s="31" t="s">
        <v>214</v>
      </c>
      <c r="C3495" s="31">
        <v>0</v>
      </c>
      <c r="D3495" s="31">
        <v>202501</v>
      </c>
      <c r="E3495" s="119" t="str">
        <f t="shared" si="54"/>
        <v>01 January 2025</v>
      </c>
      <c r="F3495" s="31" t="s">
        <v>541</v>
      </c>
      <c r="G3495" s="31" t="s">
        <v>552</v>
      </c>
    </row>
    <row r="3496" spans="1:7" x14ac:dyDescent="0.25">
      <c r="A3496" s="98" t="s">
        <v>549</v>
      </c>
      <c r="B3496" s="98" t="s">
        <v>214</v>
      </c>
      <c r="C3496" s="98">
        <v>0</v>
      </c>
      <c r="D3496" s="98">
        <v>202501</v>
      </c>
      <c r="E3496" s="118" t="str">
        <f t="shared" si="54"/>
        <v>01 January 2025</v>
      </c>
      <c r="F3496" s="98" t="s">
        <v>541</v>
      </c>
      <c r="G3496" s="98" t="s">
        <v>553</v>
      </c>
    </row>
    <row r="3497" spans="1:7" x14ac:dyDescent="0.25">
      <c r="A3497" s="31" t="s">
        <v>549</v>
      </c>
      <c r="B3497" s="31" t="s">
        <v>218</v>
      </c>
      <c r="C3497" s="31">
        <v>-28</v>
      </c>
      <c r="D3497" s="31">
        <v>202501</v>
      </c>
      <c r="E3497" s="119" t="str">
        <f t="shared" si="54"/>
        <v>01 January 2025</v>
      </c>
      <c r="F3497" s="31" t="s">
        <v>541</v>
      </c>
      <c r="G3497" s="31" t="s">
        <v>550</v>
      </c>
    </row>
    <row r="3498" spans="1:7" x14ac:dyDescent="0.25">
      <c r="A3498" s="98" t="s">
        <v>549</v>
      </c>
      <c r="B3498" s="98" t="s">
        <v>218</v>
      </c>
      <c r="C3498" s="98">
        <v>-68.25</v>
      </c>
      <c r="D3498" s="98">
        <v>202501</v>
      </c>
      <c r="E3498" s="118" t="str">
        <f t="shared" si="54"/>
        <v>01 January 2025</v>
      </c>
      <c r="F3498" s="98" t="s">
        <v>541</v>
      </c>
      <c r="G3498" s="98" t="s">
        <v>551</v>
      </c>
    </row>
    <row r="3499" spans="1:7" x14ac:dyDescent="0.25">
      <c r="A3499" s="31" t="s">
        <v>549</v>
      </c>
      <c r="B3499" s="31" t="s">
        <v>218</v>
      </c>
      <c r="C3499" s="31">
        <v>-106.75</v>
      </c>
      <c r="D3499" s="31">
        <v>202501</v>
      </c>
      <c r="E3499" s="119" t="str">
        <f t="shared" si="54"/>
        <v>01 January 2025</v>
      </c>
      <c r="F3499" s="31" t="s">
        <v>541</v>
      </c>
      <c r="G3499" s="31" t="s">
        <v>552</v>
      </c>
    </row>
    <row r="3500" spans="1:7" x14ac:dyDescent="0.25">
      <c r="A3500" s="98" t="s">
        <v>549</v>
      </c>
      <c r="B3500" s="98" t="s">
        <v>218</v>
      </c>
      <c r="C3500" s="98">
        <v>-147</v>
      </c>
      <c r="D3500" s="98">
        <v>202501</v>
      </c>
      <c r="E3500" s="118" t="str">
        <f t="shared" si="54"/>
        <v>01 January 2025</v>
      </c>
      <c r="F3500" s="98" t="s">
        <v>541</v>
      </c>
      <c r="G3500" s="98" t="s">
        <v>553</v>
      </c>
    </row>
    <row r="3501" spans="1:7" x14ac:dyDescent="0.25">
      <c r="A3501" s="31" t="s">
        <v>549</v>
      </c>
      <c r="B3501" s="31" t="s">
        <v>218</v>
      </c>
      <c r="C3501" s="31">
        <v>-175</v>
      </c>
      <c r="D3501" s="31">
        <v>202501</v>
      </c>
      <c r="E3501" s="119" t="str">
        <f t="shared" si="54"/>
        <v>01 January 2025</v>
      </c>
      <c r="F3501" s="31" t="s">
        <v>541</v>
      </c>
      <c r="G3501" s="31" t="s">
        <v>554</v>
      </c>
    </row>
    <row r="3502" spans="1:7" x14ac:dyDescent="0.25">
      <c r="A3502" s="98" t="s">
        <v>549</v>
      </c>
      <c r="B3502" s="98" t="s">
        <v>333</v>
      </c>
      <c r="C3502" s="98">
        <v>-4.8</v>
      </c>
      <c r="D3502" s="98">
        <v>202501</v>
      </c>
      <c r="E3502" s="118" t="str">
        <f t="shared" si="54"/>
        <v>01 January 2025</v>
      </c>
      <c r="F3502" s="98" t="s">
        <v>541</v>
      </c>
      <c r="G3502" s="98" t="s">
        <v>550</v>
      </c>
    </row>
    <row r="3503" spans="1:7" x14ac:dyDescent="0.25">
      <c r="A3503" s="31" t="s">
        <v>549</v>
      </c>
      <c r="B3503" s="31" t="s">
        <v>333</v>
      </c>
      <c r="C3503" s="31">
        <v>-11.7</v>
      </c>
      <c r="D3503" s="31">
        <v>202501</v>
      </c>
      <c r="E3503" s="119" t="str">
        <f t="shared" si="54"/>
        <v>01 January 2025</v>
      </c>
      <c r="F3503" s="31" t="s">
        <v>541</v>
      </c>
      <c r="G3503" s="31" t="s">
        <v>551</v>
      </c>
    </row>
    <row r="3504" spans="1:7" x14ac:dyDescent="0.25">
      <c r="A3504" s="98" t="s">
        <v>549</v>
      </c>
      <c r="B3504" s="98" t="s">
        <v>333</v>
      </c>
      <c r="C3504" s="98">
        <v>-18.3</v>
      </c>
      <c r="D3504" s="98">
        <v>202501</v>
      </c>
      <c r="E3504" s="118" t="str">
        <f t="shared" si="54"/>
        <v>01 January 2025</v>
      </c>
      <c r="F3504" s="98" t="s">
        <v>541</v>
      </c>
      <c r="G3504" s="98" t="s">
        <v>552</v>
      </c>
    </row>
    <row r="3505" spans="1:7" x14ac:dyDescent="0.25">
      <c r="A3505" s="31" t="s">
        <v>549</v>
      </c>
      <c r="B3505" s="31" t="s">
        <v>333</v>
      </c>
      <c r="C3505" s="31">
        <v>-25.2</v>
      </c>
      <c r="D3505" s="31">
        <v>202501</v>
      </c>
      <c r="E3505" s="119" t="str">
        <f t="shared" si="54"/>
        <v>01 January 2025</v>
      </c>
      <c r="F3505" s="31" t="s">
        <v>541</v>
      </c>
      <c r="G3505" s="31" t="s">
        <v>553</v>
      </c>
    </row>
    <row r="3506" spans="1:7" x14ac:dyDescent="0.25">
      <c r="A3506" s="98" t="s">
        <v>549</v>
      </c>
      <c r="B3506" s="98" t="s">
        <v>333</v>
      </c>
      <c r="C3506" s="98">
        <v>-30</v>
      </c>
      <c r="D3506" s="98">
        <v>202501</v>
      </c>
      <c r="E3506" s="118" t="str">
        <f t="shared" si="54"/>
        <v>01 January 2025</v>
      </c>
      <c r="F3506" s="98" t="s">
        <v>541</v>
      </c>
      <c r="G3506" s="98" t="s">
        <v>554</v>
      </c>
    </row>
    <row r="3507" spans="1:7" x14ac:dyDescent="0.25">
      <c r="A3507" s="31" t="s">
        <v>549</v>
      </c>
      <c r="B3507" s="31" t="s">
        <v>220</v>
      </c>
      <c r="C3507" s="31">
        <v>-32.799999999999997</v>
      </c>
      <c r="D3507" s="31">
        <v>202501</v>
      </c>
      <c r="E3507" s="119" t="str">
        <f t="shared" si="54"/>
        <v>01 January 2025</v>
      </c>
      <c r="F3507" s="31" t="s">
        <v>541</v>
      </c>
      <c r="G3507" s="31" t="s">
        <v>550</v>
      </c>
    </row>
    <row r="3508" spans="1:7" x14ac:dyDescent="0.25">
      <c r="A3508" s="98" t="s">
        <v>549</v>
      </c>
      <c r="B3508" s="98" t="s">
        <v>220</v>
      </c>
      <c r="C3508" s="98">
        <v>-79.95</v>
      </c>
      <c r="D3508" s="98">
        <v>202501</v>
      </c>
      <c r="E3508" s="118" t="str">
        <f t="shared" si="54"/>
        <v>01 January 2025</v>
      </c>
      <c r="F3508" s="98" t="s">
        <v>541</v>
      </c>
      <c r="G3508" s="98" t="s">
        <v>551</v>
      </c>
    </row>
    <row r="3509" spans="1:7" x14ac:dyDescent="0.25">
      <c r="A3509" s="31" t="s">
        <v>549</v>
      </c>
      <c r="B3509" s="31" t="s">
        <v>220</v>
      </c>
      <c r="C3509" s="31">
        <v>-125.05</v>
      </c>
      <c r="D3509" s="31">
        <v>202501</v>
      </c>
      <c r="E3509" s="119" t="str">
        <f t="shared" si="54"/>
        <v>01 January 2025</v>
      </c>
      <c r="F3509" s="31" t="s">
        <v>541</v>
      </c>
      <c r="G3509" s="31" t="s">
        <v>552</v>
      </c>
    </row>
    <row r="3510" spans="1:7" x14ac:dyDescent="0.25">
      <c r="A3510" s="98" t="s">
        <v>549</v>
      </c>
      <c r="B3510" s="98" t="s">
        <v>220</v>
      </c>
      <c r="C3510" s="98">
        <v>-172.2</v>
      </c>
      <c r="D3510" s="98">
        <v>202501</v>
      </c>
      <c r="E3510" s="118" t="str">
        <f t="shared" si="54"/>
        <v>01 January 2025</v>
      </c>
      <c r="F3510" s="98" t="s">
        <v>541</v>
      </c>
      <c r="G3510" s="98" t="s">
        <v>553</v>
      </c>
    </row>
    <row r="3511" spans="1:7" x14ac:dyDescent="0.25">
      <c r="A3511" s="31" t="s">
        <v>549</v>
      </c>
      <c r="B3511" s="31" t="s">
        <v>220</v>
      </c>
      <c r="C3511" s="31">
        <v>-205</v>
      </c>
      <c r="D3511" s="31">
        <v>202501</v>
      </c>
      <c r="E3511" s="119" t="str">
        <f t="shared" si="54"/>
        <v>01 January 2025</v>
      </c>
      <c r="F3511" s="31" t="s">
        <v>541</v>
      </c>
      <c r="G3511" s="31" t="s">
        <v>554</v>
      </c>
    </row>
    <row r="3512" spans="1:7" x14ac:dyDescent="0.25">
      <c r="A3512" s="98" t="s">
        <v>549</v>
      </c>
      <c r="B3512" s="98" t="s">
        <v>222</v>
      </c>
      <c r="C3512" s="98">
        <v>0</v>
      </c>
      <c r="D3512" s="98">
        <v>202501</v>
      </c>
      <c r="E3512" s="118" t="str">
        <f t="shared" si="54"/>
        <v>01 January 2025</v>
      </c>
      <c r="F3512" s="98" t="s">
        <v>541</v>
      </c>
      <c r="G3512" s="98" t="s">
        <v>550</v>
      </c>
    </row>
    <row r="3513" spans="1:7" x14ac:dyDescent="0.25">
      <c r="A3513" s="31" t="s">
        <v>549</v>
      </c>
      <c r="B3513" s="31" t="s">
        <v>222</v>
      </c>
      <c r="C3513" s="31">
        <v>0</v>
      </c>
      <c r="D3513" s="31">
        <v>202501</v>
      </c>
      <c r="E3513" s="119" t="str">
        <f t="shared" si="54"/>
        <v>01 January 2025</v>
      </c>
      <c r="F3513" s="31" t="s">
        <v>541</v>
      </c>
      <c r="G3513" s="31" t="s">
        <v>551</v>
      </c>
    </row>
    <row r="3514" spans="1:7" x14ac:dyDescent="0.25">
      <c r="A3514" s="98" t="s">
        <v>549</v>
      </c>
      <c r="B3514" s="98" t="s">
        <v>222</v>
      </c>
      <c r="C3514" s="98">
        <v>0</v>
      </c>
      <c r="D3514" s="98">
        <v>202501</v>
      </c>
      <c r="E3514" s="118" t="str">
        <f t="shared" si="54"/>
        <v>01 January 2025</v>
      </c>
      <c r="F3514" s="98" t="s">
        <v>541</v>
      </c>
      <c r="G3514" s="98" t="s">
        <v>552</v>
      </c>
    </row>
    <row r="3515" spans="1:7" x14ac:dyDescent="0.25">
      <c r="A3515" s="31" t="s">
        <v>549</v>
      </c>
      <c r="B3515" s="31" t="s">
        <v>222</v>
      </c>
      <c r="C3515" s="31">
        <v>0</v>
      </c>
      <c r="D3515" s="31">
        <v>202501</v>
      </c>
      <c r="E3515" s="119" t="str">
        <f t="shared" si="54"/>
        <v>01 January 2025</v>
      </c>
      <c r="F3515" s="31" t="s">
        <v>541</v>
      </c>
      <c r="G3515" s="31" t="s">
        <v>553</v>
      </c>
    </row>
    <row r="3516" spans="1:7" x14ac:dyDescent="0.25">
      <c r="A3516" s="98" t="s">
        <v>549</v>
      </c>
      <c r="B3516" s="98" t="s">
        <v>224</v>
      </c>
      <c r="C3516" s="98">
        <v>0</v>
      </c>
      <c r="D3516" s="98">
        <v>202501</v>
      </c>
      <c r="E3516" s="118" t="str">
        <f t="shared" si="54"/>
        <v>01 January 2025</v>
      </c>
      <c r="F3516" s="98" t="s">
        <v>541</v>
      </c>
      <c r="G3516" s="98" t="s">
        <v>550</v>
      </c>
    </row>
    <row r="3517" spans="1:7" x14ac:dyDescent="0.25">
      <c r="A3517" s="31" t="s">
        <v>549</v>
      </c>
      <c r="B3517" s="31" t="s">
        <v>224</v>
      </c>
      <c r="C3517" s="31">
        <v>0</v>
      </c>
      <c r="D3517" s="31">
        <v>202501</v>
      </c>
      <c r="E3517" s="119" t="str">
        <f t="shared" si="54"/>
        <v>01 January 2025</v>
      </c>
      <c r="F3517" s="31" t="s">
        <v>541</v>
      </c>
      <c r="G3517" s="31" t="s">
        <v>551</v>
      </c>
    </row>
    <row r="3518" spans="1:7" x14ac:dyDescent="0.25">
      <c r="A3518" s="98" t="s">
        <v>549</v>
      </c>
      <c r="B3518" s="98" t="s">
        <v>224</v>
      </c>
      <c r="C3518" s="98">
        <v>0</v>
      </c>
      <c r="D3518" s="98">
        <v>202501</v>
      </c>
      <c r="E3518" s="118" t="str">
        <f t="shared" si="54"/>
        <v>01 January 2025</v>
      </c>
      <c r="F3518" s="98" t="s">
        <v>541</v>
      </c>
      <c r="G3518" s="98" t="s">
        <v>552</v>
      </c>
    </row>
    <row r="3519" spans="1:7" x14ac:dyDescent="0.25">
      <c r="A3519" s="31" t="s">
        <v>549</v>
      </c>
      <c r="B3519" s="31" t="s">
        <v>224</v>
      </c>
      <c r="C3519" s="31">
        <v>0</v>
      </c>
      <c r="D3519" s="31">
        <v>202501</v>
      </c>
      <c r="E3519" s="119" t="str">
        <f t="shared" si="54"/>
        <v>01 January 2025</v>
      </c>
      <c r="F3519" s="31" t="s">
        <v>541</v>
      </c>
      <c r="G3519" s="31" t="s">
        <v>553</v>
      </c>
    </row>
    <row r="3520" spans="1:7" x14ac:dyDescent="0.25">
      <c r="A3520" s="98" t="s">
        <v>549</v>
      </c>
      <c r="B3520" s="98" t="s">
        <v>224</v>
      </c>
      <c r="C3520" s="98">
        <v>0</v>
      </c>
      <c r="D3520" s="98">
        <v>202501</v>
      </c>
      <c r="E3520" s="118" t="str">
        <f t="shared" si="54"/>
        <v>01 January 2025</v>
      </c>
      <c r="F3520" s="98" t="s">
        <v>541</v>
      </c>
      <c r="G3520" s="98" t="s">
        <v>554</v>
      </c>
    </row>
    <row r="3521" spans="1:7" x14ac:dyDescent="0.25">
      <c r="A3521" s="31" t="s">
        <v>549</v>
      </c>
      <c r="B3521" s="31" t="s">
        <v>226</v>
      </c>
      <c r="C3521" s="31">
        <v>0</v>
      </c>
      <c r="D3521" s="31">
        <v>202501</v>
      </c>
      <c r="E3521" s="119" t="str">
        <f t="shared" si="54"/>
        <v>01 January 2025</v>
      </c>
      <c r="F3521" s="31" t="s">
        <v>541</v>
      </c>
      <c r="G3521" s="31" t="s">
        <v>550</v>
      </c>
    </row>
    <row r="3522" spans="1:7" x14ac:dyDescent="0.25">
      <c r="A3522" s="98" t="s">
        <v>549</v>
      </c>
      <c r="B3522" s="98" t="s">
        <v>226</v>
      </c>
      <c r="C3522" s="98">
        <v>0</v>
      </c>
      <c r="D3522" s="98">
        <v>202501</v>
      </c>
      <c r="E3522" s="118" t="str">
        <f t="shared" ref="E3522:E3585" si="55">TEXT(DATE(LEFT(D3522,4), RIGHT(D3522,2), 1), "DD MMMM YYYY")</f>
        <v>01 January 2025</v>
      </c>
      <c r="F3522" s="98" t="s">
        <v>541</v>
      </c>
      <c r="G3522" s="98" t="s">
        <v>551</v>
      </c>
    </row>
    <row r="3523" spans="1:7" x14ac:dyDescent="0.25">
      <c r="A3523" s="31" t="s">
        <v>549</v>
      </c>
      <c r="B3523" s="31" t="s">
        <v>226</v>
      </c>
      <c r="C3523" s="31">
        <v>0</v>
      </c>
      <c r="D3523" s="31">
        <v>202501</v>
      </c>
      <c r="E3523" s="119" t="str">
        <f t="shared" si="55"/>
        <v>01 January 2025</v>
      </c>
      <c r="F3523" s="31" t="s">
        <v>541</v>
      </c>
      <c r="G3523" s="31" t="s">
        <v>552</v>
      </c>
    </row>
    <row r="3524" spans="1:7" x14ac:dyDescent="0.25">
      <c r="A3524" s="98" t="s">
        <v>549</v>
      </c>
      <c r="B3524" s="98" t="s">
        <v>226</v>
      </c>
      <c r="C3524" s="98">
        <v>0</v>
      </c>
      <c r="D3524" s="98">
        <v>202501</v>
      </c>
      <c r="E3524" s="118" t="str">
        <f t="shared" si="55"/>
        <v>01 January 2025</v>
      </c>
      <c r="F3524" s="98" t="s">
        <v>541</v>
      </c>
      <c r="G3524" s="98" t="s">
        <v>553</v>
      </c>
    </row>
    <row r="3525" spans="1:7" x14ac:dyDescent="0.25">
      <c r="A3525" s="31" t="s">
        <v>549</v>
      </c>
      <c r="B3525" s="31" t="s">
        <v>228</v>
      </c>
      <c r="C3525" s="31">
        <v>0</v>
      </c>
      <c r="D3525" s="31">
        <v>202501</v>
      </c>
      <c r="E3525" s="119" t="str">
        <f t="shared" si="55"/>
        <v>01 January 2025</v>
      </c>
      <c r="F3525" s="31" t="s">
        <v>541</v>
      </c>
      <c r="G3525" s="31" t="s">
        <v>550</v>
      </c>
    </row>
    <row r="3526" spans="1:7" x14ac:dyDescent="0.25">
      <c r="A3526" s="98" t="s">
        <v>549</v>
      </c>
      <c r="B3526" s="98" t="s">
        <v>228</v>
      </c>
      <c r="C3526" s="98">
        <v>0</v>
      </c>
      <c r="D3526" s="98">
        <v>202501</v>
      </c>
      <c r="E3526" s="118" t="str">
        <f t="shared" si="55"/>
        <v>01 January 2025</v>
      </c>
      <c r="F3526" s="98" t="s">
        <v>541</v>
      </c>
      <c r="G3526" s="98" t="s">
        <v>551</v>
      </c>
    </row>
    <row r="3527" spans="1:7" x14ac:dyDescent="0.25">
      <c r="A3527" s="31" t="s">
        <v>549</v>
      </c>
      <c r="B3527" s="31" t="s">
        <v>228</v>
      </c>
      <c r="C3527" s="31">
        <v>0</v>
      </c>
      <c r="D3527" s="31">
        <v>202501</v>
      </c>
      <c r="E3527" s="119" t="str">
        <f t="shared" si="55"/>
        <v>01 January 2025</v>
      </c>
      <c r="F3527" s="31" t="s">
        <v>541</v>
      </c>
      <c r="G3527" s="31" t="s">
        <v>552</v>
      </c>
    </row>
    <row r="3528" spans="1:7" x14ac:dyDescent="0.25">
      <c r="A3528" s="98" t="s">
        <v>549</v>
      </c>
      <c r="B3528" s="98" t="s">
        <v>228</v>
      </c>
      <c r="C3528" s="98">
        <v>0</v>
      </c>
      <c r="D3528" s="98">
        <v>202501</v>
      </c>
      <c r="E3528" s="118" t="str">
        <f t="shared" si="55"/>
        <v>01 January 2025</v>
      </c>
      <c r="F3528" s="98" t="s">
        <v>541</v>
      </c>
      <c r="G3528" s="98" t="s">
        <v>553</v>
      </c>
    </row>
    <row r="3529" spans="1:7" x14ac:dyDescent="0.25">
      <c r="A3529" s="31" t="s">
        <v>549</v>
      </c>
      <c r="B3529" s="31" t="s">
        <v>228</v>
      </c>
      <c r="C3529" s="31">
        <v>0</v>
      </c>
      <c r="D3529" s="31">
        <v>202501</v>
      </c>
      <c r="E3529" s="119" t="str">
        <f t="shared" si="55"/>
        <v>01 January 2025</v>
      </c>
      <c r="F3529" s="31" t="s">
        <v>541</v>
      </c>
      <c r="G3529" s="31" t="s">
        <v>554</v>
      </c>
    </row>
    <row r="3530" spans="1:7" x14ac:dyDescent="0.25">
      <c r="A3530" s="98" t="s">
        <v>549</v>
      </c>
      <c r="B3530" s="98" t="s">
        <v>230</v>
      </c>
      <c r="C3530" s="98">
        <v>0</v>
      </c>
      <c r="D3530" s="98">
        <v>202501</v>
      </c>
      <c r="E3530" s="118" t="str">
        <f t="shared" si="55"/>
        <v>01 January 2025</v>
      </c>
      <c r="F3530" s="98" t="s">
        <v>541</v>
      </c>
      <c r="G3530" s="98" t="s">
        <v>550</v>
      </c>
    </row>
    <row r="3531" spans="1:7" x14ac:dyDescent="0.25">
      <c r="A3531" s="31" t="s">
        <v>549</v>
      </c>
      <c r="B3531" s="31" t="s">
        <v>230</v>
      </c>
      <c r="C3531" s="31">
        <v>0</v>
      </c>
      <c r="D3531" s="31">
        <v>202501</v>
      </c>
      <c r="E3531" s="119" t="str">
        <f t="shared" si="55"/>
        <v>01 January 2025</v>
      </c>
      <c r="F3531" s="31" t="s">
        <v>541</v>
      </c>
      <c r="G3531" s="31" t="s">
        <v>551</v>
      </c>
    </row>
    <row r="3532" spans="1:7" x14ac:dyDescent="0.25">
      <c r="A3532" s="98" t="s">
        <v>549</v>
      </c>
      <c r="B3532" s="98" t="s">
        <v>230</v>
      </c>
      <c r="C3532" s="98">
        <v>0</v>
      </c>
      <c r="D3532" s="98">
        <v>202501</v>
      </c>
      <c r="E3532" s="118" t="str">
        <f t="shared" si="55"/>
        <v>01 January 2025</v>
      </c>
      <c r="F3532" s="98" t="s">
        <v>541</v>
      </c>
      <c r="G3532" s="98" t="s">
        <v>552</v>
      </c>
    </row>
    <row r="3533" spans="1:7" x14ac:dyDescent="0.25">
      <c r="A3533" s="31" t="s">
        <v>549</v>
      </c>
      <c r="B3533" s="31" t="s">
        <v>230</v>
      </c>
      <c r="C3533" s="31">
        <v>0</v>
      </c>
      <c r="D3533" s="31">
        <v>202501</v>
      </c>
      <c r="E3533" s="119" t="str">
        <f t="shared" si="55"/>
        <v>01 January 2025</v>
      </c>
      <c r="F3533" s="31" t="s">
        <v>541</v>
      </c>
      <c r="G3533" s="31" t="s">
        <v>553</v>
      </c>
    </row>
    <row r="3534" spans="1:7" x14ac:dyDescent="0.25">
      <c r="A3534" s="98" t="s">
        <v>549</v>
      </c>
      <c r="B3534" s="98" t="s">
        <v>232</v>
      </c>
      <c r="C3534" s="98">
        <v>0</v>
      </c>
      <c r="D3534" s="98">
        <v>202501</v>
      </c>
      <c r="E3534" s="118" t="str">
        <f t="shared" si="55"/>
        <v>01 January 2025</v>
      </c>
      <c r="F3534" s="98" t="s">
        <v>541</v>
      </c>
      <c r="G3534" s="98" t="s">
        <v>550</v>
      </c>
    </row>
    <row r="3535" spans="1:7" x14ac:dyDescent="0.25">
      <c r="A3535" s="31" t="s">
        <v>549</v>
      </c>
      <c r="B3535" s="31" t="s">
        <v>232</v>
      </c>
      <c r="C3535" s="31">
        <v>0</v>
      </c>
      <c r="D3535" s="31">
        <v>202501</v>
      </c>
      <c r="E3535" s="119" t="str">
        <f t="shared" si="55"/>
        <v>01 January 2025</v>
      </c>
      <c r="F3535" s="31" t="s">
        <v>541</v>
      </c>
      <c r="G3535" s="31" t="s">
        <v>551</v>
      </c>
    </row>
    <row r="3536" spans="1:7" x14ac:dyDescent="0.25">
      <c r="A3536" s="98" t="s">
        <v>549</v>
      </c>
      <c r="B3536" s="98" t="s">
        <v>232</v>
      </c>
      <c r="C3536" s="98">
        <v>0</v>
      </c>
      <c r="D3536" s="98">
        <v>202501</v>
      </c>
      <c r="E3536" s="118" t="str">
        <f t="shared" si="55"/>
        <v>01 January 2025</v>
      </c>
      <c r="F3536" s="98" t="s">
        <v>541</v>
      </c>
      <c r="G3536" s="98" t="s">
        <v>552</v>
      </c>
    </row>
    <row r="3537" spans="1:7" x14ac:dyDescent="0.25">
      <c r="A3537" s="31" t="s">
        <v>549</v>
      </c>
      <c r="B3537" s="31" t="s">
        <v>232</v>
      </c>
      <c r="C3537" s="31">
        <v>0</v>
      </c>
      <c r="D3537" s="31">
        <v>202501</v>
      </c>
      <c r="E3537" s="119" t="str">
        <f t="shared" si="55"/>
        <v>01 January 2025</v>
      </c>
      <c r="F3537" s="31" t="s">
        <v>541</v>
      </c>
      <c r="G3537" s="31" t="s">
        <v>553</v>
      </c>
    </row>
    <row r="3538" spans="1:7" x14ac:dyDescent="0.25">
      <c r="A3538" s="98" t="s">
        <v>549</v>
      </c>
      <c r="B3538" s="98" t="s">
        <v>232</v>
      </c>
      <c r="C3538" s="98">
        <v>0</v>
      </c>
      <c r="D3538" s="98">
        <v>202501</v>
      </c>
      <c r="E3538" s="118" t="str">
        <f t="shared" si="55"/>
        <v>01 January 2025</v>
      </c>
      <c r="F3538" s="98" t="s">
        <v>541</v>
      </c>
      <c r="G3538" s="98" t="s">
        <v>554</v>
      </c>
    </row>
    <row r="3539" spans="1:7" x14ac:dyDescent="0.25">
      <c r="A3539" s="31" t="s">
        <v>549</v>
      </c>
      <c r="B3539" s="31" t="s">
        <v>234</v>
      </c>
      <c r="C3539" s="31">
        <v>-7940</v>
      </c>
      <c r="D3539" s="31">
        <v>202501</v>
      </c>
      <c r="E3539" s="119" t="str">
        <f t="shared" si="55"/>
        <v>01 January 2025</v>
      </c>
      <c r="F3539" s="31" t="s">
        <v>541</v>
      </c>
      <c r="G3539" s="31" t="s">
        <v>550</v>
      </c>
    </row>
    <row r="3540" spans="1:7" x14ac:dyDescent="0.25">
      <c r="A3540" s="98" t="s">
        <v>549</v>
      </c>
      <c r="B3540" s="98" t="s">
        <v>234</v>
      </c>
      <c r="C3540" s="98">
        <v>-19353.75</v>
      </c>
      <c r="D3540" s="98">
        <v>202501</v>
      </c>
      <c r="E3540" s="118" t="str">
        <f t="shared" si="55"/>
        <v>01 January 2025</v>
      </c>
      <c r="F3540" s="98" t="s">
        <v>541</v>
      </c>
      <c r="G3540" s="98" t="s">
        <v>551</v>
      </c>
    </row>
    <row r="3541" spans="1:7" x14ac:dyDescent="0.25">
      <c r="A3541" s="31" t="s">
        <v>549</v>
      </c>
      <c r="B3541" s="31" t="s">
        <v>234</v>
      </c>
      <c r="C3541" s="31">
        <v>-30271.25</v>
      </c>
      <c r="D3541" s="31">
        <v>202501</v>
      </c>
      <c r="E3541" s="119" t="str">
        <f t="shared" si="55"/>
        <v>01 January 2025</v>
      </c>
      <c r="F3541" s="31" t="s">
        <v>541</v>
      </c>
      <c r="G3541" s="31" t="s">
        <v>552</v>
      </c>
    </row>
    <row r="3542" spans="1:7" x14ac:dyDescent="0.25">
      <c r="A3542" s="98" t="s">
        <v>549</v>
      </c>
      <c r="B3542" s="98" t="s">
        <v>234</v>
      </c>
      <c r="C3542" s="98">
        <v>-41685</v>
      </c>
      <c r="D3542" s="98">
        <v>202501</v>
      </c>
      <c r="E3542" s="118" t="str">
        <f t="shared" si="55"/>
        <v>01 January 2025</v>
      </c>
      <c r="F3542" s="98" t="s">
        <v>541</v>
      </c>
      <c r="G3542" s="98" t="s">
        <v>553</v>
      </c>
    </row>
    <row r="3543" spans="1:7" x14ac:dyDescent="0.25">
      <c r="A3543" s="31" t="s">
        <v>549</v>
      </c>
      <c r="B3543" s="31" t="s">
        <v>234</v>
      </c>
      <c r="C3543" s="31">
        <v>-49625</v>
      </c>
      <c r="D3543" s="31">
        <v>202501</v>
      </c>
      <c r="E3543" s="119" t="str">
        <f t="shared" si="55"/>
        <v>01 January 2025</v>
      </c>
      <c r="F3543" s="31" t="s">
        <v>541</v>
      </c>
      <c r="G3543" s="31" t="s">
        <v>554</v>
      </c>
    </row>
    <row r="3544" spans="1:7" x14ac:dyDescent="0.25">
      <c r="A3544" s="98" t="s">
        <v>549</v>
      </c>
      <c r="B3544" s="98" t="s">
        <v>236</v>
      </c>
      <c r="C3544" s="98">
        <v>2780</v>
      </c>
      <c r="D3544" s="98">
        <v>202501</v>
      </c>
      <c r="E3544" s="118" t="str">
        <f t="shared" si="55"/>
        <v>01 January 2025</v>
      </c>
      <c r="F3544" s="98" t="s">
        <v>541</v>
      </c>
      <c r="G3544" s="98" t="s">
        <v>550</v>
      </c>
    </row>
    <row r="3545" spans="1:7" x14ac:dyDescent="0.25">
      <c r="A3545" s="31" t="s">
        <v>549</v>
      </c>
      <c r="B3545" s="31" t="s">
        <v>236</v>
      </c>
      <c r="C3545" s="31">
        <v>6776.25</v>
      </c>
      <c r="D3545" s="31">
        <v>202501</v>
      </c>
      <c r="E3545" s="119" t="str">
        <f t="shared" si="55"/>
        <v>01 January 2025</v>
      </c>
      <c r="F3545" s="31" t="s">
        <v>541</v>
      </c>
      <c r="G3545" s="31" t="s">
        <v>551</v>
      </c>
    </row>
    <row r="3546" spans="1:7" x14ac:dyDescent="0.25">
      <c r="A3546" s="98" t="s">
        <v>549</v>
      </c>
      <c r="B3546" s="98" t="s">
        <v>236</v>
      </c>
      <c r="C3546" s="98">
        <v>10598.75</v>
      </c>
      <c r="D3546" s="98">
        <v>202501</v>
      </c>
      <c r="E3546" s="118" t="str">
        <f t="shared" si="55"/>
        <v>01 January 2025</v>
      </c>
      <c r="F3546" s="98" t="s">
        <v>541</v>
      </c>
      <c r="G3546" s="98" t="s">
        <v>552</v>
      </c>
    </row>
    <row r="3547" spans="1:7" x14ac:dyDescent="0.25">
      <c r="A3547" s="31" t="s">
        <v>549</v>
      </c>
      <c r="B3547" s="31" t="s">
        <v>236</v>
      </c>
      <c r="C3547" s="31">
        <v>14595</v>
      </c>
      <c r="D3547" s="31">
        <v>202501</v>
      </c>
      <c r="E3547" s="119" t="str">
        <f t="shared" si="55"/>
        <v>01 January 2025</v>
      </c>
      <c r="F3547" s="31" t="s">
        <v>541</v>
      </c>
      <c r="G3547" s="31" t="s">
        <v>553</v>
      </c>
    </row>
    <row r="3548" spans="1:7" x14ac:dyDescent="0.25">
      <c r="A3548" s="98" t="s">
        <v>549</v>
      </c>
      <c r="B3548" s="98" t="s">
        <v>236</v>
      </c>
      <c r="C3548" s="98">
        <v>17375</v>
      </c>
      <c r="D3548" s="98">
        <v>202501</v>
      </c>
      <c r="E3548" s="118" t="str">
        <f t="shared" si="55"/>
        <v>01 January 2025</v>
      </c>
      <c r="F3548" s="98" t="s">
        <v>541</v>
      </c>
      <c r="G3548" s="98" t="s">
        <v>554</v>
      </c>
    </row>
    <row r="3549" spans="1:7" x14ac:dyDescent="0.25">
      <c r="A3549" s="31" t="s">
        <v>549</v>
      </c>
      <c r="B3549" s="31" t="s">
        <v>238</v>
      </c>
      <c r="C3549" s="31">
        <v>0</v>
      </c>
      <c r="D3549" s="31">
        <v>202501</v>
      </c>
      <c r="E3549" s="119" t="str">
        <f t="shared" si="55"/>
        <v>01 January 2025</v>
      </c>
      <c r="F3549" s="31" t="s">
        <v>541</v>
      </c>
      <c r="G3549" s="31" t="s">
        <v>550</v>
      </c>
    </row>
    <row r="3550" spans="1:7" x14ac:dyDescent="0.25">
      <c r="A3550" s="98" t="s">
        <v>549</v>
      </c>
      <c r="B3550" s="98" t="s">
        <v>238</v>
      </c>
      <c r="C3550" s="98">
        <v>0</v>
      </c>
      <c r="D3550" s="98">
        <v>202501</v>
      </c>
      <c r="E3550" s="118" t="str">
        <f t="shared" si="55"/>
        <v>01 January 2025</v>
      </c>
      <c r="F3550" s="98" t="s">
        <v>541</v>
      </c>
      <c r="G3550" s="98" t="s">
        <v>551</v>
      </c>
    </row>
    <row r="3551" spans="1:7" x14ac:dyDescent="0.25">
      <c r="A3551" s="31" t="s">
        <v>549</v>
      </c>
      <c r="B3551" s="31" t="s">
        <v>238</v>
      </c>
      <c r="C3551" s="31">
        <v>0</v>
      </c>
      <c r="D3551" s="31">
        <v>202501</v>
      </c>
      <c r="E3551" s="119" t="str">
        <f t="shared" si="55"/>
        <v>01 January 2025</v>
      </c>
      <c r="F3551" s="31" t="s">
        <v>541</v>
      </c>
      <c r="G3551" s="31" t="s">
        <v>552</v>
      </c>
    </row>
    <row r="3552" spans="1:7" x14ac:dyDescent="0.25">
      <c r="A3552" s="98" t="s">
        <v>549</v>
      </c>
      <c r="B3552" s="98" t="s">
        <v>238</v>
      </c>
      <c r="C3552" s="98">
        <v>0</v>
      </c>
      <c r="D3552" s="98">
        <v>202501</v>
      </c>
      <c r="E3552" s="118" t="str">
        <f t="shared" si="55"/>
        <v>01 January 2025</v>
      </c>
      <c r="F3552" s="98" t="s">
        <v>541</v>
      </c>
      <c r="G3552" s="98" t="s">
        <v>553</v>
      </c>
    </row>
    <row r="3553" spans="1:7" x14ac:dyDescent="0.25">
      <c r="A3553" s="31" t="s">
        <v>549</v>
      </c>
      <c r="B3553" s="31" t="s">
        <v>238</v>
      </c>
      <c r="C3553" s="31">
        <v>2780</v>
      </c>
      <c r="D3553" s="31">
        <v>202501</v>
      </c>
      <c r="E3553" s="119" t="str">
        <f t="shared" si="55"/>
        <v>01 January 2025</v>
      </c>
      <c r="F3553" s="31" t="s">
        <v>541</v>
      </c>
      <c r="G3553" s="31" t="s">
        <v>550</v>
      </c>
    </row>
    <row r="3554" spans="1:7" x14ac:dyDescent="0.25">
      <c r="A3554" s="98" t="s">
        <v>549</v>
      </c>
      <c r="B3554" s="98" t="s">
        <v>238</v>
      </c>
      <c r="C3554" s="98">
        <v>6776.25</v>
      </c>
      <c r="D3554" s="98">
        <v>202501</v>
      </c>
      <c r="E3554" s="118" t="str">
        <f t="shared" si="55"/>
        <v>01 January 2025</v>
      </c>
      <c r="F3554" s="98" t="s">
        <v>541</v>
      </c>
      <c r="G3554" s="98" t="s">
        <v>551</v>
      </c>
    </row>
    <row r="3555" spans="1:7" x14ac:dyDescent="0.25">
      <c r="A3555" s="31" t="s">
        <v>549</v>
      </c>
      <c r="B3555" s="31" t="s">
        <v>238</v>
      </c>
      <c r="C3555" s="31">
        <v>10598.75</v>
      </c>
      <c r="D3555" s="31">
        <v>202501</v>
      </c>
      <c r="E3555" s="119" t="str">
        <f t="shared" si="55"/>
        <v>01 January 2025</v>
      </c>
      <c r="F3555" s="31" t="s">
        <v>541</v>
      </c>
      <c r="G3555" s="31" t="s">
        <v>552</v>
      </c>
    </row>
    <row r="3556" spans="1:7" x14ac:dyDescent="0.25">
      <c r="A3556" s="98" t="s">
        <v>549</v>
      </c>
      <c r="B3556" s="98" t="s">
        <v>238</v>
      </c>
      <c r="C3556" s="98">
        <v>14595</v>
      </c>
      <c r="D3556" s="98">
        <v>202501</v>
      </c>
      <c r="E3556" s="118" t="str">
        <f t="shared" si="55"/>
        <v>01 January 2025</v>
      </c>
      <c r="F3556" s="98" t="s">
        <v>541</v>
      </c>
      <c r="G3556" s="98" t="s">
        <v>553</v>
      </c>
    </row>
    <row r="3557" spans="1:7" x14ac:dyDescent="0.25">
      <c r="A3557" s="31" t="s">
        <v>549</v>
      </c>
      <c r="B3557" s="31" t="s">
        <v>238</v>
      </c>
      <c r="C3557" s="31">
        <v>17375</v>
      </c>
      <c r="D3557" s="31">
        <v>202501</v>
      </c>
      <c r="E3557" s="119" t="str">
        <f t="shared" si="55"/>
        <v>01 January 2025</v>
      </c>
      <c r="F3557" s="31" t="s">
        <v>541</v>
      </c>
      <c r="G3557" s="31" t="s">
        <v>554</v>
      </c>
    </row>
    <row r="3558" spans="1:7" x14ac:dyDescent="0.25">
      <c r="A3558" s="98" t="s">
        <v>549</v>
      </c>
      <c r="B3558" s="98" t="s">
        <v>241</v>
      </c>
      <c r="C3558" s="98">
        <v>2780</v>
      </c>
      <c r="D3558" s="98">
        <v>202501</v>
      </c>
      <c r="E3558" s="118" t="str">
        <f t="shared" si="55"/>
        <v>01 January 2025</v>
      </c>
      <c r="F3558" s="98" t="s">
        <v>541</v>
      </c>
      <c r="G3558" s="98" t="s">
        <v>550</v>
      </c>
    </row>
    <row r="3559" spans="1:7" x14ac:dyDescent="0.25">
      <c r="A3559" s="31" t="s">
        <v>549</v>
      </c>
      <c r="B3559" s="31" t="s">
        <v>241</v>
      </c>
      <c r="C3559" s="31">
        <v>6776.25</v>
      </c>
      <c r="D3559" s="31">
        <v>202501</v>
      </c>
      <c r="E3559" s="119" t="str">
        <f t="shared" si="55"/>
        <v>01 January 2025</v>
      </c>
      <c r="F3559" s="31" t="s">
        <v>541</v>
      </c>
      <c r="G3559" s="31" t="s">
        <v>551</v>
      </c>
    </row>
    <row r="3560" spans="1:7" x14ac:dyDescent="0.25">
      <c r="A3560" s="98" t="s">
        <v>549</v>
      </c>
      <c r="B3560" s="98" t="s">
        <v>241</v>
      </c>
      <c r="C3560" s="98">
        <v>10598.75</v>
      </c>
      <c r="D3560" s="98">
        <v>202501</v>
      </c>
      <c r="E3560" s="118" t="str">
        <f t="shared" si="55"/>
        <v>01 January 2025</v>
      </c>
      <c r="F3560" s="98" t="s">
        <v>541</v>
      </c>
      <c r="G3560" s="98" t="s">
        <v>552</v>
      </c>
    </row>
    <row r="3561" spans="1:7" x14ac:dyDescent="0.25">
      <c r="A3561" s="31" t="s">
        <v>549</v>
      </c>
      <c r="B3561" s="31" t="s">
        <v>241</v>
      </c>
      <c r="C3561" s="31">
        <v>14595</v>
      </c>
      <c r="D3561" s="31">
        <v>202501</v>
      </c>
      <c r="E3561" s="119" t="str">
        <f t="shared" si="55"/>
        <v>01 January 2025</v>
      </c>
      <c r="F3561" s="31" t="s">
        <v>541</v>
      </c>
      <c r="G3561" s="31" t="s">
        <v>553</v>
      </c>
    </row>
    <row r="3562" spans="1:7" x14ac:dyDescent="0.25">
      <c r="A3562" s="98" t="s">
        <v>549</v>
      </c>
      <c r="B3562" s="98" t="s">
        <v>241</v>
      </c>
      <c r="C3562" s="98">
        <v>17375</v>
      </c>
      <c r="D3562" s="98">
        <v>202501</v>
      </c>
      <c r="E3562" s="118" t="str">
        <f t="shared" si="55"/>
        <v>01 January 2025</v>
      </c>
      <c r="F3562" s="98" t="s">
        <v>541</v>
      </c>
      <c r="G3562" s="98" t="s">
        <v>554</v>
      </c>
    </row>
    <row r="3563" spans="1:7" x14ac:dyDescent="0.25">
      <c r="A3563" s="31" t="s">
        <v>549</v>
      </c>
      <c r="B3563" s="31" t="s">
        <v>243</v>
      </c>
      <c r="C3563" s="31">
        <v>0</v>
      </c>
      <c r="D3563" s="31">
        <v>202501</v>
      </c>
      <c r="E3563" s="119" t="str">
        <f t="shared" si="55"/>
        <v>01 January 2025</v>
      </c>
      <c r="F3563" s="31" t="s">
        <v>541</v>
      </c>
      <c r="G3563" s="31" t="s">
        <v>550</v>
      </c>
    </row>
    <row r="3564" spans="1:7" x14ac:dyDescent="0.25">
      <c r="A3564" s="98" t="s">
        <v>549</v>
      </c>
      <c r="B3564" s="98" t="s">
        <v>243</v>
      </c>
      <c r="C3564" s="98">
        <v>0</v>
      </c>
      <c r="D3564" s="98">
        <v>202501</v>
      </c>
      <c r="E3564" s="118" t="str">
        <f t="shared" si="55"/>
        <v>01 January 2025</v>
      </c>
      <c r="F3564" s="98" t="s">
        <v>541</v>
      </c>
      <c r="G3564" s="98" t="s">
        <v>551</v>
      </c>
    </row>
    <row r="3565" spans="1:7" x14ac:dyDescent="0.25">
      <c r="A3565" s="31" t="s">
        <v>549</v>
      </c>
      <c r="B3565" s="31" t="s">
        <v>243</v>
      </c>
      <c r="C3565" s="31">
        <v>0</v>
      </c>
      <c r="D3565" s="31">
        <v>202501</v>
      </c>
      <c r="E3565" s="119" t="str">
        <f t="shared" si="55"/>
        <v>01 January 2025</v>
      </c>
      <c r="F3565" s="31" t="s">
        <v>541</v>
      </c>
      <c r="G3565" s="31" t="s">
        <v>552</v>
      </c>
    </row>
    <row r="3566" spans="1:7" x14ac:dyDescent="0.25">
      <c r="A3566" s="98" t="s">
        <v>549</v>
      </c>
      <c r="B3566" s="98" t="s">
        <v>243</v>
      </c>
      <c r="C3566" s="98">
        <v>0</v>
      </c>
      <c r="D3566" s="98">
        <v>202501</v>
      </c>
      <c r="E3566" s="118" t="str">
        <f t="shared" si="55"/>
        <v>01 January 2025</v>
      </c>
      <c r="F3566" s="98" t="s">
        <v>541</v>
      </c>
      <c r="G3566" s="98" t="s">
        <v>553</v>
      </c>
    </row>
    <row r="3567" spans="1:7" x14ac:dyDescent="0.25">
      <c r="A3567" s="31" t="s">
        <v>549</v>
      </c>
      <c r="B3567" s="31" t="s">
        <v>249</v>
      </c>
      <c r="C3567" s="31">
        <v>2780</v>
      </c>
      <c r="D3567" s="31">
        <v>202501</v>
      </c>
      <c r="E3567" s="119" t="str">
        <f t="shared" si="55"/>
        <v>01 January 2025</v>
      </c>
      <c r="F3567" s="31" t="s">
        <v>541</v>
      </c>
      <c r="G3567" s="31" t="s">
        <v>550</v>
      </c>
    </row>
    <row r="3568" spans="1:7" x14ac:dyDescent="0.25">
      <c r="A3568" s="98" t="s">
        <v>549</v>
      </c>
      <c r="B3568" s="98" t="s">
        <v>249</v>
      </c>
      <c r="C3568" s="98">
        <v>6776.25</v>
      </c>
      <c r="D3568" s="98">
        <v>202501</v>
      </c>
      <c r="E3568" s="118" t="str">
        <f t="shared" si="55"/>
        <v>01 January 2025</v>
      </c>
      <c r="F3568" s="98" t="s">
        <v>541</v>
      </c>
      <c r="G3568" s="98" t="s">
        <v>551</v>
      </c>
    </row>
    <row r="3569" spans="1:7" x14ac:dyDescent="0.25">
      <c r="A3569" s="31" t="s">
        <v>549</v>
      </c>
      <c r="B3569" s="31" t="s">
        <v>249</v>
      </c>
      <c r="C3569" s="31">
        <v>10598.75</v>
      </c>
      <c r="D3569" s="31">
        <v>202501</v>
      </c>
      <c r="E3569" s="119" t="str">
        <f t="shared" si="55"/>
        <v>01 January 2025</v>
      </c>
      <c r="F3569" s="31" t="s">
        <v>541</v>
      </c>
      <c r="G3569" s="31" t="s">
        <v>552</v>
      </c>
    </row>
    <row r="3570" spans="1:7" x14ac:dyDescent="0.25">
      <c r="A3570" s="98" t="s">
        <v>549</v>
      </c>
      <c r="B3570" s="98" t="s">
        <v>249</v>
      </c>
      <c r="C3570" s="98">
        <v>14595</v>
      </c>
      <c r="D3570" s="98">
        <v>202501</v>
      </c>
      <c r="E3570" s="118" t="str">
        <f t="shared" si="55"/>
        <v>01 January 2025</v>
      </c>
      <c r="F3570" s="98" t="s">
        <v>541</v>
      </c>
      <c r="G3570" s="98" t="s">
        <v>553</v>
      </c>
    </row>
    <row r="3571" spans="1:7" x14ac:dyDescent="0.25">
      <c r="A3571" s="31" t="s">
        <v>549</v>
      </c>
      <c r="B3571" s="31" t="s">
        <v>249</v>
      </c>
      <c r="C3571" s="31">
        <v>17375</v>
      </c>
      <c r="D3571" s="31">
        <v>202501</v>
      </c>
      <c r="E3571" s="119" t="str">
        <f t="shared" si="55"/>
        <v>01 January 2025</v>
      </c>
      <c r="F3571" s="31" t="s">
        <v>541</v>
      </c>
      <c r="G3571" s="31" t="s">
        <v>554</v>
      </c>
    </row>
    <row r="3572" spans="1:7" x14ac:dyDescent="0.25">
      <c r="A3572" s="98" t="s">
        <v>549</v>
      </c>
      <c r="B3572" s="98" t="s">
        <v>255</v>
      </c>
      <c r="C3572" s="98">
        <v>2780</v>
      </c>
      <c r="D3572" s="98">
        <v>202501</v>
      </c>
      <c r="E3572" s="118" t="str">
        <f t="shared" si="55"/>
        <v>01 January 2025</v>
      </c>
      <c r="F3572" s="98" t="s">
        <v>541</v>
      </c>
      <c r="G3572" s="98" t="s">
        <v>550</v>
      </c>
    </row>
    <row r="3573" spans="1:7" x14ac:dyDescent="0.25">
      <c r="A3573" s="31" t="s">
        <v>549</v>
      </c>
      <c r="B3573" s="31" t="s">
        <v>255</v>
      </c>
      <c r="C3573" s="31">
        <v>6776.25</v>
      </c>
      <c r="D3573" s="31">
        <v>202501</v>
      </c>
      <c r="E3573" s="119" t="str">
        <f t="shared" si="55"/>
        <v>01 January 2025</v>
      </c>
      <c r="F3573" s="31" t="s">
        <v>541</v>
      </c>
      <c r="G3573" s="31" t="s">
        <v>551</v>
      </c>
    </row>
    <row r="3574" spans="1:7" x14ac:dyDescent="0.25">
      <c r="A3574" s="98" t="s">
        <v>549</v>
      </c>
      <c r="B3574" s="98" t="s">
        <v>255</v>
      </c>
      <c r="C3574" s="98">
        <v>10598.75</v>
      </c>
      <c r="D3574" s="98">
        <v>202501</v>
      </c>
      <c r="E3574" s="118" t="str">
        <f t="shared" si="55"/>
        <v>01 January 2025</v>
      </c>
      <c r="F3574" s="98" t="s">
        <v>541</v>
      </c>
      <c r="G3574" s="98" t="s">
        <v>552</v>
      </c>
    </row>
    <row r="3575" spans="1:7" x14ac:dyDescent="0.25">
      <c r="A3575" s="31" t="s">
        <v>549</v>
      </c>
      <c r="B3575" s="31" t="s">
        <v>255</v>
      </c>
      <c r="C3575" s="31">
        <v>14595</v>
      </c>
      <c r="D3575" s="31">
        <v>202501</v>
      </c>
      <c r="E3575" s="119" t="str">
        <f t="shared" si="55"/>
        <v>01 January 2025</v>
      </c>
      <c r="F3575" s="31" t="s">
        <v>541</v>
      </c>
      <c r="G3575" s="31" t="s">
        <v>553</v>
      </c>
    </row>
    <row r="3576" spans="1:7" x14ac:dyDescent="0.25">
      <c r="A3576" s="98" t="s">
        <v>549</v>
      </c>
      <c r="B3576" s="98" t="s">
        <v>255</v>
      </c>
      <c r="C3576" s="98">
        <v>17375</v>
      </c>
      <c r="D3576" s="98">
        <v>202501</v>
      </c>
      <c r="E3576" s="118" t="str">
        <f t="shared" si="55"/>
        <v>01 January 2025</v>
      </c>
      <c r="F3576" s="98" t="s">
        <v>541</v>
      </c>
      <c r="G3576" s="98" t="s">
        <v>554</v>
      </c>
    </row>
    <row r="3577" spans="1:7" x14ac:dyDescent="0.25">
      <c r="A3577" s="31" t="s">
        <v>549</v>
      </c>
      <c r="B3577" s="101" t="s">
        <v>15</v>
      </c>
      <c r="C3577" s="92"/>
      <c r="D3577" s="31">
        <v>202412</v>
      </c>
      <c r="E3577" s="119" t="str">
        <f t="shared" si="55"/>
        <v>01 December 2024</v>
      </c>
      <c r="F3577" s="31" t="s">
        <v>542</v>
      </c>
      <c r="G3577" s="31" t="s">
        <v>556</v>
      </c>
    </row>
    <row r="3578" spans="1:7" x14ac:dyDescent="0.25">
      <c r="A3578" s="98" t="s">
        <v>549</v>
      </c>
      <c r="B3578" s="99" t="s">
        <v>18</v>
      </c>
      <c r="C3578" s="100"/>
      <c r="D3578" s="98">
        <v>202412</v>
      </c>
      <c r="E3578" s="118" t="str">
        <f t="shared" si="55"/>
        <v>01 December 2024</v>
      </c>
      <c r="F3578" s="98" t="s">
        <v>542</v>
      </c>
      <c r="G3578" s="98" t="s">
        <v>556</v>
      </c>
    </row>
    <row r="3579" spans="1:7" x14ac:dyDescent="0.25">
      <c r="A3579" s="31" t="s">
        <v>549</v>
      </c>
      <c r="B3579" s="101" t="s">
        <v>20</v>
      </c>
      <c r="C3579" s="92"/>
      <c r="D3579" s="31">
        <v>202412</v>
      </c>
      <c r="E3579" s="119" t="str">
        <f t="shared" si="55"/>
        <v>01 December 2024</v>
      </c>
      <c r="F3579" s="31" t="s">
        <v>542</v>
      </c>
      <c r="G3579" s="31" t="s">
        <v>556</v>
      </c>
    </row>
    <row r="3580" spans="1:7" x14ac:dyDescent="0.25">
      <c r="A3580" s="98" t="s">
        <v>549</v>
      </c>
      <c r="B3580" s="99" t="s">
        <v>22</v>
      </c>
      <c r="C3580" s="102">
        <v>207536.31</v>
      </c>
      <c r="D3580" s="98">
        <v>202412</v>
      </c>
      <c r="E3580" s="118" t="str">
        <f t="shared" si="55"/>
        <v>01 December 2024</v>
      </c>
      <c r="F3580" s="98" t="s">
        <v>542</v>
      </c>
      <c r="G3580" s="98" t="s">
        <v>556</v>
      </c>
    </row>
    <row r="3581" spans="1:7" x14ac:dyDescent="0.25">
      <c r="A3581" s="31" t="s">
        <v>549</v>
      </c>
      <c r="B3581" s="101" t="s">
        <v>25</v>
      </c>
      <c r="C3581" s="34">
        <v>11598</v>
      </c>
      <c r="D3581" s="31">
        <v>202412</v>
      </c>
      <c r="E3581" s="119" t="str">
        <f t="shared" si="55"/>
        <v>01 December 2024</v>
      </c>
      <c r="F3581" s="31" t="s">
        <v>542</v>
      </c>
      <c r="G3581" s="31" t="s">
        <v>556</v>
      </c>
    </row>
    <row r="3582" spans="1:7" x14ac:dyDescent="0.25">
      <c r="A3582" s="98" t="s">
        <v>549</v>
      </c>
      <c r="B3582" s="99" t="s">
        <v>27</v>
      </c>
      <c r="C3582" s="102">
        <v>3469.19</v>
      </c>
      <c r="D3582" s="98">
        <v>202412</v>
      </c>
      <c r="E3582" s="118" t="str">
        <f t="shared" si="55"/>
        <v>01 December 2024</v>
      </c>
      <c r="F3582" s="98" t="s">
        <v>542</v>
      </c>
      <c r="G3582" s="98" t="s">
        <v>556</v>
      </c>
    </row>
    <row r="3583" spans="1:7" x14ac:dyDescent="0.25">
      <c r="A3583" s="31" t="s">
        <v>549</v>
      </c>
      <c r="B3583" s="101" t="s">
        <v>29</v>
      </c>
      <c r="C3583" s="92"/>
      <c r="D3583" s="31">
        <v>202412</v>
      </c>
      <c r="E3583" s="119" t="str">
        <f t="shared" si="55"/>
        <v>01 December 2024</v>
      </c>
      <c r="F3583" s="31" t="s">
        <v>542</v>
      </c>
      <c r="G3583" s="31" t="s">
        <v>556</v>
      </c>
    </row>
    <row r="3584" spans="1:7" x14ac:dyDescent="0.25">
      <c r="A3584" s="98" t="s">
        <v>549</v>
      </c>
      <c r="B3584" s="99" t="s">
        <v>31</v>
      </c>
      <c r="C3584" s="100">
        <v>406.13</v>
      </c>
      <c r="D3584" s="98">
        <v>202412</v>
      </c>
      <c r="E3584" s="118" t="str">
        <f t="shared" si="55"/>
        <v>01 December 2024</v>
      </c>
      <c r="F3584" s="98" t="s">
        <v>542</v>
      </c>
      <c r="G3584" s="98" t="s">
        <v>556</v>
      </c>
    </row>
    <row r="3585" spans="1:7" x14ac:dyDescent="0.25">
      <c r="A3585" s="31" t="s">
        <v>549</v>
      </c>
      <c r="B3585" s="101" t="s">
        <v>33</v>
      </c>
      <c r="C3585" s="92"/>
      <c r="D3585" s="31">
        <v>202412</v>
      </c>
      <c r="E3585" s="119" t="str">
        <f t="shared" si="55"/>
        <v>01 December 2024</v>
      </c>
      <c r="F3585" s="31" t="s">
        <v>542</v>
      </c>
      <c r="G3585" s="31" t="s">
        <v>556</v>
      </c>
    </row>
    <row r="3586" spans="1:7" x14ac:dyDescent="0.25">
      <c r="A3586" s="98" t="s">
        <v>549</v>
      </c>
      <c r="B3586" s="99" t="s">
        <v>35</v>
      </c>
      <c r="C3586" s="100">
        <v>175</v>
      </c>
      <c r="D3586" s="98">
        <v>202412</v>
      </c>
      <c r="E3586" s="118" t="str">
        <f t="shared" ref="E3586:E3649" si="56">TEXT(DATE(LEFT(D3586,4), RIGHT(D3586,2), 1), "DD MMMM YYYY")</f>
        <v>01 December 2024</v>
      </c>
      <c r="F3586" s="98" t="s">
        <v>542</v>
      </c>
      <c r="G3586" s="98" t="s">
        <v>556</v>
      </c>
    </row>
    <row r="3587" spans="1:7" x14ac:dyDescent="0.25">
      <c r="A3587" s="31" t="s">
        <v>549</v>
      </c>
      <c r="B3587" s="101" t="s">
        <v>39</v>
      </c>
      <c r="C3587" s="92"/>
      <c r="D3587" s="31">
        <v>202412</v>
      </c>
      <c r="E3587" s="119" t="str">
        <f t="shared" si="56"/>
        <v>01 December 2024</v>
      </c>
      <c r="F3587" s="31" t="s">
        <v>542</v>
      </c>
      <c r="G3587" s="31" t="s">
        <v>556</v>
      </c>
    </row>
    <row r="3588" spans="1:7" x14ac:dyDescent="0.25">
      <c r="A3588" s="98" t="s">
        <v>549</v>
      </c>
      <c r="B3588" s="99" t="s">
        <v>43</v>
      </c>
      <c r="C3588" s="102">
        <v>5959.4</v>
      </c>
      <c r="D3588" s="98">
        <v>202412</v>
      </c>
      <c r="E3588" s="118" t="str">
        <f t="shared" si="56"/>
        <v>01 December 2024</v>
      </c>
      <c r="F3588" s="98" t="s">
        <v>542</v>
      </c>
      <c r="G3588" s="98" t="s">
        <v>556</v>
      </c>
    </row>
    <row r="3589" spans="1:7" x14ac:dyDescent="0.25">
      <c r="A3589" s="31" t="s">
        <v>549</v>
      </c>
      <c r="B3589" s="101" t="s">
        <v>45</v>
      </c>
      <c r="C3589" s="92">
        <v>64</v>
      </c>
      <c r="D3589" s="31">
        <v>202412</v>
      </c>
      <c r="E3589" s="119" t="str">
        <f t="shared" si="56"/>
        <v>01 December 2024</v>
      </c>
      <c r="F3589" s="31" t="s">
        <v>542</v>
      </c>
      <c r="G3589" s="31" t="s">
        <v>556</v>
      </c>
    </row>
    <row r="3590" spans="1:7" x14ac:dyDescent="0.25">
      <c r="A3590" s="98" t="s">
        <v>549</v>
      </c>
      <c r="B3590" s="99" t="s">
        <v>47</v>
      </c>
      <c r="C3590" s="102">
        <v>6178.1</v>
      </c>
      <c r="D3590" s="98">
        <v>202412</v>
      </c>
      <c r="E3590" s="118" t="str">
        <f t="shared" si="56"/>
        <v>01 December 2024</v>
      </c>
      <c r="F3590" s="98" t="s">
        <v>542</v>
      </c>
      <c r="G3590" s="98" t="s">
        <v>556</v>
      </c>
    </row>
    <row r="3591" spans="1:7" x14ac:dyDescent="0.25">
      <c r="A3591" s="31" t="s">
        <v>549</v>
      </c>
      <c r="B3591" s="101" t="s">
        <v>258</v>
      </c>
      <c r="C3591" s="92">
        <v>270</v>
      </c>
      <c r="D3591" s="31">
        <v>202412</v>
      </c>
      <c r="E3591" s="119" t="str">
        <f t="shared" si="56"/>
        <v>01 December 2024</v>
      </c>
      <c r="F3591" s="31" t="s">
        <v>542</v>
      </c>
      <c r="G3591" s="31" t="s">
        <v>556</v>
      </c>
    </row>
    <row r="3592" spans="1:7" x14ac:dyDescent="0.25">
      <c r="A3592" s="98" t="s">
        <v>549</v>
      </c>
      <c r="B3592" s="99" t="s">
        <v>49</v>
      </c>
      <c r="C3592" s="102">
        <v>24241.49</v>
      </c>
      <c r="D3592" s="98">
        <v>202412</v>
      </c>
      <c r="E3592" s="118" t="str">
        <f t="shared" si="56"/>
        <v>01 December 2024</v>
      </c>
      <c r="F3592" s="98" t="s">
        <v>542</v>
      </c>
      <c r="G3592" s="98" t="s">
        <v>556</v>
      </c>
    </row>
    <row r="3593" spans="1:7" x14ac:dyDescent="0.25">
      <c r="A3593" s="31" t="s">
        <v>549</v>
      </c>
      <c r="B3593" s="101" t="s">
        <v>51</v>
      </c>
      <c r="C3593" s="92">
        <v>858.24</v>
      </c>
      <c r="D3593" s="31">
        <v>202412</v>
      </c>
      <c r="E3593" s="119" t="str">
        <f t="shared" si="56"/>
        <v>01 December 2024</v>
      </c>
      <c r="F3593" s="31" t="s">
        <v>542</v>
      </c>
      <c r="G3593" s="31" t="s">
        <v>556</v>
      </c>
    </row>
    <row r="3594" spans="1:7" x14ac:dyDescent="0.25">
      <c r="A3594" s="98" t="s">
        <v>549</v>
      </c>
      <c r="B3594" s="99" t="s">
        <v>547</v>
      </c>
      <c r="C3594" s="102">
        <v>1069.5999999999999</v>
      </c>
      <c r="D3594" s="98">
        <v>202412</v>
      </c>
      <c r="E3594" s="118" t="str">
        <f t="shared" si="56"/>
        <v>01 December 2024</v>
      </c>
      <c r="F3594" s="98" t="s">
        <v>542</v>
      </c>
      <c r="G3594" s="98" t="s">
        <v>556</v>
      </c>
    </row>
    <row r="3595" spans="1:7" x14ac:dyDescent="0.25">
      <c r="A3595" s="31" t="s">
        <v>549</v>
      </c>
      <c r="B3595" s="101" t="s">
        <v>548</v>
      </c>
      <c r="C3595" s="92">
        <v>36.74</v>
      </c>
      <c r="D3595" s="31">
        <v>202412</v>
      </c>
      <c r="E3595" s="119" t="str">
        <f t="shared" si="56"/>
        <v>01 December 2024</v>
      </c>
      <c r="F3595" s="31" t="s">
        <v>542</v>
      </c>
      <c r="G3595" s="31" t="s">
        <v>556</v>
      </c>
    </row>
    <row r="3596" spans="1:7" x14ac:dyDescent="0.25">
      <c r="A3596" s="98" t="s">
        <v>549</v>
      </c>
      <c r="B3596" s="99" t="s">
        <v>59</v>
      </c>
      <c r="C3596" s="102">
        <v>7994.47</v>
      </c>
      <c r="D3596" s="98">
        <v>202412</v>
      </c>
      <c r="E3596" s="118" t="str">
        <f t="shared" si="56"/>
        <v>01 December 2024</v>
      </c>
      <c r="F3596" s="98" t="s">
        <v>542</v>
      </c>
      <c r="G3596" s="98" t="s">
        <v>556</v>
      </c>
    </row>
    <row r="3597" spans="1:7" x14ac:dyDescent="0.25">
      <c r="A3597" s="31" t="s">
        <v>549</v>
      </c>
      <c r="B3597" s="101" t="s">
        <v>61</v>
      </c>
      <c r="C3597" s="92">
        <v>-300</v>
      </c>
      <c r="D3597" s="31">
        <v>202412</v>
      </c>
      <c r="E3597" s="119" t="str">
        <f t="shared" si="56"/>
        <v>01 December 2024</v>
      </c>
      <c r="F3597" s="31" t="s">
        <v>542</v>
      </c>
      <c r="G3597" s="31" t="s">
        <v>556</v>
      </c>
    </row>
    <row r="3598" spans="1:7" x14ac:dyDescent="0.25">
      <c r="A3598" s="98" t="s">
        <v>549</v>
      </c>
      <c r="B3598" s="99" t="s">
        <v>63</v>
      </c>
      <c r="C3598" s="102">
        <v>269556.67</v>
      </c>
      <c r="D3598" s="98">
        <v>202412</v>
      </c>
      <c r="E3598" s="118" t="str">
        <f t="shared" si="56"/>
        <v>01 December 2024</v>
      </c>
      <c r="F3598" s="98" t="s">
        <v>542</v>
      </c>
      <c r="G3598" s="98" t="s">
        <v>556</v>
      </c>
    </row>
    <row r="3599" spans="1:7" x14ac:dyDescent="0.25">
      <c r="A3599" s="31" t="s">
        <v>549</v>
      </c>
      <c r="B3599" s="101" t="s">
        <v>66</v>
      </c>
      <c r="C3599" s="92"/>
      <c r="D3599" s="31">
        <v>202412</v>
      </c>
      <c r="E3599" s="119" t="str">
        <f t="shared" si="56"/>
        <v>01 December 2024</v>
      </c>
      <c r="F3599" s="31" t="s">
        <v>542</v>
      </c>
      <c r="G3599" s="31" t="s">
        <v>556</v>
      </c>
    </row>
    <row r="3600" spans="1:7" x14ac:dyDescent="0.25">
      <c r="A3600" s="98" t="s">
        <v>549</v>
      </c>
      <c r="B3600" s="99" t="s">
        <v>68</v>
      </c>
      <c r="C3600" s="102">
        <v>-201092.88</v>
      </c>
      <c r="D3600" s="98">
        <v>202412</v>
      </c>
      <c r="E3600" s="118" t="str">
        <f t="shared" si="56"/>
        <v>01 December 2024</v>
      </c>
      <c r="F3600" s="98" t="s">
        <v>542</v>
      </c>
      <c r="G3600" s="98" t="s">
        <v>556</v>
      </c>
    </row>
    <row r="3601" spans="1:7" x14ac:dyDescent="0.25">
      <c r="A3601" s="31" t="s">
        <v>549</v>
      </c>
      <c r="B3601" s="101" t="s">
        <v>70</v>
      </c>
      <c r="C3601" s="34">
        <v>60545.51</v>
      </c>
      <c r="D3601" s="31">
        <v>202412</v>
      </c>
      <c r="E3601" s="119" t="str">
        <f t="shared" si="56"/>
        <v>01 December 2024</v>
      </c>
      <c r="F3601" s="31" t="s">
        <v>542</v>
      </c>
      <c r="G3601" s="31" t="s">
        <v>556</v>
      </c>
    </row>
    <row r="3602" spans="1:7" x14ac:dyDescent="0.25">
      <c r="A3602" s="98" t="s">
        <v>549</v>
      </c>
      <c r="B3602" s="99" t="s">
        <v>72</v>
      </c>
      <c r="C3602" s="102">
        <v>-2130.66</v>
      </c>
      <c r="D3602" s="98">
        <v>202412</v>
      </c>
      <c r="E3602" s="118" t="str">
        <f t="shared" si="56"/>
        <v>01 December 2024</v>
      </c>
      <c r="F3602" s="98" t="s">
        <v>542</v>
      </c>
      <c r="G3602" s="98" t="s">
        <v>556</v>
      </c>
    </row>
    <row r="3603" spans="1:7" x14ac:dyDescent="0.25">
      <c r="A3603" s="31" t="s">
        <v>549</v>
      </c>
      <c r="B3603" s="101" t="s">
        <v>74</v>
      </c>
      <c r="C3603" s="34">
        <v>-5717.96</v>
      </c>
      <c r="D3603" s="31">
        <v>202412</v>
      </c>
      <c r="E3603" s="119" t="str">
        <f t="shared" si="56"/>
        <v>01 December 2024</v>
      </c>
      <c r="F3603" s="31" t="s">
        <v>542</v>
      </c>
      <c r="G3603" s="31" t="s">
        <v>556</v>
      </c>
    </row>
    <row r="3604" spans="1:7" x14ac:dyDescent="0.25">
      <c r="A3604" s="98" t="s">
        <v>549</v>
      </c>
      <c r="B3604" s="99" t="s">
        <v>76</v>
      </c>
      <c r="C3604" s="100"/>
      <c r="D3604" s="98">
        <v>202412</v>
      </c>
      <c r="E3604" s="118" t="str">
        <f t="shared" si="56"/>
        <v>01 December 2024</v>
      </c>
      <c r="F3604" s="98" t="s">
        <v>542</v>
      </c>
      <c r="G3604" s="98" t="s">
        <v>556</v>
      </c>
    </row>
    <row r="3605" spans="1:7" x14ac:dyDescent="0.25">
      <c r="A3605" s="31" t="s">
        <v>549</v>
      </c>
      <c r="B3605" s="101" t="s">
        <v>321</v>
      </c>
      <c r="C3605" s="92"/>
      <c r="D3605" s="31">
        <v>202412</v>
      </c>
      <c r="E3605" s="119" t="str">
        <f t="shared" si="56"/>
        <v>01 December 2024</v>
      </c>
      <c r="F3605" s="31" t="s">
        <v>542</v>
      </c>
      <c r="G3605" s="31" t="s">
        <v>556</v>
      </c>
    </row>
    <row r="3606" spans="1:7" x14ac:dyDescent="0.25">
      <c r="A3606" s="98" t="s">
        <v>549</v>
      </c>
      <c r="B3606" s="99" t="s">
        <v>78</v>
      </c>
      <c r="C3606" s="100">
        <v>-85</v>
      </c>
      <c r="D3606" s="98">
        <v>202412</v>
      </c>
      <c r="E3606" s="118" t="str">
        <f t="shared" si="56"/>
        <v>01 December 2024</v>
      </c>
      <c r="F3606" s="98" t="s">
        <v>542</v>
      </c>
      <c r="G3606" s="98" t="s">
        <v>556</v>
      </c>
    </row>
    <row r="3607" spans="1:7" x14ac:dyDescent="0.25">
      <c r="A3607" s="31" t="s">
        <v>549</v>
      </c>
      <c r="B3607" s="101" t="s">
        <v>84</v>
      </c>
      <c r="C3607" s="92"/>
      <c r="D3607" s="31">
        <v>202412</v>
      </c>
      <c r="E3607" s="119" t="str">
        <f t="shared" si="56"/>
        <v>01 December 2024</v>
      </c>
      <c r="F3607" s="31" t="s">
        <v>542</v>
      </c>
      <c r="G3607" s="31" t="s">
        <v>556</v>
      </c>
    </row>
    <row r="3608" spans="1:7" x14ac:dyDescent="0.25">
      <c r="A3608" s="98" t="s">
        <v>549</v>
      </c>
      <c r="B3608" s="99" t="s">
        <v>88</v>
      </c>
      <c r="C3608" s="100"/>
      <c r="D3608" s="98">
        <v>202412</v>
      </c>
      <c r="E3608" s="118" t="str">
        <f t="shared" si="56"/>
        <v>01 December 2024</v>
      </c>
      <c r="F3608" s="98" t="s">
        <v>542</v>
      </c>
      <c r="G3608" s="98" t="s">
        <v>556</v>
      </c>
    </row>
    <row r="3609" spans="1:7" x14ac:dyDescent="0.25">
      <c r="A3609" s="31" t="s">
        <v>549</v>
      </c>
      <c r="B3609" s="101" t="s">
        <v>90</v>
      </c>
      <c r="C3609" s="34">
        <v>-14028.15</v>
      </c>
      <c r="D3609" s="31">
        <v>202412</v>
      </c>
      <c r="E3609" s="119" t="str">
        <f t="shared" si="56"/>
        <v>01 December 2024</v>
      </c>
      <c r="F3609" s="31" t="s">
        <v>542</v>
      </c>
      <c r="G3609" s="31" t="s">
        <v>556</v>
      </c>
    </row>
    <row r="3610" spans="1:7" x14ac:dyDescent="0.25">
      <c r="A3610" s="98" t="s">
        <v>549</v>
      </c>
      <c r="B3610" s="99" t="s">
        <v>92</v>
      </c>
      <c r="C3610" s="102">
        <v>-1184.7</v>
      </c>
      <c r="D3610" s="98">
        <v>202412</v>
      </c>
      <c r="E3610" s="118" t="str">
        <f t="shared" si="56"/>
        <v>01 December 2024</v>
      </c>
      <c r="F3610" s="98" t="s">
        <v>542</v>
      </c>
      <c r="G3610" s="98" t="s">
        <v>556</v>
      </c>
    </row>
    <row r="3611" spans="1:7" x14ac:dyDescent="0.25">
      <c r="A3611" s="31" t="s">
        <v>549</v>
      </c>
      <c r="B3611" s="101" t="s">
        <v>94</v>
      </c>
      <c r="C3611" s="92">
        <v>-93.86</v>
      </c>
      <c r="D3611" s="31">
        <v>202412</v>
      </c>
      <c r="E3611" s="119" t="str">
        <f t="shared" si="56"/>
        <v>01 December 2024</v>
      </c>
      <c r="F3611" s="31" t="s">
        <v>542</v>
      </c>
      <c r="G3611" s="31" t="s">
        <v>556</v>
      </c>
    </row>
    <row r="3612" spans="1:7" x14ac:dyDescent="0.25">
      <c r="A3612" s="98" t="s">
        <v>549</v>
      </c>
      <c r="B3612" s="99" t="s">
        <v>545</v>
      </c>
      <c r="C3612" s="100">
        <v>108</v>
      </c>
      <c r="D3612" s="98">
        <v>202412</v>
      </c>
      <c r="E3612" s="118" t="str">
        <f t="shared" si="56"/>
        <v>01 December 2024</v>
      </c>
      <c r="F3612" s="98" t="s">
        <v>542</v>
      </c>
      <c r="G3612" s="98" t="s">
        <v>556</v>
      </c>
    </row>
    <row r="3613" spans="1:7" x14ac:dyDescent="0.25">
      <c r="A3613" s="31" t="s">
        <v>549</v>
      </c>
      <c r="B3613" s="101" t="s">
        <v>96</v>
      </c>
      <c r="C3613" s="34">
        <v>-23722.45</v>
      </c>
      <c r="D3613" s="31">
        <v>202412</v>
      </c>
      <c r="E3613" s="119" t="str">
        <f t="shared" si="56"/>
        <v>01 December 2024</v>
      </c>
      <c r="F3613" s="31" t="s">
        <v>542</v>
      </c>
      <c r="G3613" s="31" t="s">
        <v>556</v>
      </c>
    </row>
    <row r="3614" spans="1:7" x14ac:dyDescent="0.25">
      <c r="A3614" s="98" t="s">
        <v>549</v>
      </c>
      <c r="B3614" s="99" t="s">
        <v>98</v>
      </c>
      <c r="C3614" s="102">
        <v>-2742.1</v>
      </c>
      <c r="D3614" s="98">
        <v>202412</v>
      </c>
      <c r="E3614" s="118" t="str">
        <f t="shared" si="56"/>
        <v>01 December 2024</v>
      </c>
      <c r="F3614" s="98" t="s">
        <v>542</v>
      </c>
      <c r="G3614" s="98" t="s">
        <v>556</v>
      </c>
    </row>
    <row r="3615" spans="1:7" x14ac:dyDescent="0.25">
      <c r="A3615" s="31" t="s">
        <v>549</v>
      </c>
      <c r="B3615" s="101" t="s">
        <v>106</v>
      </c>
      <c r="C3615" s="34">
        <v>-2561.71</v>
      </c>
      <c r="D3615" s="31">
        <v>202412</v>
      </c>
      <c r="E3615" s="119" t="str">
        <f t="shared" si="56"/>
        <v>01 December 2024</v>
      </c>
      <c r="F3615" s="31" t="s">
        <v>542</v>
      </c>
      <c r="G3615" s="31" t="s">
        <v>556</v>
      </c>
    </row>
    <row r="3616" spans="1:7" x14ac:dyDescent="0.25">
      <c r="A3616" s="98" t="s">
        <v>549</v>
      </c>
      <c r="B3616" s="99" t="s">
        <v>108</v>
      </c>
      <c r="C3616" s="102">
        <v>-2314.48</v>
      </c>
      <c r="D3616" s="98">
        <v>202412</v>
      </c>
      <c r="E3616" s="118" t="str">
        <f t="shared" si="56"/>
        <v>01 December 2024</v>
      </c>
      <c r="F3616" s="98" t="s">
        <v>542</v>
      </c>
      <c r="G3616" s="98" t="s">
        <v>556</v>
      </c>
    </row>
    <row r="3617" spans="1:7" x14ac:dyDescent="0.25">
      <c r="A3617" s="31" t="s">
        <v>549</v>
      </c>
      <c r="B3617" s="101" t="s">
        <v>110</v>
      </c>
      <c r="C3617" s="34">
        <v>-195020.44</v>
      </c>
      <c r="D3617" s="31">
        <v>202412</v>
      </c>
      <c r="E3617" s="119" t="str">
        <f t="shared" si="56"/>
        <v>01 December 2024</v>
      </c>
      <c r="F3617" s="31" t="s">
        <v>542</v>
      </c>
      <c r="G3617" s="31" t="s">
        <v>556</v>
      </c>
    </row>
    <row r="3618" spans="1:7" x14ac:dyDescent="0.25">
      <c r="A3618" s="98" t="s">
        <v>549</v>
      </c>
      <c r="B3618" s="99" t="s">
        <v>112</v>
      </c>
      <c r="C3618" s="102">
        <v>74536.23</v>
      </c>
      <c r="D3618" s="98">
        <v>202412</v>
      </c>
      <c r="E3618" s="118" t="str">
        <f t="shared" si="56"/>
        <v>01 December 2024</v>
      </c>
      <c r="F3618" s="98" t="s">
        <v>542</v>
      </c>
      <c r="G3618" s="98" t="s">
        <v>556</v>
      </c>
    </row>
    <row r="3619" spans="1:7" x14ac:dyDescent="0.25">
      <c r="A3619" s="31" t="s">
        <v>549</v>
      </c>
      <c r="B3619" s="101" t="s">
        <v>323</v>
      </c>
      <c r="C3619" s="92"/>
      <c r="D3619" s="31">
        <v>202412</v>
      </c>
      <c r="E3619" s="119" t="str">
        <f t="shared" si="56"/>
        <v>01 December 2024</v>
      </c>
      <c r="F3619" s="31" t="s">
        <v>542</v>
      </c>
      <c r="G3619" s="31" t="s">
        <v>556</v>
      </c>
    </row>
    <row r="3620" spans="1:7" x14ac:dyDescent="0.25">
      <c r="A3620" s="98" t="s">
        <v>549</v>
      </c>
      <c r="B3620" s="99" t="s">
        <v>325</v>
      </c>
      <c r="C3620" s="100"/>
      <c r="D3620" s="98">
        <v>202412</v>
      </c>
      <c r="E3620" s="118" t="str">
        <f t="shared" si="56"/>
        <v>01 December 2024</v>
      </c>
      <c r="F3620" s="98" t="s">
        <v>542</v>
      </c>
      <c r="G3620" s="98" t="s">
        <v>556</v>
      </c>
    </row>
    <row r="3621" spans="1:7" x14ac:dyDescent="0.25">
      <c r="A3621" s="31" t="s">
        <v>549</v>
      </c>
      <c r="B3621" s="101" t="s">
        <v>114</v>
      </c>
      <c r="C3621" s="34">
        <v>74536.23</v>
      </c>
      <c r="D3621" s="31">
        <v>202412</v>
      </c>
      <c r="E3621" s="119" t="str">
        <f t="shared" si="56"/>
        <v>01 December 2024</v>
      </c>
      <c r="F3621" s="31" t="s">
        <v>542</v>
      </c>
      <c r="G3621" s="31" t="s">
        <v>556</v>
      </c>
    </row>
    <row r="3622" spans="1:7" x14ac:dyDescent="0.25">
      <c r="A3622" s="98" t="s">
        <v>549</v>
      </c>
      <c r="B3622" s="99" t="s">
        <v>116</v>
      </c>
      <c r="C3622" s="100"/>
      <c r="D3622" s="98">
        <v>202412</v>
      </c>
      <c r="E3622" s="118" t="str">
        <f t="shared" si="56"/>
        <v>01 December 2024</v>
      </c>
      <c r="F3622" s="98" t="s">
        <v>542</v>
      </c>
      <c r="G3622" s="98" t="s">
        <v>556</v>
      </c>
    </row>
    <row r="3623" spans="1:7" x14ac:dyDescent="0.25">
      <c r="A3623" s="31" t="s">
        <v>549</v>
      </c>
      <c r="B3623" s="101" t="s">
        <v>118</v>
      </c>
      <c r="C3623" s="92"/>
      <c r="D3623" s="31">
        <v>202412</v>
      </c>
      <c r="E3623" s="119" t="str">
        <f t="shared" si="56"/>
        <v>01 December 2024</v>
      </c>
      <c r="F3623" s="31" t="s">
        <v>542</v>
      </c>
      <c r="G3623" s="31" t="s">
        <v>556</v>
      </c>
    </row>
    <row r="3624" spans="1:7" x14ac:dyDescent="0.25">
      <c r="A3624" s="98" t="s">
        <v>549</v>
      </c>
      <c r="B3624" s="99" t="s">
        <v>120</v>
      </c>
      <c r="C3624" s="102">
        <v>-34316.68</v>
      </c>
      <c r="D3624" s="98">
        <v>202412</v>
      </c>
      <c r="E3624" s="118" t="str">
        <f t="shared" si="56"/>
        <v>01 December 2024</v>
      </c>
      <c r="F3624" s="98" t="s">
        <v>542</v>
      </c>
      <c r="G3624" s="98" t="s">
        <v>556</v>
      </c>
    </row>
    <row r="3625" spans="1:7" x14ac:dyDescent="0.25">
      <c r="A3625" s="31" t="s">
        <v>549</v>
      </c>
      <c r="B3625" s="101" t="s">
        <v>122</v>
      </c>
      <c r="C3625" s="34">
        <v>-1500</v>
      </c>
      <c r="D3625" s="31">
        <v>202412</v>
      </c>
      <c r="E3625" s="119" t="str">
        <f t="shared" si="56"/>
        <v>01 December 2024</v>
      </c>
      <c r="F3625" s="31" t="s">
        <v>542</v>
      </c>
      <c r="G3625" s="31" t="s">
        <v>556</v>
      </c>
    </row>
    <row r="3626" spans="1:7" x14ac:dyDescent="0.25">
      <c r="A3626" s="98" t="s">
        <v>549</v>
      </c>
      <c r="B3626" s="99" t="s">
        <v>124</v>
      </c>
      <c r="C3626" s="102">
        <v>-1013.5</v>
      </c>
      <c r="D3626" s="98">
        <v>202412</v>
      </c>
      <c r="E3626" s="118" t="str">
        <f t="shared" si="56"/>
        <v>01 December 2024</v>
      </c>
      <c r="F3626" s="98" t="s">
        <v>542</v>
      </c>
      <c r="G3626" s="98" t="s">
        <v>556</v>
      </c>
    </row>
    <row r="3627" spans="1:7" x14ac:dyDescent="0.25">
      <c r="A3627" s="31" t="s">
        <v>549</v>
      </c>
      <c r="B3627" s="101" t="s">
        <v>558</v>
      </c>
      <c r="C3627" s="92"/>
      <c r="D3627" s="31">
        <v>202412</v>
      </c>
      <c r="E3627" s="119" t="str">
        <f t="shared" si="56"/>
        <v>01 December 2024</v>
      </c>
      <c r="F3627" s="31" t="s">
        <v>542</v>
      </c>
      <c r="G3627" s="31" t="s">
        <v>556</v>
      </c>
    </row>
    <row r="3628" spans="1:7" x14ac:dyDescent="0.25">
      <c r="A3628" s="98" t="s">
        <v>549</v>
      </c>
      <c r="B3628" s="99" t="s">
        <v>126</v>
      </c>
      <c r="C3628" s="102">
        <v>-1655.75</v>
      </c>
      <c r="D3628" s="98">
        <v>202412</v>
      </c>
      <c r="E3628" s="118" t="str">
        <f t="shared" si="56"/>
        <v>01 December 2024</v>
      </c>
      <c r="F3628" s="98" t="s">
        <v>542</v>
      </c>
      <c r="G3628" s="98" t="s">
        <v>556</v>
      </c>
    </row>
    <row r="3629" spans="1:7" x14ac:dyDescent="0.25">
      <c r="A3629" s="31" t="s">
        <v>549</v>
      </c>
      <c r="B3629" s="101" t="s">
        <v>543</v>
      </c>
      <c r="C3629" s="92">
        <v>-139.85</v>
      </c>
      <c r="D3629" s="31">
        <v>202412</v>
      </c>
      <c r="E3629" s="119" t="str">
        <f t="shared" si="56"/>
        <v>01 December 2024</v>
      </c>
      <c r="F3629" s="31" t="s">
        <v>542</v>
      </c>
      <c r="G3629" s="31" t="s">
        <v>556</v>
      </c>
    </row>
    <row r="3630" spans="1:7" x14ac:dyDescent="0.25">
      <c r="A3630" s="98" t="s">
        <v>549</v>
      </c>
      <c r="B3630" s="99" t="s">
        <v>130</v>
      </c>
      <c r="C3630" s="100">
        <v>-45.83</v>
      </c>
      <c r="D3630" s="98">
        <v>202412</v>
      </c>
      <c r="E3630" s="118" t="str">
        <f t="shared" si="56"/>
        <v>01 December 2024</v>
      </c>
      <c r="F3630" s="98" t="s">
        <v>542</v>
      </c>
      <c r="G3630" s="98" t="s">
        <v>556</v>
      </c>
    </row>
    <row r="3631" spans="1:7" x14ac:dyDescent="0.25">
      <c r="A3631" s="31" t="s">
        <v>549</v>
      </c>
      <c r="B3631" s="101" t="s">
        <v>134</v>
      </c>
      <c r="C3631" s="34">
        <v>-1906.64</v>
      </c>
      <c r="D3631" s="31">
        <v>202412</v>
      </c>
      <c r="E3631" s="119" t="str">
        <f t="shared" si="56"/>
        <v>01 December 2024</v>
      </c>
      <c r="F3631" s="31" t="s">
        <v>542</v>
      </c>
      <c r="G3631" s="31" t="s">
        <v>556</v>
      </c>
    </row>
    <row r="3632" spans="1:7" x14ac:dyDescent="0.25">
      <c r="A3632" s="98" t="s">
        <v>549</v>
      </c>
      <c r="B3632" s="99" t="s">
        <v>140</v>
      </c>
      <c r="C3632" s="102">
        <v>-40578.25</v>
      </c>
      <c r="D3632" s="98">
        <v>202412</v>
      </c>
      <c r="E3632" s="118" t="str">
        <f t="shared" si="56"/>
        <v>01 December 2024</v>
      </c>
      <c r="F3632" s="98" t="s">
        <v>542</v>
      </c>
      <c r="G3632" s="98" t="s">
        <v>556</v>
      </c>
    </row>
    <row r="3633" spans="1:7" x14ac:dyDescent="0.25">
      <c r="A3633" s="31" t="s">
        <v>549</v>
      </c>
      <c r="B3633" s="101" t="s">
        <v>142</v>
      </c>
      <c r="C3633" s="92"/>
      <c r="D3633" s="31">
        <v>202412</v>
      </c>
      <c r="E3633" s="119" t="str">
        <f t="shared" si="56"/>
        <v>01 December 2024</v>
      </c>
      <c r="F3633" s="31" t="s">
        <v>542</v>
      </c>
      <c r="G3633" s="31" t="s">
        <v>556</v>
      </c>
    </row>
    <row r="3634" spans="1:7" x14ac:dyDescent="0.25">
      <c r="A3634" s="98" t="s">
        <v>549</v>
      </c>
      <c r="B3634" s="99" t="s">
        <v>329</v>
      </c>
      <c r="C3634" s="100"/>
      <c r="D3634" s="98">
        <v>202412</v>
      </c>
      <c r="E3634" s="118" t="str">
        <f t="shared" si="56"/>
        <v>01 December 2024</v>
      </c>
      <c r="F3634" s="98" t="s">
        <v>542</v>
      </c>
      <c r="G3634" s="98" t="s">
        <v>556</v>
      </c>
    </row>
    <row r="3635" spans="1:7" x14ac:dyDescent="0.25">
      <c r="A3635" s="31" t="s">
        <v>549</v>
      </c>
      <c r="B3635" s="101" t="s">
        <v>144</v>
      </c>
      <c r="C3635" s="92"/>
      <c r="D3635" s="31">
        <v>202412</v>
      </c>
      <c r="E3635" s="119" t="str">
        <f t="shared" si="56"/>
        <v>01 December 2024</v>
      </c>
      <c r="F3635" s="31" t="s">
        <v>542</v>
      </c>
      <c r="G3635" s="31" t="s">
        <v>556</v>
      </c>
    </row>
    <row r="3636" spans="1:7" x14ac:dyDescent="0.25">
      <c r="A3636" s="98" t="s">
        <v>549</v>
      </c>
      <c r="B3636" s="99" t="s">
        <v>146</v>
      </c>
      <c r="C3636" s="100">
        <v>-38.76</v>
      </c>
      <c r="D3636" s="98">
        <v>202412</v>
      </c>
      <c r="E3636" s="118" t="str">
        <f t="shared" si="56"/>
        <v>01 December 2024</v>
      </c>
      <c r="F3636" s="98" t="s">
        <v>542</v>
      </c>
      <c r="G3636" s="98" t="s">
        <v>556</v>
      </c>
    </row>
    <row r="3637" spans="1:7" x14ac:dyDescent="0.25">
      <c r="A3637" s="31" t="s">
        <v>549</v>
      </c>
      <c r="B3637" s="101" t="s">
        <v>148</v>
      </c>
      <c r="C3637" s="92">
        <v>-38.76</v>
      </c>
      <c r="D3637" s="31">
        <v>202412</v>
      </c>
      <c r="E3637" s="119" t="str">
        <f t="shared" si="56"/>
        <v>01 December 2024</v>
      </c>
      <c r="F3637" s="31" t="s">
        <v>542</v>
      </c>
      <c r="G3637" s="31" t="s">
        <v>556</v>
      </c>
    </row>
    <row r="3638" spans="1:7" x14ac:dyDescent="0.25">
      <c r="A3638" s="98" t="s">
        <v>549</v>
      </c>
      <c r="B3638" s="99" t="s">
        <v>150</v>
      </c>
      <c r="C3638" s="100"/>
      <c r="D3638" s="98">
        <v>202412</v>
      </c>
      <c r="E3638" s="118" t="str">
        <f t="shared" si="56"/>
        <v>01 December 2024</v>
      </c>
      <c r="F3638" s="98" t="s">
        <v>542</v>
      </c>
      <c r="G3638" s="98" t="s">
        <v>556</v>
      </c>
    </row>
    <row r="3639" spans="1:7" x14ac:dyDescent="0.25">
      <c r="A3639" s="31" t="s">
        <v>549</v>
      </c>
      <c r="B3639" s="101" t="s">
        <v>152</v>
      </c>
      <c r="C3639" s="92">
        <v>-587.28</v>
      </c>
      <c r="D3639" s="31">
        <v>202412</v>
      </c>
      <c r="E3639" s="119" t="str">
        <f t="shared" si="56"/>
        <v>01 December 2024</v>
      </c>
      <c r="F3639" s="31" t="s">
        <v>542</v>
      </c>
      <c r="G3639" s="31" t="s">
        <v>556</v>
      </c>
    </row>
    <row r="3640" spans="1:7" x14ac:dyDescent="0.25">
      <c r="A3640" s="98" t="s">
        <v>549</v>
      </c>
      <c r="B3640" s="99" t="s">
        <v>154</v>
      </c>
      <c r="C3640" s="100">
        <v>-587.28</v>
      </c>
      <c r="D3640" s="98">
        <v>202412</v>
      </c>
      <c r="E3640" s="118" t="str">
        <f t="shared" si="56"/>
        <v>01 December 2024</v>
      </c>
      <c r="F3640" s="98" t="s">
        <v>542</v>
      </c>
      <c r="G3640" s="98" t="s">
        <v>556</v>
      </c>
    </row>
    <row r="3641" spans="1:7" x14ac:dyDescent="0.25">
      <c r="A3641" s="31" t="s">
        <v>549</v>
      </c>
      <c r="B3641" s="101" t="s">
        <v>156</v>
      </c>
      <c r="C3641" s="92"/>
      <c r="D3641" s="31">
        <v>202412</v>
      </c>
      <c r="E3641" s="119" t="str">
        <f t="shared" si="56"/>
        <v>01 December 2024</v>
      </c>
      <c r="F3641" s="31" t="s">
        <v>542</v>
      </c>
      <c r="G3641" s="31" t="s">
        <v>556</v>
      </c>
    </row>
    <row r="3642" spans="1:7" x14ac:dyDescent="0.25">
      <c r="A3642" s="98" t="s">
        <v>549</v>
      </c>
      <c r="B3642" s="99" t="s">
        <v>274</v>
      </c>
      <c r="C3642" s="100"/>
      <c r="D3642" s="98">
        <v>202412</v>
      </c>
      <c r="E3642" s="118" t="str">
        <f t="shared" si="56"/>
        <v>01 December 2024</v>
      </c>
      <c r="F3642" s="98" t="s">
        <v>542</v>
      </c>
      <c r="G3642" s="98" t="s">
        <v>556</v>
      </c>
    </row>
    <row r="3643" spans="1:7" x14ac:dyDescent="0.25">
      <c r="A3643" s="31" t="s">
        <v>549</v>
      </c>
      <c r="B3643" s="101" t="s">
        <v>160</v>
      </c>
      <c r="C3643" s="92"/>
      <c r="D3643" s="31">
        <v>202412</v>
      </c>
      <c r="E3643" s="119" t="str">
        <f t="shared" si="56"/>
        <v>01 December 2024</v>
      </c>
      <c r="F3643" s="31" t="s">
        <v>542</v>
      </c>
      <c r="G3643" s="31" t="s">
        <v>556</v>
      </c>
    </row>
    <row r="3644" spans="1:7" x14ac:dyDescent="0.25">
      <c r="A3644" s="98" t="s">
        <v>549</v>
      </c>
      <c r="B3644" s="99" t="s">
        <v>560</v>
      </c>
      <c r="C3644" s="100"/>
      <c r="D3644" s="98">
        <v>202412</v>
      </c>
      <c r="E3644" s="118" t="str">
        <f t="shared" si="56"/>
        <v>01 December 2024</v>
      </c>
      <c r="F3644" s="98" t="s">
        <v>542</v>
      </c>
      <c r="G3644" s="98" t="s">
        <v>556</v>
      </c>
    </row>
    <row r="3645" spans="1:7" x14ac:dyDescent="0.25">
      <c r="A3645" s="31" t="s">
        <v>549</v>
      </c>
      <c r="B3645" s="101" t="s">
        <v>162</v>
      </c>
      <c r="C3645" s="92">
        <v>0</v>
      </c>
      <c r="D3645" s="31">
        <v>202412</v>
      </c>
      <c r="E3645" s="119" t="str">
        <f t="shared" si="56"/>
        <v>01 December 2024</v>
      </c>
      <c r="F3645" s="31" t="s">
        <v>542</v>
      </c>
      <c r="G3645" s="31" t="s">
        <v>556</v>
      </c>
    </row>
    <row r="3646" spans="1:7" x14ac:dyDescent="0.25">
      <c r="A3646" s="98" t="s">
        <v>549</v>
      </c>
      <c r="B3646" s="99" t="s">
        <v>164</v>
      </c>
      <c r="C3646" s="100"/>
      <c r="D3646" s="98">
        <v>202412</v>
      </c>
      <c r="E3646" s="118" t="str">
        <f t="shared" si="56"/>
        <v>01 December 2024</v>
      </c>
      <c r="F3646" s="98" t="s">
        <v>542</v>
      </c>
      <c r="G3646" s="98" t="s">
        <v>556</v>
      </c>
    </row>
    <row r="3647" spans="1:7" x14ac:dyDescent="0.25">
      <c r="A3647" s="31" t="s">
        <v>549</v>
      </c>
      <c r="B3647" s="101" t="s">
        <v>276</v>
      </c>
      <c r="C3647" s="34">
        <v>-2789.18</v>
      </c>
      <c r="D3647" s="31">
        <v>202412</v>
      </c>
      <c r="E3647" s="119" t="str">
        <f t="shared" si="56"/>
        <v>01 December 2024</v>
      </c>
      <c r="F3647" s="31" t="s">
        <v>542</v>
      </c>
      <c r="G3647" s="31" t="s">
        <v>556</v>
      </c>
    </row>
    <row r="3648" spans="1:7" x14ac:dyDescent="0.25">
      <c r="A3648" s="98" t="s">
        <v>549</v>
      </c>
      <c r="B3648" s="99" t="s">
        <v>247</v>
      </c>
      <c r="C3648" s="100"/>
      <c r="D3648" s="98">
        <v>202412</v>
      </c>
      <c r="E3648" s="118" t="str">
        <f t="shared" si="56"/>
        <v>01 December 2024</v>
      </c>
      <c r="F3648" s="98" t="s">
        <v>542</v>
      </c>
      <c r="G3648" s="98" t="s">
        <v>556</v>
      </c>
    </row>
    <row r="3649" spans="1:7" x14ac:dyDescent="0.25">
      <c r="A3649" s="31" t="s">
        <v>549</v>
      </c>
      <c r="B3649" s="101" t="s">
        <v>559</v>
      </c>
      <c r="C3649" s="92"/>
      <c r="D3649" s="31">
        <v>202412</v>
      </c>
      <c r="E3649" s="119" t="str">
        <f t="shared" si="56"/>
        <v>01 December 2024</v>
      </c>
      <c r="F3649" s="31" t="s">
        <v>542</v>
      </c>
      <c r="G3649" s="31" t="s">
        <v>556</v>
      </c>
    </row>
    <row r="3650" spans="1:7" x14ac:dyDescent="0.25">
      <c r="A3650" s="98" t="s">
        <v>549</v>
      </c>
      <c r="B3650" s="99" t="s">
        <v>166</v>
      </c>
      <c r="C3650" s="100"/>
      <c r="D3650" s="98">
        <v>202412</v>
      </c>
      <c r="E3650" s="118" t="str">
        <f t="shared" ref="E3650:E3713" si="57">TEXT(DATE(LEFT(D3650,4), RIGHT(D3650,2), 1), "DD MMMM YYYY")</f>
        <v>01 December 2024</v>
      </c>
      <c r="F3650" s="98" t="s">
        <v>542</v>
      </c>
      <c r="G3650" s="98" t="s">
        <v>556</v>
      </c>
    </row>
    <row r="3651" spans="1:7" x14ac:dyDescent="0.25">
      <c r="A3651" s="31" t="s">
        <v>549</v>
      </c>
      <c r="B3651" s="101" t="s">
        <v>172</v>
      </c>
      <c r="C3651" s="34">
        <v>-2789.18</v>
      </c>
      <c r="D3651" s="31">
        <v>202412</v>
      </c>
      <c r="E3651" s="119" t="str">
        <f t="shared" si="57"/>
        <v>01 December 2024</v>
      </c>
      <c r="F3651" s="31" t="s">
        <v>542</v>
      </c>
      <c r="G3651" s="31" t="s">
        <v>556</v>
      </c>
    </row>
    <row r="3652" spans="1:7" x14ac:dyDescent="0.25">
      <c r="A3652" s="98" t="s">
        <v>549</v>
      </c>
      <c r="B3652" s="99" t="s">
        <v>174</v>
      </c>
      <c r="C3652" s="100"/>
      <c r="D3652" s="98">
        <v>202412</v>
      </c>
      <c r="E3652" s="118" t="str">
        <f t="shared" si="57"/>
        <v>01 December 2024</v>
      </c>
      <c r="F3652" s="98" t="s">
        <v>542</v>
      </c>
      <c r="G3652" s="98" t="s">
        <v>556</v>
      </c>
    </row>
    <row r="3653" spans="1:7" x14ac:dyDescent="0.25">
      <c r="A3653" s="31" t="s">
        <v>549</v>
      </c>
      <c r="B3653" s="101" t="s">
        <v>176</v>
      </c>
      <c r="C3653" s="34">
        <v>-4299</v>
      </c>
      <c r="D3653" s="31">
        <v>202412</v>
      </c>
      <c r="E3653" s="119" t="str">
        <f t="shared" si="57"/>
        <v>01 December 2024</v>
      </c>
      <c r="F3653" s="31" t="s">
        <v>542</v>
      </c>
      <c r="G3653" s="31" t="s">
        <v>556</v>
      </c>
    </row>
    <row r="3654" spans="1:7" x14ac:dyDescent="0.25">
      <c r="A3654" s="98" t="s">
        <v>549</v>
      </c>
      <c r="B3654" s="99" t="s">
        <v>184</v>
      </c>
      <c r="C3654" s="100"/>
      <c r="D3654" s="98">
        <v>202412</v>
      </c>
      <c r="E3654" s="118" t="str">
        <f t="shared" si="57"/>
        <v>01 December 2024</v>
      </c>
      <c r="F3654" s="98" t="s">
        <v>542</v>
      </c>
      <c r="G3654" s="98" t="s">
        <v>556</v>
      </c>
    </row>
    <row r="3655" spans="1:7" x14ac:dyDescent="0.25">
      <c r="A3655" s="31" t="s">
        <v>549</v>
      </c>
      <c r="B3655" s="101" t="s">
        <v>188</v>
      </c>
      <c r="C3655" s="92">
        <v>-60.47</v>
      </c>
      <c r="D3655" s="31">
        <v>202412</v>
      </c>
      <c r="E3655" s="119" t="str">
        <f t="shared" si="57"/>
        <v>01 December 2024</v>
      </c>
      <c r="F3655" s="31" t="s">
        <v>542</v>
      </c>
      <c r="G3655" s="31" t="s">
        <v>556</v>
      </c>
    </row>
    <row r="3656" spans="1:7" x14ac:dyDescent="0.25">
      <c r="A3656" s="98" t="s">
        <v>549</v>
      </c>
      <c r="B3656" s="99" t="s">
        <v>280</v>
      </c>
      <c r="C3656" s="100"/>
      <c r="D3656" s="98">
        <v>202412</v>
      </c>
      <c r="E3656" s="118" t="str">
        <f t="shared" si="57"/>
        <v>01 December 2024</v>
      </c>
      <c r="F3656" s="98" t="s">
        <v>542</v>
      </c>
      <c r="G3656" s="98" t="s">
        <v>556</v>
      </c>
    </row>
    <row r="3657" spans="1:7" x14ac:dyDescent="0.25">
      <c r="A3657" s="31" t="s">
        <v>549</v>
      </c>
      <c r="B3657" s="101" t="s">
        <v>190</v>
      </c>
      <c r="C3657" s="92">
        <v>-268.39999999999998</v>
      </c>
      <c r="D3657" s="31">
        <v>202412</v>
      </c>
      <c r="E3657" s="119" t="str">
        <f t="shared" si="57"/>
        <v>01 December 2024</v>
      </c>
      <c r="F3657" s="31" t="s">
        <v>542</v>
      </c>
      <c r="G3657" s="31" t="s">
        <v>556</v>
      </c>
    </row>
    <row r="3658" spans="1:7" x14ac:dyDescent="0.25">
      <c r="A3658" s="98" t="s">
        <v>549</v>
      </c>
      <c r="B3658" s="99" t="s">
        <v>544</v>
      </c>
      <c r="C3658" s="100"/>
      <c r="D3658" s="98">
        <v>202412</v>
      </c>
      <c r="E3658" s="118" t="str">
        <f t="shared" si="57"/>
        <v>01 December 2024</v>
      </c>
      <c r="F3658" s="98" t="s">
        <v>542</v>
      </c>
      <c r="G3658" s="98" t="s">
        <v>556</v>
      </c>
    </row>
    <row r="3659" spans="1:7" x14ac:dyDescent="0.25">
      <c r="A3659" s="31" t="s">
        <v>549</v>
      </c>
      <c r="B3659" s="101" t="s">
        <v>198</v>
      </c>
      <c r="C3659" s="34">
        <v>-4627.87</v>
      </c>
      <c r="D3659" s="31">
        <v>202412</v>
      </c>
      <c r="E3659" s="119" t="str">
        <f t="shared" si="57"/>
        <v>01 December 2024</v>
      </c>
      <c r="F3659" s="31" t="s">
        <v>542</v>
      </c>
      <c r="G3659" s="31" t="s">
        <v>556</v>
      </c>
    </row>
    <row r="3660" spans="1:7" x14ac:dyDescent="0.25">
      <c r="A3660" s="98" t="s">
        <v>549</v>
      </c>
      <c r="B3660" s="99" t="s">
        <v>200</v>
      </c>
      <c r="C3660" s="100"/>
      <c r="D3660" s="98">
        <v>202412</v>
      </c>
      <c r="E3660" s="118" t="str">
        <f t="shared" si="57"/>
        <v>01 December 2024</v>
      </c>
      <c r="F3660" s="98" t="s">
        <v>542</v>
      </c>
      <c r="G3660" s="98" t="s">
        <v>556</v>
      </c>
    </row>
    <row r="3661" spans="1:7" x14ac:dyDescent="0.25">
      <c r="A3661" s="31" t="s">
        <v>549</v>
      </c>
      <c r="B3661" s="101" t="s">
        <v>206</v>
      </c>
      <c r="C3661" s="92">
        <v>0</v>
      </c>
      <c r="D3661" s="31">
        <v>202412</v>
      </c>
      <c r="E3661" s="119" t="str">
        <f t="shared" si="57"/>
        <v>01 December 2024</v>
      </c>
      <c r="F3661" s="31" t="s">
        <v>542</v>
      </c>
      <c r="G3661" s="31" t="s">
        <v>556</v>
      </c>
    </row>
    <row r="3662" spans="1:7" x14ac:dyDescent="0.25">
      <c r="A3662" s="98" t="s">
        <v>549</v>
      </c>
      <c r="B3662" s="99" t="s">
        <v>208</v>
      </c>
      <c r="C3662" s="100"/>
      <c r="D3662" s="98">
        <v>202412</v>
      </c>
      <c r="E3662" s="118" t="str">
        <f t="shared" si="57"/>
        <v>01 December 2024</v>
      </c>
      <c r="F3662" s="98" t="s">
        <v>542</v>
      </c>
      <c r="G3662" s="98" t="s">
        <v>556</v>
      </c>
    </row>
    <row r="3663" spans="1:7" x14ac:dyDescent="0.25">
      <c r="A3663" s="31" t="s">
        <v>549</v>
      </c>
      <c r="B3663" s="101" t="s">
        <v>281</v>
      </c>
      <c r="C3663" s="92">
        <v>0</v>
      </c>
      <c r="D3663" s="31">
        <v>202412</v>
      </c>
      <c r="E3663" s="119" t="str">
        <f t="shared" si="57"/>
        <v>01 December 2024</v>
      </c>
      <c r="F3663" s="31" t="s">
        <v>542</v>
      </c>
      <c r="G3663" s="31" t="s">
        <v>556</v>
      </c>
    </row>
    <row r="3664" spans="1:7" x14ac:dyDescent="0.25">
      <c r="A3664" s="98" t="s">
        <v>549</v>
      </c>
      <c r="B3664" s="99" t="s">
        <v>214</v>
      </c>
      <c r="C3664" s="100"/>
      <c r="D3664" s="98">
        <v>202412</v>
      </c>
      <c r="E3664" s="118" t="str">
        <f t="shared" si="57"/>
        <v>01 December 2024</v>
      </c>
      <c r="F3664" s="98" t="s">
        <v>542</v>
      </c>
      <c r="G3664" s="98" t="s">
        <v>556</v>
      </c>
    </row>
    <row r="3665" spans="1:7" x14ac:dyDescent="0.25">
      <c r="A3665" s="31" t="s">
        <v>549</v>
      </c>
      <c r="B3665" s="101" t="s">
        <v>216</v>
      </c>
      <c r="C3665" s="92"/>
      <c r="D3665" s="31">
        <v>202412</v>
      </c>
      <c r="E3665" s="119" t="str">
        <f t="shared" si="57"/>
        <v>01 December 2024</v>
      </c>
      <c r="F3665" s="31" t="s">
        <v>542</v>
      </c>
      <c r="G3665" s="31" t="s">
        <v>556</v>
      </c>
    </row>
    <row r="3666" spans="1:7" x14ac:dyDescent="0.25">
      <c r="A3666" s="98" t="s">
        <v>549</v>
      </c>
      <c r="B3666" s="99" t="s">
        <v>283</v>
      </c>
      <c r="C3666" s="100"/>
      <c r="D3666" s="98">
        <v>202412</v>
      </c>
      <c r="E3666" s="118" t="str">
        <f t="shared" si="57"/>
        <v>01 December 2024</v>
      </c>
      <c r="F3666" s="98" t="s">
        <v>542</v>
      </c>
      <c r="G3666" s="98" t="s">
        <v>556</v>
      </c>
    </row>
    <row r="3667" spans="1:7" x14ac:dyDescent="0.25">
      <c r="A3667" s="31" t="s">
        <v>549</v>
      </c>
      <c r="B3667" s="101" t="s">
        <v>218</v>
      </c>
      <c r="C3667" s="92">
        <v>-175</v>
      </c>
      <c r="D3667" s="31">
        <v>202412</v>
      </c>
      <c r="E3667" s="119" t="str">
        <f t="shared" si="57"/>
        <v>01 December 2024</v>
      </c>
      <c r="F3667" s="31" t="s">
        <v>542</v>
      </c>
      <c r="G3667" s="31" t="s">
        <v>556</v>
      </c>
    </row>
    <row r="3668" spans="1:7" x14ac:dyDescent="0.25">
      <c r="A3668" s="98" t="s">
        <v>549</v>
      </c>
      <c r="B3668" s="99" t="s">
        <v>333</v>
      </c>
      <c r="C3668" s="100">
        <v>-60</v>
      </c>
      <c r="D3668" s="98">
        <v>202412</v>
      </c>
      <c r="E3668" s="118" t="str">
        <f t="shared" si="57"/>
        <v>01 December 2024</v>
      </c>
      <c r="F3668" s="98" t="s">
        <v>542</v>
      </c>
      <c r="G3668" s="98" t="s">
        <v>556</v>
      </c>
    </row>
    <row r="3669" spans="1:7" x14ac:dyDescent="0.25">
      <c r="A3669" s="31" t="s">
        <v>549</v>
      </c>
      <c r="B3669" s="101" t="s">
        <v>220</v>
      </c>
      <c r="C3669" s="92">
        <v>-235</v>
      </c>
      <c r="D3669" s="31">
        <v>202412</v>
      </c>
      <c r="E3669" s="119" t="str">
        <f t="shared" si="57"/>
        <v>01 December 2024</v>
      </c>
      <c r="F3669" s="31" t="s">
        <v>542</v>
      </c>
      <c r="G3669" s="31" t="s">
        <v>556</v>
      </c>
    </row>
    <row r="3670" spans="1:7" x14ac:dyDescent="0.25">
      <c r="A3670" s="98" t="s">
        <v>549</v>
      </c>
      <c r="B3670" s="99" t="s">
        <v>222</v>
      </c>
      <c r="C3670" s="100"/>
      <c r="D3670" s="98">
        <v>202412</v>
      </c>
      <c r="E3670" s="118" t="str">
        <f t="shared" si="57"/>
        <v>01 December 2024</v>
      </c>
      <c r="F3670" s="98" t="s">
        <v>542</v>
      </c>
      <c r="G3670" s="98" t="s">
        <v>556</v>
      </c>
    </row>
    <row r="3671" spans="1:7" x14ac:dyDescent="0.25">
      <c r="A3671" s="31" t="s">
        <v>549</v>
      </c>
      <c r="B3671" s="101" t="s">
        <v>224</v>
      </c>
      <c r="C3671" s="92">
        <v>0</v>
      </c>
      <c r="D3671" s="31">
        <v>202412</v>
      </c>
      <c r="E3671" s="119" t="str">
        <f t="shared" si="57"/>
        <v>01 December 2024</v>
      </c>
      <c r="F3671" s="31" t="s">
        <v>542</v>
      </c>
      <c r="G3671" s="31" t="s">
        <v>556</v>
      </c>
    </row>
    <row r="3672" spans="1:7" x14ac:dyDescent="0.25">
      <c r="A3672" s="98" t="s">
        <v>549</v>
      </c>
      <c r="B3672" s="99" t="s">
        <v>226</v>
      </c>
      <c r="C3672" s="100"/>
      <c r="D3672" s="98">
        <v>202412</v>
      </c>
      <c r="E3672" s="118" t="str">
        <f t="shared" si="57"/>
        <v>01 December 2024</v>
      </c>
      <c r="F3672" s="98" t="s">
        <v>542</v>
      </c>
      <c r="G3672" s="98" t="s">
        <v>556</v>
      </c>
    </row>
    <row r="3673" spans="1:7" x14ac:dyDescent="0.25">
      <c r="A3673" s="31" t="s">
        <v>549</v>
      </c>
      <c r="B3673" s="101" t="s">
        <v>228</v>
      </c>
      <c r="C3673" s="92">
        <v>0</v>
      </c>
      <c r="D3673" s="31">
        <v>202412</v>
      </c>
      <c r="E3673" s="119" t="str">
        <f t="shared" si="57"/>
        <v>01 December 2024</v>
      </c>
      <c r="F3673" s="31" t="s">
        <v>542</v>
      </c>
      <c r="G3673" s="31" t="s">
        <v>556</v>
      </c>
    </row>
    <row r="3674" spans="1:7" x14ac:dyDescent="0.25">
      <c r="A3674" s="98" t="s">
        <v>549</v>
      </c>
      <c r="B3674" s="99" t="s">
        <v>230</v>
      </c>
      <c r="C3674" s="100"/>
      <c r="D3674" s="98">
        <v>202412</v>
      </c>
      <c r="E3674" s="118" t="str">
        <f t="shared" si="57"/>
        <v>01 December 2024</v>
      </c>
      <c r="F3674" s="98" t="s">
        <v>542</v>
      </c>
      <c r="G3674" s="98" t="s">
        <v>556</v>
      </c>
    </row>
    <row r="3675" spans="1:7" x14ac:dyDescent="0.25">
      <c r="A3675" s="31" t="s">
        <v>549</v>
      </c>
      <c r="B3675" s="101" t="s">
        <v>232</v>
      </c>
      <c r="C3675" s="92">
        <v>0</v>
      </c>
      <c r="D3675" s="31">
        <v>202412</v>
      </c>
      <c r="E3675" s="119" t="str">
        <f t="shared" si="57"/>
        <v>01 December 2024</v>
      </c>
      <c r="F3675" s="31" t="s">
        <v>542</v>
      </c>
      <c r="G3675" s="31" t="s">
        <v>556</v>
      </c>
    </row>
    <row r="3676" spans="1:7" x14ac:dyDescent="0.25">
      <c r="A3676" s="98" t="s">
        <v>549</v>
      </c>
      <c r="B3676" s="99" t="s">
        <v>234</v>
      </c>
      <c r="C3676" s="102">
        <v>-48856.34</v>
      </c>
      <c r="D3676" s="98">
        <v>202412</v>
      </c>
      <c r="E3676" s="118" t="str">
        <f t="shared" si="57"/>
        <v>01 December 2024</v>
      </c>
      <c r="F3676" s="98" t="s">
        <v>542</v>
      </c>
      <c r="G3676" s="98" t="s">
        <v>556</v>
      </c>
    </row>
    <row r="3677" spans="1:7" x14ac:dyDescent="0.25">
      <c r="A3677" s="31" t="s">
        <v>549</v>
      </c>
      <c r="B3677" s="101" t="s">
        <v>236</v>
      </c>
      <c r="C3677" s="34">
        <v>25679.89</v>
      </c>
      <c r="D3677" s="31">
        <v>202412</v>
      </c>
      <c r="E3677" s="119" t="str">
        <f t="shared" si="57"/>
        <v>01 December 2024</v>
      </c>
      <c r="F3677" s="31" t="s">
        <v>542</v>
      </c>
      <c r="G3677" s="31" t="s">
        <v>556</v>
      </c>
    </row>
    <row r="3678" spans="1:7" x14ac:dyDescent="0.25">
      <c r="A3678" s="98" t="s">
        <v>549</v>
      </c>
      <c r="B3678" s="99" t="s">
        <v>238</v>
      </c>
      <c r="C3678" s="100"/>
      <c r="D3678" s="98">
        <v>202412</v>
      </c>
      <c r="E3678" s="118" t="str">
        <f t="shared" si="57"/>
        <v>01 December 2024</v>
      </c>
      <c r="F3678" s="98" t="s">
        <v>542</v>
      </c>
      <c r="G3678" s="98" t="s">
        <v>556</v>
      </c>
    </row>
    <row r="3679" spans="1:7" x14ac:dyDescent="0.25">
      <c r="A3679" s="31" t="s">
        <v>549</v>
      </c>
      <c r="B3679" s="101" t="s">
        <v>238</v>
      </c>
      <c r="C3679" s="34">
        <v>25679.89</v>
      </c>
      <c r="D3679" s="31">
        <v>202412</v>
      </c>
      <c r="E3679" s="119" t="str">
        <f t="shared" si="57"/>
        <v>01 December 2024</v>
      </c>
      <c r="F3679" s="31" t="s">
        <v>542</v>
      </c>
      <c r="G3679" s="31" t="s">
        <v>556</v>
      </c>
    </row>
    <row r="3680" spans="1:7" x14ac:dyDescent="0.25">
      <c r="A3680" s="98" t="s">
        <v>549</v>
      </c>
      <c r="B3680" s="99" t="s">
        <v>241</v>
      </c>
      <c r="C3680" s="102">
        <v>25679.89</v>
      </c>
      <c r="D3680" s="98">
        <v>202412</v>
      </c>
      <c r="E3680" s="118" t="str">
        <f t="shared" si="57"/>
        <v>01 December 2024</v>
      </c>
      <c r="F3680" s="98" t="s">
        <v>542</v>
      </c>
      <c r="G3680" s="98" t="s">
        <v>556</v>
      </c>
    </row>
    <row r="3681" spans="1:7" x14ac:dyDescent="0.25">
      <c r="A3681" s="31" t="s">
        <v>549</v>
      </c>
      <c r="B3681" s="101" t="s">
        <v>243</v>
      </c>
      <c r="C3681" s="92"/>
      <c r="D3681" s="31">
        <v>202412</v>
      </c>
      <c r="E3681" s="119" t="str">
        <f t="shared" si="57"/>
        <v>01 December 2024</v>
      </c>
      <c r="F3681" s="31" t="s">
        <v>542</v>
      </c>
      <c r="G3681" s="31" t="s">
        <v>556</v>
      </c>
    </row>
    <row r="3682" spans="1:7" x14ac:dyDescent="0.25">
      <c r="A3682" s="98" t="s">
        <v>549</v>
      </c>
      <c r="B3682" s="99" t="s">
        <v>249</v>
      </c>
      <c r="C3682" s="102">
        <v>25679.89</v>
      </c>
      <c r="D3682" s="98">
        <v>202412</v>
      </c>
      <c r="E3682" s="118" t="str">
        <f t="shared" si="57"/>
        <v>01 December 2024</v>
      </c>
      <c r="F3682" s="98" t="s">
        <v>542</v>
      </c>
      <c r="G3682" s="98" t="s">
        <v>556</v>
      </c>
    </row>
    <row r="3683" spans="1:7" x14ac:dyDescent="0.25">
      <c r="A3683" s="31" t="s">
        <v>549</v>
      </c>
      <c r="B3683" s="101" t="s">
        <v>251</v>
      </c>
      <c r="C3683" s="92"/>
      <c r="D3683" s="31">
        <v>202412</v>
      </c>
      <c r="E3683" s="119" t="str">
        <f t="shared" si="57"/>
        <v>01 December 2024</v>
      </c>
      <c r="F3683" s="31" t="s">
        <v>542</v>
      </c>
      <c r="G3683" s="31" t="s">
        <v>556</v>
      </c>
    </row>
    <row r="3684" spans="1:7" x14ac:dyDescent="0.25">
      <c r="A3684" s="98" t="s">
        <v>549</v>
      </c>
      <c r="B3684" s="99" t="s">
        <v>253</v>
      </c>
      <c r="C3684" s="100"/>
      <c r="D3684" s="98">
        <v>202412</v>
      </c>
      <c r="E3684" s="118" t="str">
        <f t="shared" si="57"/>
        <v>01 December 2024</v>
      </c>
      <c r="F3684" s="98" t="s">
        <v>542</v>
      </c>
      <c r="G3684" s="98" t="s">
        <v>556</v>
      </c>
    </row>
    <row r="3685" spans="1:7" x14ac:dyDescent="0.25">
      <c r="A3685" s="31" t="s">
        <v>549</v>
      </c>
      <c r="B3685" s="101" t="s">
        <v>255</v>
      </c>
      <c r="C3685" s="34">
        <v>25679.89</v>
      </c>
      <c r="D3685" s="31">
        <v>202412</v>
      </c>
      <c r="E3685" s="119" t="str">
        <f t="shared" si="57"/>
        <v>01 December 2024</v>
      </c>
      <c r="F3685" s="31" t="s">
        <v>542</v>
      </c>
      <c r="G3685" s="31" t="s">
        <v>556</v>
      </c>
    </row>
    <row r="3686" spans="1:7" x14ac:dyDescent="0.25">
      <c r="A3686" s="98" t="s">
        <v>549</v>
      </c>
      <c r="B3686" s="99" t="s">
        <v>15</v>
      </c>
      <c r="C3686" s="100"/>
      <c r="D3686" s="98">
        <v>202412</v>
      </c>
      <c r="E3686" s="118" t="str">
        <f t="shared" si="57"/>
        <v>01 December 2024</v>
      </c>
      <c r="F3686" s="98" t="s">
        <v>542</v>
      </c>
      <c r="G3686" s="98" t="s">
        <v>553</v>
      </c>
    </row>
    <row r="3687" spans="1:7" x14ac:dyDescent="0.25">
      <c r="A3687" s="31" t="s">
        <v>549</v>
      </c>
      <c r="B3687" s="101" t="s">
        <v>18</v>
      </c>
      <c r="C3687" s="92"/>
      <c r="D3687" s="31">
        <v>202412</v>
      </c>
      <c r="E3687" s="119" t="str">
        <f t="shared" si="57"/>
        <v>01 December 2024</v>
      </c>
      <c r="F3687" s="31" t="s">
        <v>542</v>
      </c>
      <c r="G3687" s="31" t="s">
        <v>553</v>
      </c>
    </row>
    <row r="3688" spans="1:7" x14ac:dyDescent="0.25">
      <c r="A3688" s="98" t="s">
        <v>549</v>
      </c>
      <c r="B3688" s="99" t="s">
        <v>20</v>
      </c>
      <c r="C3688" s="100"/>
      <c r="D3688" s="98">
        <v>202412</v>
      </c>
      <c r="E3688" s="118" t="str">
        <f t="shared" si="57"/>
        <v>01 December 2024</v>
      </c>
      <c r="F3688" s="98" t="s">
        <v>542</v>
      </c>
      <c r="G3688" s="98" t="s">
        <v>553</v>
      </c>
    </row>
    <row r="3689" spans="1:7" x14ac:dyDescent="0.25">
      <c r="A3689" s="31" t="s">
        <v>549</v>
      </c>
      <c r="B3689" s="101" t="s">
        <v>22</v>
      </c>
      <c r="C3689" s="34">
        <v>207536.31</v>
      </c>
      <c r="D3689" s="31">
        <v>202412</v>
      </c>
      <c r="E3689" s="119" t="str">
        <f t="shared" si="57"/>
        <v>01 December 2024</v>
      </c>
      <c r="F3689" s="31" t="s">
        <v>542</v>
      </c>
      <c r="G3689" s="31" t="s">
        <v>553</v>
      </c>
    </row>
    <row r="3690" spans="1:7" x14ac:dyDescent="0.25">
      <c r="A3690" s="98" t="s">
        <v>549</v>
      </c>
      <c r="B3690" s="99" t="s">
        <v>25</v>
      </c>
      <c r="C3690" s="102">
        <v>11598</v>
      </c>
      <c r="D3690" s="98">
        <v>202412</v>
      </c>
      <c r="E3690" s="118" t="str">
        <f t="shared" si="57"/>
        <v>01 December 2024</v>
      </c>
      <c r="F3690" s="98" t="s">
        <v>542</v>
      </c>
      <c r="G3690" s="98" t="s">
        <v>553</v>
      </c>
    </row>
    <row r="3691" spans="1:7" x14ac:dyDescent="0.25">
      <c r="A3691" s="31" t="s">
        <v>549</v>
      </c>
      <c r="B3691" s="101" t="s">
        <v>27</v>
      </c>
      <c r="C3691" s="34">
        <v>3469.19</v>
      </c>
      <c r="D3691" s="31">
        <v>202412</v>
      </c>
      <c r="E3691" s="119" t="str">
        <f t="shared" si="57"/>
        <v>01 December 2024</v>
      </c>
      <c r="F3691" s="31" t="s">
        <v>542</v>
      </c>
      <c r="G3691" s="31" t="s">
        <v>553</v>
      </c>
    </row>
    <row r="3692" spans="1:7" x14ac:dyDescent="0.25">
      <c r="A3692" s="98" t="s">
        <v>549</v>
      </c>
      <c r="B3692" s="99" t="s">
        <v>29</v>
      </c>
      <c r="C3692" s="100"/>
      <c r="D3692" s="98">
        <v>202412</v>
      </c>
      <c r="E3692" s="118" t="str">
        <f t="shared" si="57"/>
        <v>01 December 2024</v>
      </c>
      <c r="F3692" s="98" t="s">
        <v>542</v>
      </c>
      <c r="G3692" s="98" t="s">
        <v>553</v>
      </c>
    </row>
    <row r="3693" spans="1:7" x14ac:dyDescent="0.25">
      <c r="A3693" s="31" t="s">
        <v>549</v>
      </c>
      <c r="B3693" s="101" t="s">
        <v>31</v>
      </c>
      <c r="C3693" s="92">
        <v>406.13</v>
      </c>
      <c r="D3693" s="31">
        <v>202412</v>
      </c>
      <c r="E3693" s="119" t="str">
        <f t="shared" si="57"/>
        <v>01 December 2024</v>
      </c>
      <c r="F3693" s="31" t="s">
        <v>542</v>
      </c>
      <c r="G3693" s="31" t="s">
        <v>553</v>
      </c>
    </row>
    <row r="3694" spans="1:7" x14ac:dyDescent="0.25">
      <c r="A3694" s="98" t="s">
        <v>549</v>
      </c>
      <c r="B3694" s="99" t="s">
        <v>33</v>
      </c>
      <c r="C3694" s="100"/>
      <c r="D3694" s="98">
        <v>202412</v>
      </c>
      <c r="E3694" s="118" t="str">
        <f t="shared" si="57"/>
        <v>01 December 2024</v>
      </c>
      <c r="F3694" s="98" t="s">
        <v>542</v>
      </c>
      <c r="G3694" s="98" t="s">
        <v>553</v>
      </c>
    </row>
    <row r="3695" spans="1:7" x14ac:dyDescent="0.25">
      <c r="A3695" s="31" t="s">
        <v>549</v>
      </c>
      <c r="B3695" s="101" t="s">
        <v>35</v>
      </c>
      <c r="C3695" s="92">
        <v>175</v>
      </c>
      <c r="D3695" s="31">
        <v>202412</v>
      </c>
      <c r="E3695" s="119" t="str">
        <f t="shared" si="57"/>
        <v>01 December 2024</v>
      </c>
      <c r="F3695" s="31" t="s">
        <v>542</v>
      </c>
      <c r="G3695" s="31" t="s">
        <v>553</v>
      </c>
    </row>
    <row r="3696" spans="1:7" x14ac:dyDescent="0.25">
      <c r="A3696" s="98" t="s">
        <v>549</v>
      </c>
      <c r="B3696" s="99" t="s">
        <v>39</v>
      </c>
      <c r="C3696" s="100"/>
      <c r="D3696" s="98">
        <v>202412</v>
      </c>
      <c r="E3696" s="118" t="str">
        <f t="shared" si="57"/>
        <v>01 December 2024</v>
      </c>
      <c r="F3696" s="98" t="s">
        <v>542</v>
      </c>
      <c r="G3696" s="98" t="s">
        <v>553</v>
      </c>
    </row>
    <row r="3697" spans="1:7" x14ac:dyDescent="0.25">
      <c r="A3697" s="31" t="s">
        <v>549</v>
      </c>
      <c r="B3697" s="101" t="s">
        <v>43</v>
      </c>
      <c r="C3697" s="34">
        <v>5959.4</v>
      </c>
      <c r="D3697" s="31">
        <v>202412</v>
      </c>
      <c r="E3697" s="119" t="str">
        <f t="shared" si="57"/>
        <v>01 December 2024</v>
      </c>
      <c r="F3697" s="31" t="s">
        <v>542</v>
      </c>
      <c r="G3697" s="31" t="s">
        <v>553</v>
      </c>
    </row>
    <row r="3698" spans="1:7" x14ac:dyDescent="0.25">
      <c r="A3698" s="98" t="s">
        <v>549</v>
      </c>
      <c r="B3698" s="99" t="s">
        <v>45</v>
      </c>
      <c r="C3698" s="100">
        <v>64</v>
      </c>
      <c r="D3698" s="98">
        <v>202412</v>
      </c>
      <c r="E3698" s="118" t="str">
        <f t="shared" si="57"/>
        <v>01 December 2024</v>
      </c>
      <c r="F3698" s="98" t="s">
        <v>542</v>
      </c>
      <c r="G3698" s="98" t="s">
        <v>553</v>
      </c>
    </row>
    <row r="3699" spans="1:7" x14ac:dyDescent="0.25">
      <c r="A3699" s="31" t="s">
        <v>549</v>
      </c>
      <c r="B3699" s="101" t="s">
        <v>47</v>
      </c>
      <c r="C3699" s="34">
        <v>6178.1</v>
      </c>
      <c r="D3699" s="31">
        <v>202412</v>
      </c>
      <c r="E3699" s="119" t="str">
        <f t="shared" si="57"/>
        <v>01 December 2024</v>
      </c>
      <c r="F3699" s="31" t="s">
        <v>542</v>
      </c>
      <c r="G3699" s="31" t="s">
        <v>553</v>
      </c>
    </row>
    <row r="3700" spans="1:7" x14ac:dyDescent="0.25">
      <c r="A3700" s="98" t="s">
        <v>549</v>
      </c>
      <c r="B3700" s="99" t="s">
        <v>258</v>
      </c>
      <c r="C3700" s="100">
        <v>270</v>
      </c>
      <c r="D3700" s="98">
        <v>202412</v>
      </c>
      <c r="E3700" s="118" t="str">
        <f t="shared" si="57"/>
        <v>01 December 2024</v>
      </c>
      <c r="F3700" s="98" t="s">
        <v>542</v>
      </c>
      <c r="G3700" s="98" t="s">
        <v>553</v>
      </c>
    </row>
    <row r="3701" spans="1:7" x14ac:dyDescent="0.25">
      <c r="A3701" s="31" t="s">
        <v>549</v>
      </c>
      <c r="B3701" s="101" t="s">
        <v>49</v>
      </c>
      <c r="C3701" s="34">
        <v>24241.49</v>
      </c>
      <c r="D3701" s="31">
        <v>202412</v>
      </c>
      <c r="E3701" s="119" t="str">
        <f t="shared" si="57"/>
        <v>01 December 2024</v>
      </c>
      <c r="F3701" s="31" t="s">
        <v>542</v>
      </c>
      <c r="G3701" s="31" t="s">
        <v>553</v>
      </c>
    </row>
    <row r="3702" spans="1:7" x14ac:dyDescent="0.25">
      <c r="A3702" s="98" t="s">
        <v>549</v>
      </c>
      <c r="B3702" s="99" t="s">
        <v>51</v>
      </c>
      <c r="C3702" s="100">
        <v>858.24</v>
      </c>
      <c r="D3702" s="98">
        <v>202412</v>
      </c>
      <c r="E3702" s="118" t="str">
        <f t="shared" si="57"/>
        <v>01 December 2024</v>
      </c>
      <c r="F3702" s="98" t="s">
        <v>542</v>
      </c>
      <c r="G3702" s="98" t="s">
        <v>553</v>
      </c>
    </row>
    <row r="3703" spans="1:7" x14ac:dyDescent="0.25">
      <c r="A3703" s="31" t="s">
        <v>549</v>
      </c>
      <c r="B3703" s="101" t="s">
        <v>547</v>
      </c>
      <c r="C3703" s="34">
        <v>1069.5999999999999</v>
      </c>
      <c r="D3703" s="31">
        <v>202412</v>
      </c>
      <c r="E3703" s="119" t="str">
        <f t="shared" si="57"/>
        <v>01 December 2024</v>
      </c>
      <c r="F3703" s="31" t="s">
        <v>542</v>
      </c>
      <c r="G3703" s="31" t="s">
        <v>553</v>
      </c>
    </row>
    <row r="3704" spans="1:7" x14ac:dyDescent="0.25">
      <c r="A3704" s="98" t="s">
        <v>549</v>
      </c>
      <c r="B3704" s="99" t="s">
        <v>548</v>
      </c>
      <c r="C3704" s="100">
        <v>36.74</v>
      </c>
      <c r="D3704" s="98">
        <v>202412</v>
      </c>
      <c r="E3704" s="118" t="str">
        <f t="shared" si="57"/>
        <v>01 December 2024</v>
      </c>
      <c r="F3704" s="98" t="s">
        <v>542</v>
      </c>
      <c r="G3704" s="98" t="s">
        <v>553</v>
      </c>
    </row>
    <row r="3705" spans="1:7" x14ac:dyDescent="0.25">
      <c r="A3705" s="31" t="s">
        <v>549</v>
      </c>
      <c r="B3705" s="101" t="s">
        <v>59</v>
      </c>
      <c r="C3705" s="34">
        <v>7994.47</v>
      </c>
      <c r="D3705" s="31">
        <v>202412</v>
      </c>
      <c r="E3705" s="119" t="str">
        <f t="shared" si="57"/>
        <v>01 December 2024</v>
      </c>
      <c r="F3705" s="31" t="s">
        <v>542</v>
      </c>
      <c r="G3705" s="31" t="s">
        <v>553</v>
      </c>
    </row>
    <row r="3706" spans="1:7" x14ac:dyDescent="0.25">
      <c r="A3706" s="98" t="s">
        <v>549</v>
      </c>
      <c r="B3706" s="99" t="s">
        <v>61</v>
      </c>
      <c r="C3706" s="100">
        <v>-300</v>
      </c>
      <c r="D3706" s="98">
        <v>202412</v>
      </c>
      <c r="E3706" s="118" t="str">
        <f t="shared" si="57"/>
        <v>01 December 2024</v>
      </c>
      <c r="F3706" s="98" t="s">
        <v>542</v>
      </c>
      <c r="G3706" s="98" t="s">
        <v>553</v>
      </c>
    </row>
    <row r="3707" spans="1:7" x14ac:dyDescent="0.25">
      <c r="A3707" s="31" t="s">
        <v>549</v>
      </c>
      <c r="B3707" s="101" t="s">
        <v>63</v>
      </c>
      <c r="C3707" s="34">
        <v>269556.67</v>
      </c>
      <c r="D3707" s="31">
        <v>202412</v>
      </c>
      <c r="E3707" s="119" t="str">
        <f t="shared" si="57"/>
        <v>01 December 2024</v>
      </c>
      <c r="F3707" s="31" t="s">
        <v>542</v>
      </c>
      <c r="G3707" s="31" t="s">
        <v>553</v>
      </c>
    </row>
    <row r="3708" spans="1:7" x14ac:dyDescent="0.25">
      <c r="A3708" s="98" t="s">
        <v>549</v>
      </c>
      <c r="B3708" s="99" t="s">
        <v>66</v>
      </c>
      <c r="C3708" s="100"/>
      <c r="D3708" s="98">
        <v>202412</v>
      </c>
      <c r="E3708" s="118" t="str">
        <f t="shared" si="57"/>
        <v>01 December 2024</v>
      </c>
      <c r="F3708" s="98" t="s">
        <v>542</v>
      </c>
      <c r="G3708" s="98" t="s">
        <v>553</v>
      </c>
    </row>
    <row r="3709" spans="1:7" x14ac:dyDescent="0.25">
      <c r="A3709" s="31" t="s">
        <v>549</v>
      </c>
      <c r="B3709" s="101" t="s">
        <v>68</v>
      </c>
      <c r="C3709" s="34">
        <v>-201092.88</v>
      </c>
      <c r="D3709" s="31">
        <v>202412</v>
      </c>
      <c r="E3709" s="119" t="str">
        <f t="shared" si="57"/>
        <v>01 December 2024</v>
      </c>
      <c r="F3709" s="31" t="s">
        <v>542</v>
      </c>
      <c r="G3709" s="31" t="s">
        <v>553</v>
      </c>
    </row>
    <row r="3710" spans="1:7" x14ac:dyDescent="0.25">
      <c r="A3710" s="98" t="s">
        <v>549</v>
      </c>
      <c r="B3710" s="99" t="s">
        <v>70</v>
      </c>
      <c r="C3710" s="102">
        <v>60545.51</v>
      </c>
      <c r="D3710" s="98">
        <v>202412</v>
      </c>
      <c r="E3710" s="118" t="str">
        <f t="shared" si="57"/>
        <v>01 December 2024</v>
      </c>
      <c r="F3710" s="98" t="s">
        <v>542</v>
      </c>
      <c r="G3710" s="98" t="s">
        <v>553</v>
      </c>
    </row>
    <row r="3711" spans="1:7" x14ac:dyDescent="0.25">
      <c r="A3711" s="31" t="s">
        <v>549</v>
      </c>
      <c r="B3711" s="101" t="s">
        <v>72</v>
      </c>
      <c r="C3711" s="34">
        <v>-2130.66</v>
      </c>
      <c r="D3711" s="31">
        <v>202412</v>
      </c>
      <c r="E3711" s="119" t="str">
        <f t="shared" si="57"/>
        <v>01 December 2024</v>
      </c>
      <c r="F3711" s="31" t="s">
        <v>542</v>
      </c>
      <c r="G3711" s="31" t="s">
        <v>553</v>
      </c>
    </row>
    <row r="3712" spans="1:7" x14ac:dyDescent="0.25">
      <c r="A3712" s="98" t="s">
        <v>549</v>
      </c>
      <c r="B3712" s="99" t="s">
        <v>74</v>
      </c>
      <c r="C3712" s="102">
        <v>-5717.96</v>
      </c>
      <c r="D3712" s="98">
        <v>202412</v>
      </c>
      <c r="E3712" s="118" t="str">
        <f t="shared" si="57"/>
        <v>01 December 2024</v>
      </c>
      <c r="F3712" s="98" t="s">
        <v>542</v>
      </c>
      <c r="G3712" s="98" t="s">
        <v>553</v>
      </c>
    </row>
    <row r="3713" spans="1:7" x14ac:dyDescent="0.25">
      <c r="A3713" s="31" t="s">
        <v>549</v>
      </c>
      <c r="B3713" s="101" t="s">
        <v>76</v>
      </c>
      <c r="C3713" s="92"/>
      <c r="D3713" s="31">
        <v>202412</v>
      </c>
      <c r="E3713" s="119" t="str">
        <f t="shared" si="57"/>
        <v>01 December 2024</v>
      </c>
      <c r="F3713" s="31" t="s">
        <v>542</v>
      </c>
      <c r="G3713" s="31" t="s">
        <v>553</v>
      </c>
    </row>
    <row r="3714" spans="1:7" x14ac:dyDescent="0.25">
      <c r="A3714" s="98" t="s">
        <v>549</v>
      </c>
      <c r="B3714" s="99" t="s">
        <v>321</v>
      </c>
      <c r="C3714" s="100"/>
      <c r="D3714" s="98">
        <v>202412</v>
      </c>
      <c r="E3714" s="118" t="str">
        <f t="shared" ref="E3714:E3777" si="58">TEXT(DATE(LEFT(D3714,4), RIGHT(D3714,2), 1), "DD MMMM YYYY")</f>
        <v>01 December 2024</v>
      </c>
      <c r="F3714" s="98" t="s">
        <v>542</v>
      </c>
      <c r="G3714" s="98" t="s">
        <v>553</v>
      </c>
    </row>
    <row r="3715" spans="1:7" x14ac:dyDescent="0.25">
      <c r="A3715" s="31" t="s">
        <v>549</v>
      </c>
      <c r="B3715" s="101" t="s">
        <v>78</v>
      </c>
      <c r="C3715" s="92">
        <v>-85</v>
      </c>
      <c r="D3715" s="31">
        <v>202412</v>
      </c>
      <c r="E3715" s="119" t="str">
        <f t="shared" si="58"/>
        <v>01 December 2024</v>
      </c>
      <c r="F3715" s="31" t="s">
        <v>542</v>
      </c>
      <c r="G3715" s="31" t="s">
        <v>553</v>
      </c>
    </row>
    <row r="3716" spans="1:7" x14ac:dyDescent="0.25">
      <c r="A3716" s="98" t="s">
        <v>549</v>
      </c>
      <c r="B3716" s="99" t="s">
        <v>84</v>
      </c>
      <c r="C3716" s="100"/>
      <c r="D3716" s="98">
        <v>202412</v>
      </c>
      <c r="E3716" s="118" t="str">
        <f t="shared" si="58"/>
        <v>01 December 2024</v>
      </c>
      <c r="F3716" s="98" t="s">
        <v>542</v>
      </c>
      <c r="G3716" s="98" t="s">
        <v>553</v>
      </c>
    </row>
    <row r="3717" spans="1:7" x14ac:dyDescent="0.25">
      <c r="A3717" s="31" t="s">
        <v>549</v>
      </c>
      <c r="B3717" s="101" t="s">
        <v>88</v>
      </c>
      <c r="C3717" s="92"/>
      <c r="D3717" s="31">
        <v>202412</v>
      </c>
      <c r="E3717" s="119" t="str">
        <f t="shared" si="58"/>
        <v>01 December 2024</v>
      </c>
      <c r="F3717" s="31" t="s">
        <v>542</v>
      </c>
      <c r="G3717" s="31" t="s">
        <v>553</v>
      </c>
    </row>
    <row r="3718" spans="1:7" x14ac:dyDescent="0.25">
      <c r="A3718" s="98" t="s">
        <v>549</v>
      </c>
      <c r="B3718" s="99" t="s">
        <v>90</v>
      </c>
      <c r="C3718" s="102">
        <v>-14028.15</v>
      </c>
      <c r="D3718" s="98">
        <v>202412</v>
      </c>
      <c r="E3718" s="118" t="str">
        <f t="shared" si="58"/>
        <v>01 December 2024</v>
      </c>
      <c r="F3718" s="98" t="s">
        <v>542</v>
      </c>
      <c r="G3718" s="98" t="s">
        <v>553</v>
      </c>
    </row>
    <row r="3719" spans="1:7" x14ac:dyDescent="0.25">
      <c r="A3719" s="31" t="s">
        <v>549</v>
      </c>
      <c r="B3719" s="101" t="s">
        <v>92</v>
      </c>
      <c r="C3719" s="34">
        <v>-1184.7</v>
      </c>
      <c r="D3719" s="31">
        <v>202412</v>
      </c>
      <c r="E3719" s="119" t="str">
        <f t="shared" si="58"/>
        <v>01 December 2024</v>
      </c>
      <c r="F3719" s="31" t="s">
        <v>542</v>
      </c>
      <c r="G3719" s="31" t="s">
        <v>553</v>
      </c>
    </row>
    <row r="3720" spans="1:7" x14ac:dyDescent="0.25">
      <c r="A3720" s="98" t="s">
        <v>549</v>
      </c>
      <c r="B3720" s="99" t="s">
        <v>94</v>
      </c>
      <c r="C3720" s="100">
        <v>-93.86</v>
      </c>
      <c r="D3720" s="98">
        <v>202412</v>
      </c>
      <c r="E3720" s="118" t="str">
        <f t="shared" si="58"/>
        <v>01 December 2024</v>
      </c>
      <c r="F3720" s="98" t="s">
        <v>542</v>
      </c>
      <c r="G3720" s="98" t="s">
        <v>553</v>
      </c>
    </row>
    <row r="3721" spans="1:7" x14ac:dyDescent="0.25">
      <c r="A3721" s="31" t="s">
        <v>549</v>
      </c>
      <c r="B3721" s="101" t="s">
        <v>545</v>
      </c>
      <c r="C3721" s="92">
        <v>108</v>
      </c>
      <c r="D3721" s="31">
        <v>202412</v>
      </c>
      <c r="E3721" s="119" t="str">
        <f t="shared" si="58"/>
        <v>01 December 2024</v>
      </c>
      <c r="F3721" s="31" t="s">
        <v>542</v>
      </c>
      <c r="G3721" s="31" t="s">
        <v>553</v>
      </c>
    </row>
    <row r="3722" spans="1:7" x14ac:dyDescent="0.25">
      <c r="A3722" s="98" t="s">
        <v>549</v>
      </c>
      <c r="B3722" s="99" t="s">
        <v>96</v>
      </c>
      <c r="C3722" s="102">
        <v>-23722.45</v>
      </c>
      <c r="D3722" s="98">
        <v>202412</v>
      </c>
      <c r="E3722" s="118" t="str">
        <f t="shared" si="58"/>
        <v>01 December 2024</v>
      </c>
      <c r="F3722" s="98" t="s">
        <v>542</v>
      </c>
      <c r="G3722" s="98" t="s">
        <v>553</v>
      </c>
    </row>
    <row r="3723" spans="1:7" x14ac:dyDescent="0.25">
      <c r="A3723" s="31" t="s">
        <v>549</v>
      </c>
      <c r="B3723" s="101" t="s">
        <v>98</v>
      </c>
      <c r="C3723" s="34">
        <v>-2742.1</v>
      </c>
      <c r="D3723" s="31">
        <v>202412</v>
      </c>
      <c r="E3723" s="119" t="str">
        <f t="shared" si="58"/>
        <v>01 December 2024</v>
      </c>
      <c r="F3723" s="31" t="s">
        <v>542</v>
      </c>
      <c r="G3723" s="31" t="s">
        <v>553</v>
      </c>
    </row>
    <row r="3724" spans="1:7" x14ac:dyDescent="0.25">
      <c r="A3724" s="98" t="s">
        <v>549</v>
      </c>
      <c r="B3724" s="99" t="s">
        <v>106</v>
      </c>
      <c r="C3724" s="102">
        <v>-2561.71</v>
      </c>
      <c r="D3724" s="98">
        <v>202412</v>
      </c>
      <c r="E3724" s="118" t="str">
        <f t="shared" si="58"/>
        <v>01 December 2024</v>
      </c>
      <c r="F3724" s="98" t="s">
        <v>542</v>
      </c>
      <c r="G3724" s="98" t="s">
        <v>553</v>
      </c>
    </row>
    <row r="3725" spans="1:7" x14ac:dyDescent="0.25">
      <c r="A3725" s="31" t="s">
        <v>549</v>
      </c>
      <c r="B3725" s="101" t="s">
        <v>108</v>
      </c>
      <c r="C3725" s="34">
        <v>-2314.48</v>
      </c>
      <c r="D3725" s="31">
        <v>202412</v>
      </c>
      <c r="E3725" s="119" t="str">
        <f t="shared" si="58"/>
        <v>01 December 2024</v>
      </c>
      <c r="F3725" s="31" t="s">
        <v>542</v>
      </c>
      <c r="G3725" s="31" t="s">
        <v>553</v>
      </c>
    </row>
    <row r="3726" spans="1:7" x14ac:dyDescent="0.25">
      <c r="A3726" s="98" t="s">
        <v>549</v>
      </c>
      <c r="B3726" s="99" t="s">
        <v>110</v>
      </c>
      <c r="C3726" s="102">
        <v>-195020.44</v>
      </c>
      <c r="D3726" s="98">
        <v>202412</v>
      </c>
      <c r="E3726" s="118" t="str">
        <f t="shared" si="58"/>
        <v>01 December 2024</v>
      </c>
      <c r="F3726" s="98" t="s">
        <v>542</v>
      </c>
      <c r="G3726" s="98" t="s">
        <v>553</v>
      </c>
    </row>
    <row r="3727" spans="1:7" x14ac:dyDescent="0.25">
      <c r="A3727" s="31" t="s">
        <v>549</v>
      </c>
      <c r="B3727" s="101" t="s">
        <v>112</v>
      </c>
      <c r="C3727" s="34">
        <v>74536.23</v>
      </c>
      <c r="D3727" s="31">
        <v>202412</v>
      </c>
      <c r="E3727" s="119" t="str">
        <f t="shared" si="58"/>
        <v>01 December 2024</v>
      </c>
      <c r="F3727" s="31" t="s">
        <v>542</v>
      </c>
      <c r="G3727" s="31" t="s">
        <v>553</v>
      </c>
    </row>
    <row r="3728" spans="1:7" x14ac:dyDescent="0.25">
      <c r="A3728" s="98" t="s">
        <v>549</v>
      </c>
      <c r="B3728" s="99" t="s">
        <v>323</v>
      </c>
      <c r="C3728" s="100"/>
      <c r="D3728" s="98">
        <v>202412</v>
      </c>
      <c r="E3728" s="118" t="str">
        <f t="shared" si="58"/>
        <v>01 December 2024</v>
      </c>
      <c r="F3728" s="98" t="s">
        <v>542</v>
      </c>
      <c r="G3728" s="98" t="s">
        <v>553</v>
      </c>
    </row>
    <row r="3729" spans="1:7" x14ac:dyDescent="0.25">
      <c r="A3729" s="31" t="s">
        <v>549</v>
      </c>
      <c r="B3729" s="101" t="s">
        <v>325</v>
      </c>
      <c r="C3729" s="92"/>
      <c r="D3729" s="31">
        <v>202412</v>
      </c>
      <c r="E3729" s="119" t="str">
        <f t="shared" si="58"/>
        <v>01 December 2024</v>
      </c>
      <c r="F3729" s="31" t="s">
        <v>542</v>
      </c>
      <c r="G3729" s="31" t="s">
        <v>553</v>
      </c>
    </row>
    <row r="3730" spans="1:7" x14ac:dyDescent="0.25">
      <c r="A3730" s="98" t="s">
        <v>549</v>
      </c>
      <c r="B3730" s="99" t="s">
        <v>114</v>
      </c>
      <c r="C3730" s="102">
        <v>74536.23</v>
      </c>
      <c r="D3730" s="98">
        <v>202412</v>
      </c>
      <c r="E3730" s="118" t="str">
        <f t="shared" si="58"/>
        <v>01 December 2024</v>
      </c>
      <c r="F3730" s="98" t="s">
        <v>542</v>
      </c>
      <c r="G3730" s="98" t="s">
        <v>553</v>
      </c>
    </row>
    <row r="3731" spans="1:7" x14ac:dyDescent="0.25">
      <c r="A3731" s="31" t="s">
        <v>549</v>
      </c>
      <c r="B3731" s="101" t="s">
        <v>116</v>
      </c>
      <c r="C3731" s="92"/>
      <c r="D3731" s="31">
        <v>202412</v>
      </c>
      <c r="E3731" s="119" t="str">
        <f t="shared" si="58"/>
        <v>01 December 2024</v>
      </c>
      <c r="F3731" s="31" t="s">
        <v>542</v>
      </c>
      <c r="G3731" s="31" t="s">
        <v>553</v>
      </c>
    </row>
    <row r="3732" spans="1:7" x14ac:dyDescent="0.25">
      <c r="A3732" s="98" t="s">
        <v>549</v>
      </c>
      <c r="B3732" s="99" t="s">
        <v>118</v>
      </c>
      <c r="C3732" s="100"/>
      <c r="D3732" s="98">
        <v>202412</v>
      </c>
      <c r="E3732" s="118" t="str">
        <f t="shared" si="58"/>
        <v>01 December 2024</v>
      </c>
      <c r="F3732" s="98" t="s">
        <v>542</v>
      </c>
      <c r="G3732" s="98" t="s">
        <v>553</v>
      </c>
    </row>
    <row r="3733" spans="1:7" x14ac:dyDescent="0.25">
      <c r="A3733" s="31" t="s">
        <v>549</v>
      </c>
      <c r="B3733" s="101" t="s">
        <v>120</v>
      </c>
      <c r="C3733" s="34">
        <v>-34316.68</v>
      </c>
      <c r="D3733" s="31">
        <v>202412</v>
      </c>
      <c r="E3733" s="119" t="str">
        <f t="shared" si="58"/>
        <v>01 December 2024</v>
      </c>
      <c r="F3733" s="31" t="s">
        <v>542</v>
      </c>
      <c r="G3733" s="31" t="s">
        <v>553</v>
      </c>
    </row>
    <row r="3734" spans="1:7" x14ac:dyDescent="0.25">
      <c r="A3734" s="98" t="s">
        <v>549</v>
      </c>
      <c r="B3734" s="99" t="s">
        <v>122</v>
      </c>
      <c r="C3734" s="102">
        <v>-1500</v>
      </c>
      <c r="D3734" s="98">
        <v>202412</v>
      </c>
      <c r="E3734" s="118" t="str">
        <f t="shared" si="58"/>
        <v>01 December 2024</v>
      </c>
      <c r="F3734" s="98" t="s">
        <v>542</v>
      </c>
      <c r="G3734" s="98" t="s">
        <v>553</v>
      </c>
    </row>
    <row r="3735" spans="1:7" x14ac:dyDescent="0.25">
      <c r="A3735" s="31" t="s">
        <v>549</v>
      </c>
      <c r="B3735" s="101" t="s">
        <v>124</v>
      </c>
      <c r="C3735" s="34">
        <v>-1013.5</v>
      </c>
      <c r="D3735" s="31">
        <v>202412</v>
      </c>
      <c r="E3735" s="119" t="str">
        <f t="shared" si="58"/>
        <v>01 December 2024</v>
      </c>
      <c r="F3735" s="31" t="s">
        <v>542</v>
      </c>
      <c r="G3735" s="31" t="s">
        <v>553</v>
      </c>
    </row>
    <row r="3736" spans="1:7" x14ac:dyDescent="0.25">
      <c r="A3736" s="98" t="s">
        <v>549</v>
      </c>
      <c r="B3736" s="99" t="s">
        <v>558</v>
      </c>
      <c r="C3736" s="100"/>
      <c r="D3736" s="98">
        <v>202412</v>
      </c>
      <c r="E3736" s="118" t="str">
        <f t="shared" si="58"/>
        <v>01 December 2024</v>
      </c>
      <c r="F3736" s="98" t="s">
        <v>542</v>
      </c>
      <c r="G3736" s="98" t="s">
        <v>553</v>
      </c>
    </row>
    <row r="3737" spans="1:7" x14ac:dyDescent="0.25">
      <c r="A3737" s="31" t="s">
        <v>549</v>
      </c>
      <c r="B3737" s="101" t="s">
        <v>126</v>
      </c>
      <c r="C3737" s="34">
        <v>-1655.75</v>
      </c>
      <c r="D3737" s="31">
        <v>202412</v>
      </c>
      <c r="E3737" s="119" t="str">
        <f t="shared" si="58"/>
        <v>01 December 2024</v>
      </c>
      <c r="F3737" s="31" t="s">
        <v>542</v>
      </c>
      <c r="G3737" s="31" t="s">
        <v>553</v>
      </c>
    </row>
    <row r="3738" spans="1:7" x14ac:dyDescent="0.25">
      <c r="A3738" s="98" t="s">
        <v>549</v>
      </c>
      <c r="B3738" s="99" t="s">
        <v>543</v>
      </c>
      <c r="C3738" s="100">
        <v>-139.85</v>
      </c>
      <c r="D3738" s="98">
        <v>202412</v>
      </c>
      <c r="E3738" s="118" t="str">
        <f t="shared" si="58"/>
        <v>01 December 2024</v>
      </c>
      <c r="F3738" s="98" t="s">
        <v>542</v>
      </c>
      <c r="G3738" s="98" t="s">
        <v>553</v>
      </c>
    </row>
    <row r="3739" spans="1:7" x14ac:dyDescent="0.25">
      <c r="A3739" s="31" t="s">
        <v>549</v>
      </c>
      <c r="B3739" s="101" t="s">
        <v>130</v>
      </c>
      <c r="C3739" s="92">
        <v>-45.83</v>
      </c>
      <c r="D3739" s="31">
        <v>202412</v>
      </c>
      <c r="E3739" s="119" t="str">
        <f t="shared" si="58"/>
        <v>01 December 2024</v>
      </c>
      <c r="F3739" s="31" t="s">
        <v>542</v>
      </c>
      <c r="G3739" s="31" t="s">
        <v>553</v>
      </c>
    </row>
    <row r="3740" spans="1:7" x14ac:dyDescent="0.25">
      <c r="A3740" s="98" t="s">
        <v>549</v>
      </c>
      <c r="B3740" s="99" t="s">
        <v>134</v>
      </c>
      <c r="C3740" s="102">
        <v>-1906.64</v>
      </c>
      <c r="D3740" s="98">
        <v>202412</v>
      </c>
      <c r="E3740" s="118" t="str">
        <f t="shared" si="58"/>
        <v>01 December 2024</v>
      </c>
      <c r="F3740" s="98" t="s">
        <v>542</v>
      </c>
      <c r="G3740" s="98" t="s">
        <v>553</v>
      </c>
    </row>
    <row r="3741" spans="1:7" x14ac:dyDescent="0.25">
      <c r="A3741" s="31" t="s">
        <v>549</v>
      </c>
      <c r="B3741" s="101" t="s">
        <v>140</v>
      </c>
      <c r="C3741" s="34">
        <v>-40578.25</v>
      </c>
      <c r="D3741" s="31">
        <v>202412</v>
      </c>
      <c r="E3741" s="119" t="str">
        <f t="shared" si="58"/>
        <v>01 December 2024</v>
      </c>
      <c r="F3741" s="31" t="s">
        <v>542</v>
      </c>
      <c r="G3741" s="31" t="s">
        <v>553</v>
      </c>
    </row>
    <row r="3742" spans="1:7" x14ac:dyDescent="0.25">
      <c r="A3742" s="98" t="s">
        <v>549</v>
      </c>
      <c r="B3742" s="99" t="s">
        <v>142</v>
      </c>
      <c r="C3742" s="100"/>
      <c r="D3742" s="98">
        <v>202412</v>
      </c>
      <c r="E3742" s="118" t="str">
        <f t="shared" si="58"/>
        <v>01 December 2024</v>
      </c>
      <c r="F3742" s="98" t="s">
        <v>542</v>
      </c>
      <c r="G3742" s="98" t="s">
        <v>553</v>
      </c>
    </row>
    <row r="3743" spans="1:7" x14ac:dyDescent="0.25">
      <c r="A3743" s="31" t="s">
        <v>549</v>
      </c>
      <c r="B3743" s="101" t="s">
        <v>329</v>
      </c>
      <c r="C3743" s="92"/>
      <c r="D3743" s="31">
        <v>202412</v>
      </c>
      <c r="E3743" s="119" t="str">
        <f t="shared" si="58"/>
        <v>01 December 2024</v>
      </c>
      <c r="F3743" s="31" t="s">
        <v>542</v>
      </c>
      <c r="G3743" s="31" t="s">
        <v>553</v>
      </c>
    </row>
    <row r="3744" spans="1:7" x14ac:dyDescent="0.25">
      <c r="A3744" s="98" t="s">
        <v>549</v>
      </c>
      <c r="B3744" s="99" t="s">
        <v>144</v>
      </c>
      <c r="C3744" s="100"/>
      <c r="D3744" s="98">
        <v>202412</v>
      </c>
      <c r="E3744" s="118" t="str">
        <f t="shared" si="58"/>
        <v>01 December 2024</v>
      </c>
      <c r="F3744" s="98" t="s">
        <v>542</v>
      </c>
      <c r="G3744" s="98" t="s">
        <v>553</v>
      </c>
    </row>
    <row r="3745" spans="1:7" x14ac:dyDescent="0.25">
      <c r="A3745" s="31" t="s">
        <v>549</v>
      </c>
      <c r="B3745" s="101" t="s">
        <v>146</v>
      </c>
      <c r="C3745" s="92">
        <v>-38.76</v>
      </c>
      <c r="D3745" s="31">
        <v>202412</v>
      </c>
      <c r="E3745" s="119" t="str">
        <f t="shared" si="58"/>
        <v>01 December 2024</v>
      </c>
      <c r="F3745" s="31" t="s">
        <v>542</v>
      </c>
      <c r="G3745" s="31" t="s">
        <v>553</v>
      </c>
    </row>
    <row r="3746" spans="1:7" x14ac:dyDescent="0.25">
      <c r="A3746" s="98" t="s">
        <v>549</v>
      </c>
      <c r="B3746" s="99" t="s">
        <v>148</v>
      </c>
      <c r="C3746" s="100">
        <v>-38.76</v>
      </c>
      <c r="D3746" s="98">
        <v>202412</v>
      </c>
      <c r="E3746" s="118" t="str">
        <f t="shared" si="58"/>
        <v>01 December 2024</v>
      </c>
      <c r="F3746" s="98" t="s">
        <v>542</v>
      </c>
      <c r="G3746" s="98" t="s">
        <v>553</v>
      </c>
    </row>
    <row r="3747" spans="1:7" x14ac:dyDescent="0.25">
      <c r="A3747" s="31" t="s">
        <v>549</v>
      </c>
      <c r="B3747" s="101" t="s">
        <v>150</v>
      </c>
      <c r="C3747" s="92"/>
      <c r="D3747" s="31">
        <v>202412</v>
      </c>
      <c r="E3747" s="119" t="str">
        <f t="shared" si="58"/>
        <v>01 December 2024</v>
      </c>
      <c r="F3747" s="31" t="s">
        <v>542</v>
      </c>
      <c r="G3747" s="31" t="s">
        <v>553</v>
      </c>
    </row>
    <row r="3748" spans="1:7" x14ac:dyDescent="0.25">
      <c r="A3748" s="98" t="s">
        <v>549</v>
      </c>
      <c r="B3748" s="99" t="s">
        <v>152</v>
      </c>
      <c r="C3748" s="100">
        <v>-587.28</v>
      </c>
      <c r="D3748" s="98">
        <v>202412</v>
      </c>
      <c r="E3748" s="118" t="str">
        <f t="shared" si="58"/>
        <v>01 December 2024</v>
      </c>
      <c r="F3748" s="98" t="s">
        <v>542</v>
      </c>
      <c r="G3748" s="98" t="s">
        <v>553</v>
      </c>
    </row>
    <row r="3749" spans="1:7" x14ac:dyDescent="0.25">
      <c r="A3749" s="31" t="s">
        <v>549</v>
      </c>
      <c r="B3749" s="101" t="s">
        <v>154</v>
      </c>
      <c r="C3749" s="92">
        <v>-587.28</v>
      </c>
      <c r="D3749" s="31">
        <v>202412</v>
      </c>
      <c r="E3749" s="119" t="str">
        <f t="shared" si="58"/>
        <v>01 December 2024</v>
      </c>
      <c r="F3749" s="31" t="s">
        <v>542</v>
      </c>
      <c r="G3749" s="31" t="s">
        <v>553</v>
      </c>
    </row>
    <row r="3750" spans="1:7" x14ac:dyDescent="0.25">
      <c r="A3750" s="98" t="s">
        <v>549</v>
      </c>
      <c r="B3750" s="99" t="s">
        <v>156</v>
      </c>
      <c r="C3750" s="100"/>
      <c r="D3750" s="98">
        <v>202412</v>
      </c>
      <c r="E3750" s="118" t="str">
        <f t="shared" si="58"/>
        <v>01 December 2024</v>
      </c>
      <c r="F3750" s="98" t="s">
        <v>542</v>
      </c>
      <c r="G3750" s="98" t="s">
        <v>553</v>
      </c>
    </row>
    <row r="3751" spans="1:7" x14ac:dyDescent="0.25">
      <c r="A3751" s="31" t="s">
        <v>549</v>
      </c>
      <c r="B3751" s="101" t="s">
        <v>274</v>
      </c>
      <c r="C3751" s="92"/>
      <c r="D3751" s="31">
        <v>202412</v>
      </c>
      <c r="E3751" s="119" t="str">
        <f t="shared" si="58"/>
        <v>01 December 2024</v>
      </c>
      <c r="F3751" s="31" t="s">
        <v>542</v>
      </c>
      <c r="G3751" s="31" t="s">
        <v>553</v>
      </c>
    </row>
    <row r="3752" spans="1:7" x14ac:dyDescent="0.25">
      <c r="A3752" s="98" t="s">
        <v>549</v>
      </c>
      <c r="B3752" s="99" t="s">
        <v>160</v>
      </c>
      <c r="C3752" s="100"/>
      <c r="D3752" s="98">
        <v>202412</v>
      </c>
      <c r="E3752" s="118" t="str">
        <f t="shared" si="58"/>
        <v>01 December 2024</v>
      </c>
      <c r="F3752" s="98" t="s">
        <v>542</v>
      </c>
      <c r="G3752" s="98" t="s">
        <v>553</v>
      </c>
    </row>
    <row r="3753" spans="1:7" x14ac:dyDescent="0.25">
      <c r="A3753" s="31" t="s">
        <v>549</v>
      </c>
      <c r="B3753" s="101" t="s">
        <v>560</v>
      </c>
      <c r="C3753" s="92"/>
      <c r="D3753" s="31">
        <v>202412</v>
      </c>
      <c r="E3753" s="119" t="str">
        <f t="shared" si="58"/>
        <v>01 December 2024</v>
      </c>
      <c r="F3753" s="31" t="s">
        <v>542</v>
      </c>
      <c r="G3753" s="31" t="s">
        <v>553</v>
      </c>
    </row>
    <row r="3754" spans="1:7" x14ac:dyDescent="0.25">
      <c r="A3754" s="98" t="s">
        <v>549</v>
      </c>
      <c r="B3754" s="99" t="s">
        <v>162</v>
      </c>
      <c r="C3754" s="100">
        <v>0</v>
      </c>
      <c r="D3754" s="98">
        <v>202412</v>
      </c>
      <c r="E3754" s="118" t="str">
        <f t="shared" si="58"/>
        <v>01 December 2024</v>
      </c>
      <c r="F3754" s="98" t="s">
        <v>542</v>
      </c>
      <c r="G3754" s="98" t="s">
        <v>553</v>
      </c>
    </row>
    <row r="3755" spans="1:7" x14ac:dyDescent="0.25">
      <c r="A3755" s="31" t="s">
        <v>549</v>
      </c>
      <c r="B3755" s="101" t="s">
        <v>164</v>
      </c>
      <c r="C3755" s="92"/>
      <c r="D3755" s="31">
        <v>202412</v>
      </c>
      <c r="E3755" s="119" t="str">
        <f t="shared" si="58"/>
        <v>01 December 2024</v>
      </c>
      <c r="F3755" s="31" t="s">
        <v>542</v>
      </c>
      <c r="G3755" s="31" t="s">
        <v>553</v>
      </c>
    </row>
    <row r="3756" spans="1:7" x14ac:dyDescent="0.25">
      <c r="A3756" s="98" t="s">
        <v>549</v>
      </c>
      <c r="B3756" s="99" t="s">
        <v>276</v>
      </c>
      <c r="C3756" s="102">
        <v>-2789.18</v>
      </c>
      <c r="D3756" s="98">
        <v>202412</v>
      </c>
      <c r="E3756" s="118" t="str">
        <f t="shared" si="58"/>
        <v>01 December 2024</v>
      </c>
      <c r="F3756" s="98" t="s">
        <v>542</v>
      </c>
      <c r="G3756" s="98" t="s">
        <v>553</v>
      </c>
    </row>
    <row r="3757" spans="1:7" x14ac:dyDescent="0.25">
      <c r="A3757" s="31" t="s">
        <v>549</v>
      </c>
      <c r="B3757" s="101" t="s">
        <v>247</v>
      </c>
      <c r="C3757" s="92"/>
      <c r="D3757" s="31">
        <v>202412</v>
      </c>
      <c r="E3757" s="119" t="str">
        <f t="shared" si="58"/>
        <v>01 December 2024</v>
      </c>
      <c r="F3757" s="31" t="s">
        <v>542</v>
      </c>
      <c r="G3757" s="31" t="s">
        <v>553</v>
      </c>
    </row>
    <row r="3758" spans="1:7" x14ac:dyDescent="0.25">
      <c r="A3758" s="98" t="s">
        <v>549</v>
      </c>
      <c r="B3758" s="99" t="s">
        <v>559</v>
      </c>
      <c r="C3758" s="100"/>
      <c r="D3758" s="98">
        <v>202412</v>
      </c>
      <c r="E3758" s="118" t="str">
        <f t="shared" si="58"/>
        <v>01 December 2024</v>
      </c>
      <c r="F3758" s="98" t="s">
        <v>542</v>
      </c>
      <c r="G3758" s="98" t="s">
        <v>553</v>
      </c>
    </row>
    <row r="3759" spans="1:7" x14ac:dyDescent="0.25">
      <c r="A3759" s="31" t="s">
        <v>549</v>
      </c>
      <c r="B3759" s="101" t="s">
        <v>166</v>
      </c>
      <c r="C3759" s="92"/>
      <c r="D3759" s="31">
        <v>202412</v>
      </c>
      <c r="E3759" s="119" t="str">
        <f t="shared" si="58"/>
        <v>01 December 2024</v>
      </c>
      <c r="F3759" s="31" t="s">
        <v>542</v>
      </c>
      <c r="G3759" s="31" t="s">
        <v>553</v>
      </c>
    </row>
    <row r="3760" spans="1:7" x14ac:dyDescent="0.25">
      <c r="A3760" s="98" t="s">
        <v>549</v>
      </c>
      <c r="B3760" s="99" t="s">
        <v>172</v>
      </c>
      <c r="C3760" s="102">
        <v>-2789.18</v>
      </c>
      <c r="D3760" s="98">
        <v>202412</v>
      </c>
      <c r="E3760" s="118" t="str">
        <f t="shared" si="58"/>
        <v>01 December 2024</v>
      </c>
      <c r="F3760" s="98" t="s">
        <v>542</v>
      </c>
      <c r="G3760" s="98" t="s">
        <v>553</v>
      </c>
    </row>
    <row r="3761" spans="1:7" x14ac:dyDescent="0.25">
      <c r="A3761" s="31" t="s">
        <v>549</v>
      </c>
      <c r="B3761" s="101" t="s">
        <v>174</v>
      </c>
      <c r="C3761" s="92"/>
      <c r="D3761" s="31">
        <v>202412</v>
      </c>
      <c r="E3761" s="119" t="str">
        <f t="shared" si="58"/>
        <v>01 December 2024</v>
      </c>
      <c r="F3761" s="31" t="s">
        <v>542</v>
      </c>
      <c r="G3761" s="31" t="s">
        <v>553</v>
      </c>
    </row>
    <row r="3762" spans="1:7" x14ac:dyDescent="0.25">
      <c r="A3762" s="98" t="s">
        <v>549</v>
      </c>
      <c r="B3762" s="99" t="s">
        <v>176</v>
      </c>
      <c r="C3762" s="102">
        <v>-4299</v>
      </c>
      <c r="D3762" s="98">
        <v>202412</v>
      </c>
      <c r="E3762" s="118" t="str">
        <f t="shared" si="58"/>
        <v>01 December 2024</v>
      </c>
      <c r="F3762" s="98" t="s">
        <v>542</v>
      </c>
      <c r="G3762" s="98" t="s">
        <v>553</v>
      </c>
    </row>
    <row r="3763" spans="1:7" x14ac:dyDescent="0.25">
      <c r="A3763" s="31" t="s">
        <v>549</v>
      </c>
      <c r="B3763" s="101" t="s">
        <v>184</v>
      </c>
      <c r="C3763" s="92"/>
      <c r="D3763" s="31">
        <v>202412</v>
      </c>
      <c r="E3763" s="119" t="str">
        <f t="shared" si="58"/>
        <v>01 December 2024</v>
      </c>
      <c r="F3763" s="31" t="s">
        <v>542</v>
      </c>
      <c r="G3763" s="31" t="s">
        <v>553</v>
      </c>
    </row>
    <row r="3764" spans="1:7" x14ac:dyDescent="0.25">
      <c r="A3764" s="98" t="s">
        <v>549</v>
      </c>
      <c r="B3764" s="99" t="s">
        <v>188</v>
      </c>
      <c r="C3764" s="100">
        <v>-60.47</v>
      </c>
      <c r="D3764" s="98">
        <v>202412</v>
      </c>
      <c r="E3764" s="118" t="str">
        <f t="shared" si="58"/>
        <v>01 December 2024</v>
      </c>
      <c r="F3764" s="98" t="s">
        <v>542</v>
      </c>
      <c r="G3764" s="98" t="s">
        <v>553</v>
      </c>
    </row>
    <row r="3765" spans="1:7" x14ac:dyDescent="0.25">
      <c r="A3765" s="31" t="s">
        <v>549</v>
      </c>
      <c r="B3765" s="101" t="s">
        <v>280</v>
      </c>
      <c r="C3765" s="92"/>
      <c r="D3765" s="31">
        <v>202412</v>
      </c>
      <c r="E3765" s="119" t="str">
        <f t="shared" si="58"/>
        <v>01 December 2024</v>
      </c>
      <c r="F3765" s="31" t="s">
        <v>542</v>
      </c>
      <c r="G3765" s="31" t="s">
        <v>553</v>
      </c>
    </row>
    <row r="3766" spans="1:7" x14ac:dyDescent="0.25">
      <c r="A3766" s="98" t="s">
        <v>549</v>
      </c>
      <c r="B3766" s="99" t="s">
        <v>190</v>
      </c>
      <c r="C3766" s="100">
        <v>-268.39999999999998</v>
      </c>
      <c r="D3766" s="98">
        <v>202412</v>
      </c>
      <c r="E3766" s="118" t="str">
        <f t="shared" si="58"/>
        <v>01 December 2024</v>
      </c>
      <c r="F3766" s="98" t="s">
        <v>542</v>
      </c>
      <c r="G3766" s="98" t="s">
        <v>553</v>
      </c>
    </row>
    <row r="3767" spans="1:7" x14ac:dyDescent="0.25">
      <c r="A3767" s="31" t="s">
        <v>549</v>
      </c>
      <c r="B3767" s="101" t="s">
        <v>544</v>
      </c>
      <c r="C3767" s="92"/>
      <c r="D3767" s="31">
        <v>202412</v>
      </c>
      <c r="E3767" s="119" t="str">
        <f t="shared" si="58"/>
        <v>01 December 2024</v>
      </c>
      <c r="F3767" s="31" t="s">
        <v>542</v>
      </c>
      <c r="G3767" s="31" t="s">
        <v>553</v>
      </c>
    </row>
    <row r="3768" spans="1:7" x14ac:dyDescent="0.25">
      <c r="A3768" s="98" t="s">
        <v>549</v>
      </c>
      <c r="B3768" s="99" t="s">
        <v>198</v>
      </c>
      <c r="C3768" s="102">
        <v>-4627.87</v>
      </c>
      <c r="D3768" s="98">
        <v>202412</v>
      </c>
      <c r="E3768" s="118" t="str">
        <f t="shared" si="58"/>
        <v>01 December 2024</v>
      </c>
      <c r="F3768" s="98" t="s">
        <v>542</v>
      </c>
      <c r="G3768" s="98" t="s">
        <v>553</v>
      </c>
    </row>
    <row r="3769" spans="1:7" x14ac:dyDescent="0.25">
      <c r="A3769" s="31" t="s">
        <v>549</v>
      </c>
      <c r="B3769" s="101" t="s">
        <v>200</v>
      </c>
      <c r="C3769" s="92"/>
      <c r="D3769" s="31">
        <v>202412</v>
      </c>
      <c r="E3769" s="119" t="str">
        <f t="shared" si="58"/>
        <v>01 December 2024</v>
      </c>
      <c r="F3769" s="31" t="s">
        <v>542</v>
      </c>
      <c r="G3769" s="31" t="s">
        <v>553</v>
      </c>
    </row>
    <row r="3770" spans="1:7" x14ac:dyDescent="0.25">
      <c r="A3770" s="98" t="s">
        <v>549</v>
      </c>
      <c r="B3770" s="99" t="s">
        <v>206</v>
      </c>
      <c r="C3770" s="100">
        <v>0</v>
      </c>
      <c r="D3770" s="98">
        <v>202412</v>
      </c>
      <c r="E3770" s="118" t="str">
        <f t="shared" si="58"/>
        <v>01 December 2024</v>
      </c>
      <c r="F3770" s="98" t="s">
        <v>542</v>
      </c>
      <c r="G3770" s="98" t="s">
        <v>553</v>
      </c>
    </row>
    <row r="3771" spans="1:7" x14ac:dyDescent="0.25">
      <c r="A3771" s="31" t="s">
        <v>549</v>
      </c>
      <c r="B3771" s="101" t="s">
        <v>208</v>
      </c>
      <c r="C3771" s="92"/>
      <c r="D3771" s="31">
        <v>202412</v>
      </c>
      <c r="E3771" s="119" t="str">
        <f t="shared" si="58"/>
        <v>01 December 2024</v>
      </c>
      <c r="F3771" s="31" t="s">
        <v>542</v>
      </c>
      <c r="G3771" s="31" t="s">
        <v>553</v>
      </c>
    </row>
    <row r="3772" spans="1:7" x14ac:dyDescent="0.25">
      <c r="A3772" s="98" t="s">
        <v>549</v>
      </c>
      <c r="B3772" s="99" t="s">
        <v>281</v>
      </c>
      <c r="C3772" s="100">
        <v>0</v>
      </c>
      <c r="D3772" s="98">
        <v>202412</v>
      </c>
      <c r="E3772" s="118" t="str">
        <f t="shared" si="58"/>
        <v>01 December 2024</v>
      </c>
      <c r="F3772" s="98" t="s">
        <v>542</v>
      </c>
      <c r="G3772" s="98" t="s">
        <v>553</v>
      </c>
    </row>
    <row r="3773" spans="1:7" x14ac:dyDescent="0.25">
      <c r="A3773" s="31" t="s">
        <v>549</v>
      </c>
      <c r="B3773" s="101" t="s">
        <v>214</v>
      </c>
      <c r="C3773" s="92"/>
      <c r="D3773" s="31">
        <v>202412</v>
      </c>
      <c r="E3773" s="119" t="str">
        <f t="shared" si="58"/>
        <v>01 December 2024</v>
      </c>
      <c r="F3773" s="31" t="s">
        <v>542</v>
      </c>
      <c r="G3773" s="31" t="s">
        <v>553</v>
      </c>
    </row>
    <row r="3774" spans="1:7" x14ac:dyDescent="0.25">
      <c r="A3774" s="98" t="s">
        <v>549</v>
      </c>
      <c r="B3774" s="99" t="s">
        <v>216</v>
      </c>
      <c r="C3774" s="100"/>
      <c r="D3774" s="98">
        <v>202412</v>
      </c>
      <c r="E3774" s="118" t="str">
        <f t="shared" si="58"/>
        <v>01 December 2024</v>
      </c>
      <c r="F3774" s="98" t="s">
        <v>542</v>
      </c>
      <c r="G3774" s="98" t="s">
        <v>553</v>
      </c>
    </row>
    <row r="3775" spans="1:7" x14ac:dyDescent="0.25">
      <c r="A3775" s="31" t="s">
        <v>549</v>
      </c>
      <c r="B3775" s="101" t="s">
        <v>283</v>
      </c>
      <c r="C3775" s="92"/>
      <c r="D3775" s="31">
        <v>202412</v>
      </c>
      <c r="E3775" s="119" t="str">
        <f t="shared" si="58"/>
        <v>01 December 2024</v>
      </c>
      <c r="F3775" s="31" t="s">
        <v>542</v>
      </c>
      <c r="G3775" s="31" t="s">
        <v>553</v>
      </c>
    </row>
    <row r="3776" spans="1:7" x14ac:dyDescent="0.25">
      <c r="A3776" s="98" t="s">
        <v>549</v>
      </c>
      <c r="B3776" s="99" t="s">
        <v>218</v>
      </c>
      <c r="C3776" s="100">
        <v>-175</v>
      </c>
      <c r="D3776" s="98">
        <v>202412</v>
      </c>
      <c r="E3776" s="118" t="str">
        <f t="shared" si="58"/>
        <v>01 December 2024</v>
      </c>
      <c r="F3776" s="98" t="s">
        <v>542</v>
      </c>
      <c r="G3776" s="98" t="s">
        <v>553</v>
      </c>
    </row>
    <row r="3777" spans="1:7" x14ac:dyDescent="0.25">
      <c r="A3777" s="31" t="s">
        <v>549</v>
      </c>
      <c r="B3777" s="101" t="s">
        <v>333</v>
      </c>
      <c r="C3777" s="92">
        <v>-60</v>
      </c>
      <c r="D3777" s="31">
        <v>202412</v>
      </c>
      <c r="E3777" s="119" t="str">
        <f t="shared" si="58"/>
        <v>01 December 2024</v>
      </c>
      <c r="F3777" s="31" t="s">
        <v>542</v>
      </c>
      <c r="G3777" s="31" t="s">
        <v>553</v>
      </c>
    </row>
    <row r="3778" spans="1:7" x14ac:dyDescent="0.25">
      <c r="A3778" s="98" t="s">
        <v>549</v>
      </c>
      <c r="B3778" s="99" t="s">
        <v>220</v>
      </c>
      <c r="C3778" s="100">
        <v>-235</v>
      </c>
      <c r="D3778" s="98">
        <v>202412</v>
      </c>
      <c r="E3778" s="118" t="str">
        <f t="shared" ref="E3778:E3841" si="59">TEXT(DATE(LEFT(D3778,4), RIGHT(D3778,2), 1), "DD MMMM YYYY")</f>
        <v>01 December 2024</v>
      </c>
      <c r="F3778" s="98" t="s">
        <v>542</v>
      </c>
      <c r="G3778" s="98" t="s">
        <v>553</v>
      </c>
    </row>
    <row r="3779" spans="1:7" x14ac:dyDescent="0.25">
      <c r="A3779" s="31" t="s">
        <v>549</v>
      </c>
      <c r="B3779" s="101" t="s">
        <v>222</v>
      </c>
      <c r="C3779" s="92"/>
      <c r="D3779" s="31">
        <v>202412</v>
      </c>
      <c r="E3779" s="119" t="str">
        <f t="shared" si="59"/>
        <v>01 December 2024</v>
      </c>
      <c r="F3779" s="31" t="s">
        <v>542</v>
      </c>
      <c r="G3779" s="31" t="s">
        <v>553</v>
      </c>
    </row>
    <row r="3780" spans="1:7" x14ac:dyDescent="0.25">
      <c r="A3780" s="98" t="s">
        <v>549</v>
      </c>
      <c r="B3780" s="99" t="s">
        <v>224</v>
      </c>
      <c r="C3780" s="100">
        <v>0</v>
      </c>
      <c r="D3780" s="98">
        <v>202412</v>
      </c>
      <c r="E3780" s="118" t="str">
        <f t="shared" si="59"/>
        <v>01 December 2024</v>
      </c>
      <c r="F3780" s="98" t="s">
        <v>542</v>
      </c>
      <c r="G3780" s="98" t="s">
        <v>553</v>
      </c>
    </row>
    <row r="3781" spans="1:7" x14ac:dyDescent="0.25">
      <c r="A3781" s="31" t="s">
        <v>549</v>
      </c>
      <c r="B3781" s="101" t="s">
        <v>226</v>
      </c>
      <c r="C3781" s="92"/>
      <c r="D3781" s="31">
        <v>202412</v>
      </c>
      <c r="E3781" s="119" t="str">
        <f t="shared" si="59"/>
        <v>01 December 2024</v>
      </c>
      <c r="F3781" s="31" t="s">
        <v>542</v>
      </c>
      <c r="G3781" s="31" t="s">
        <v>553</v>
      </c>
    </row>
    <row r="3782" spans="1:7" x14ac:dyDescent="0.25">
      <c r="A3782" s="98" t="s">
        <v>549</v>
      </c>
      <c r="B3782" s="99" t="s">
        <v>228</v>
      </c>
      <c r="C3782" s="100">
        <v>0</v>
      </c>
      <c r="D3782" s="98">
        <v>202412</v>
      </c>
      <c r="E3782" s="118" t="str">
        <f t="shared" si="59"/>
        <v>01 December 2024</v>
      </c>
      <c r="F3782" s="98" t="s">
        <v>542</v>
      </c>
      <c r="G3782" s="98" t="s">
        <v>553</v>
      </c>
    </row>
    <row r="3783" spans="1:7" x14ac:dyDescent="0.25">
      <c r="A3783" s="31" t="s">
        <v>549</v>
      </c>
      <c r="B3783" s="101" t="s">
        <v>230</v>
      </c>
      <c r="C3783" s="92"/>
      <c r="D3783" s="31">
        <v>202412</v>
      </c>
      <c r="E3783" s="119" t="str">
        <f t="shared" si="59"/>
        <v>01 December 2024</v>
      </c>
      <c r="F3783" s="31" t="s">
        <v>542</v>
      </c>
      <c r="G3783" s="31" t="s">
        <v>553</v>
      </c>
    </row>
    <row r="3784" spans="1:7" x14ac:dyDescent="0.25">
      <c r="A3784" s="98" t="s">
        <v>549</v>
      </c>
      <c r="B3784" s="99" t="s">
        <v>232</v>
      </c>
      <c r="C3784" s="100">
        <v>0</v>
      </c>
      <c r="D3784" s="98">
        <v>202412</v>
      </c>
      <c r="E3784" s="118" t="str">
        <f t="shared" si="59"/>
        <v>01 December 2024</v>
      </c>
      <c r="F3784" s="98" t="s">
        <v>542</v>
      </c>
      <c r="G3784" s="98" t="s">
        <v>553</v>
      </c>
    </row>
    <row r="3785" spans="1:7" x14ac:dyDescent="0.25">
      <c r="A3785" s="31" t="s">
        <v>549</v>
      </c>
      <c r="B3785" s="101" t="s">
        <v>234</v>
      </c>
      <c r="C3785" s="34">
        <v>-48856.34</v>
      </c>
      <c r="D3785" s="31">
        <v>202412</v>
      </c>
      <c r="E3785" s="119" t="str">
        <f t="shared" si="59"/>
        <v>01 December 2024</v>
      </c>
      <c r="F3785" s="31" t="s">
        <v>542</v>
      </c>
      <c r="G3785" s="31" t="s">
        <v>553</v>
      </c>
    </row>
    <row r="3786" spans="1:7" x14ac:dyDescent="0.25">
      <c r="A3786" s="98" t="s">
        <v>549</v>
      </c>
      <c r="B3786" s="99" t="s">
        <v>236</v>
      </c>
      <c r="C3786" s="102">
        <v>25679.89</v>
      </c>
      <c r="D3786" s="98">
        <v>202412</v>
      </c>
      <c r="E3786" s="118" t="str">
        <f t="shared" si="59"/>
        <v>01 December 2024</v>
      </c>
      <c r="F3786" s="98" t="s">
        <v>542</v>
      </c>
      <c r="G3786" s="98" t="s">
        <v>553</v>
      </c>
    </row>
    <row r="3787" spans="1:7" x14ac:dyDescent="0.25">
      <c r="A3787" s="31" t="s">
        <v>549</v>
      </c>
      <c r="B3787" s="101" t="s">
        <v>238</v>
      </c>
      <c r="C3787" s="92"/>
      <c r="D3787" s="31">
        <v>202412</v>
      </c>
      <c r="E3787" s="119" t="str">
        <f t="shared" si="59"/>
        <v>01 December 2024</v>
      </c>
      <c r="F3787" s="31" t="s">
        <v>542</v>
      </c>
      <c r="G3787" s="31" t="s">
        <v>553</v>
      </c>
    </row>
    <row r="3788" spans="1:7" x14ac:dyDescent="0.25">
      <c r="A3788" s="98" t="s">
        <v>549</v>
      </c>
      <c r="B3788" s="99" t="s">
        <v>238</v>
      </c>
      <c r="C3788" s="102">
        <v>25679.89</v>
      </c>
      <c r="D3788" s="98">
        <v>202412</v>
      </c>
      <c r="E3788" s="118" t="str">
        <f t="shared" si="59"/>
        <v>01 December 2024</v>
      </c>
      <c r="F3788" s="98" t="s">
        <v>542</v>
      </c>
      <c r="G3788" s="98" t="s">
        <v>553</v>
      </c>
    </row>
    <row r="3789" spans="1:7" x14ac:dyDescent="0.25">
      <c r="A3789" s="31" t="s">
        <v>549</v>
      </c>
      <c r="B3789" s="101" t="s">
        <v>241</v>
      </c>
      <c r="C3789" s="34">
        <v>25679.89</v>
      </c>
      <c r="D3789" s="31">
        <v>202412</v>
      </c>
      <c r="E3789" s="119" t="str">
        <f t="shared" si="59"/>
        <v>01 December 2024</v>
      </c>
      <c r="F3789" s="31" t="s">
        <v>542</v>
      </c>
      <c r="G3789" s="31" t="s">
        <v>553</v>
      </c>
    </row>
    <row r="3790" spans="1:7" x14ac:dyDescent="0.25">
      <c r="A3790" s="98" t="s">
        <v>549</v>
      </c>
      <c r="B3790" s="99" t="s">
        <v>243</v>
      </c>
      <c r="C3790" s="100"/>
      <c r="D3790" s="98">
        <v>202412</v>
      </c>
      <c r="E3790" s="118" t="str">
        <f t="shared" si="59"/>
        <v>01 December 2024</v>
      </c>
      <c r="F3790" s="98" t="s">
        <v>542</v>
      </c>
      <c r="G3790" s="98" t="s">
        <v>553</v>
      </c>
    </row>
    <row r="3791" spans="1:7" x14ac:dyDescent="0.25">
      <c r="A3791" s="31" t="s">
        <v>549</v>
      </c>
      <c r="B3791" s="101" t="s">
        <v>249</v>
      </c>
      <c r="C3791" s="34">
        <v>25679.89</v>
      </c>
      <c r="D3791" s="31">
        <v>202412</v>
      </c>
      <c r="E3791" s="119" t="str">
        <f t="shared" si="59"/>
        <v>01 December 2024</v>
      </c>
      <c r="F3791" s="31" t="s">
        <v>542</v>
      </c>
      <c r="G3791" s="31" t="s">
        <v>553</v>
      </c>
    </row>
    <row r="3792" spans="1:7" x14ac:dyDescent="0.25">
      <c r="A3792" s="98" t="s">
        <v>549</v>
      </c>
      <c r="B3792" s="99" t="s">
        <v>251</v>
      </c>
      <c r="C3792" s="100"/>
      <c r="D3792" s="98">
        <v>202412</v>
      </c>
      <c r="E3792" s="118" t="str">
        <f t="shared" si="59"/>
        <v>01 December 2024</v>
      </c>
      <c r="F3792" s="98" t="s">
        <v>542</v>
      </c>
      <c r="G3792" s="98" t="s">
        <v>553</v>
      </c>
    </row>
    <row r="3793" spans="1:7" x14ac:dyDescent="0.25">
      <c r="A3793" s="31" t="s">
        <v>549</v>
      </c>
      <c r="B3793" s="101" t="s">
        <v>253</v>
      </c>
      <c r="C3793" s="92"/>
      <c r="D3793" s="31">
        <v>202412</v>
      </c>
      <c r="E3793" s="119" t="str">
        <f t="shared" si="59"/>
        <v>01 December 2024</v>
      </c>
      <c r="F3793" s="31" t="s">
        <v>542</v>
      </c>
      <c r="G3793" s="31" t="s">
        <v>553</v>
      </c>
    </row>
    <row r="3794" spans="1:7" x14ac:dyDescent="0.25">
      <c r="A3794" s="98" t="s">
        <v>549</v>
      </c>
      <c r="B3794" s="99" t="s">
        <v>255</v>
      </c>
      <c r="C3794" s="102">
        <v>25679.89</v>
      </c>
      <c r="D3794" s="98">
        <v>202412</v>
      </c>
      <c r="E3794" s="118" t="str">
        <f t="shared" si="59"/>
        <v>01 December 2024</v>
      </c>
      <c r="F3794" s="98" t="s">
        <v>542</v>
      </c>
      <c r="G3794" s="98" t="s">
        <v>553</v>
      </c>
    </row>
    <row r="3795" spans="1:7" x14ac:dyDescent="0.25">
      <c r="A3795" s="31" t="s">
        <v>549</v>
      </c>
      <c r="B3795" s="101" t="s">
        <v>15</v>
      </c>
      <c r="C3795" s="92"/>
      <c r="D3795" s="31">
        <v>202501</v>
      </c>
      <c r="E3795" s="119" t="str">
        <f t="shared" si="59"/>
        <v>01 January 2025</v>
      </c>
      <c r="F3795" s="31" t="s">
        <v>542</v>
      </c>
      <c r="G3795" s="31" t="s">
        <v>552</v>
      </c>
    </row>
    <row r="3796" spans="1:7" x14ac:dyDescent="0.25">
      <c r="A3796" s="98" t="s">
        <v>549</v>
      </c>
      <c r="B3796" s="99" t="s">
        <v>18</v>
      </c>
      <c r="C3796" s="100"/>
      <c r="D3796" s="98">
        <v>202501</v>
      </c>
      <c r="E3796" s="118" t="str">
        <f t="shared" si="59"/>
        <v>01 January 2025</v>
      </c>
      <c r="F3796" s="98" t="s">
        <v>542</v>
      </c>
      <c r="G3796" s="98" t="s">
        <v>552</v>
      </c>
    </row>
    <row r="3797" spans="1:7" x14ac:dyDescent="0.25">
      <c r="A3797" s="31" t="s">
        <v>549</v>
      </c>
      <c r="B3797" s="101" t="s">
        <v>20</v>
      </c>
      <c r="C3797" s="92"/>
      <c r="D3797" s="31">
        <v>202501</v>
      </c>
      <c r="E3797" s="119" t="str">
        <f t="shared" si="59"/>
        <v>01 January 2025</v>
      </c>
      <c r="F3797" s="31" t="s">
        <v>542</v>
      </c>
      <c r="G3797" s="31" t="s">
        <v>552</v>
      </c>
    </row>
    <row r="3798" spans="1:7" x14ac:dyDescent="0.25">
      <c r="A3798" s="98" t="s">
        <v>549</v>
      </c>
      <c r="B3798" s="99" t="s">
        <v>22</v>
      </c>
      <c r="C3798" s="102">
        <v>128143.45</v>
      </c>
      <c r="D3798" s="98">
        <v>202501</v>
      </c>
      <c r="E3798" s="118" t="str">
        <f t="shared" si="59"/>
        <v>01 January 2025</v>
      </c>
      <c r="F3798" s="98" t="s">
        <v>542</v>
      </c>
      <c r="G3798" s="98" t="s">
        <v>552</v>
      </c>
    </row>
    <row r="3799" spans="1:7" x14ac:dyDescent="0.25">
      <c r="A3799" s="31" t="s">
        <v>549</v>
      </c>
      <c r="B3799" s="101" t="s">
        <v>25</v>
      </c>
      <c r="C3799" s="34">
        <v>-6155.9</v>
      </c>
      <c r="D3799" s="31">
        <v>202501</v>
      </c>
      <c r="E3799" s="119" t="str">
        <f t="shared" si="59"/>
        <v>01 January 2025</v>
      </c>
      <c r="F3799" s="31" t="s">
        <v>542</v>
      </c>
      <c r="G3799" s="31" t="s">
        <v>552</v>
      </c>
    </row>
    <row r="3800" spans="1:7" x14ac:dyDescent="0.25">
      <c r="A3800" s="98" t="s">
        <v>549</v>
      </c>
      <c r="B3800" s="99" t="s">
        <v>27</v>
      </c>
      <c r="C3800" s="100">
        <v>372.53</v>
      </c>
      <c r="D3800" s="98">
        <v>202501</v>
      </c>
      <c r="E3800" s="118" t="str">
        <f t="shared" si="59"/>
        <v>01 January 2025</v>
      </c>
      <c r="F3800" s="98" t="s">
        <v>542</v>
      </c>
      <c r="G3800" s="98" t="s">
        <v>552</v>
      </c>
    </row>
    <row r="3801" spans="1:7" x14ac:dyDescent="0.25">
      <c r="A3801" s="31" t="s">
        <v>549</v>
      </c>
      <c r="B3801" s="101" t="s">
        <v>29</v>
      </c>
      <c r="C3801" s="92">
        <v>142.28</v>
      </c>
      <c r="D3801" s="31">
        <v>202501</v>
      </c>
      <c r="E3801" s="119" t="str">
        <f t="shared" si="59"/>
        <v>01 January 2025</v>
      </c>
      <c r="F3801" s="31" t="s">
        <v>542</v>
      </c>
      <c r="G3801" s="31" t="s">
        <v>552</v>
      </c>
    </row>
    <row r="3802" spans="1:7" x14ac:dyDescent="0.25">
      <c r="A3802" s="98" t="s">
        <v>549</v>
      </c>
      <c r="B3802" s="99" t="s">
        <v>31</v>
      </c>
      <c r="C3802" s="100">
        <v>169.49</v>
      </c>
      <c r="D3802" s="98">
        <v>202501</v>
      </c>
      <c r="E3802" s="118" t="str">
        <f t="shared" si="59"/>
        <v>01 January 2025</v>
      </c>
      <c r="F3802" s="98" t="s">
        <v>542</v>
      </c>
      <c r="G3802" s="98" t="s">
        <v>552</v>
      </c>
    </row>
    <row r="3803" spans="1:7" x14ac:dyDescent="0.25">
      <c r="A3803" s="31" t="s">
        <v>549</v>
      </c>
      <c r="B3803" s="101" t="s">
        <v>33</v>
      </c>
      <c r="C3803" s="92">
        <v>74.489999999999995</v>
      </c>
      <c r="D3803" s="31">
        <v>202501</v>
      </c>
      <c r="E3803" s="119" t="str">
        <f t="shared" si="59"/>
        <v>01 January 2025</v>
      </c>
      <c r="F3803" s="31" t="s">
        <v>542</v>
      </c>
      <c r="G3803" s="31" t="s">
        <v>552</v>
      </c>
    </row>
    <row r="3804" spans="1:7" x14ac:dyDescent="0.25">
      <c r="A3804" s="98" t="s">
        <v>549</v>
      </c>
      <c r="B3804" s="99" t="s">
        <v>43</v>
      </c>
      <c r="C3804" s="102">
        <v>3097.56</v>
      </c>
      <c r="D3804" s="98">
        <v>202501</v>
      </c>
      <c r="E3804" s="118" t="str">
        <f t="shared" si="59"/>
        <v>01 January 2025</v>
      </c>
      <c r="F3804" s="98" t="s">
        <v>542</v>
      </c>
      <c r="G3804" s="98" t="s">
        <v>552</v>
      </c>
    </row>
    <row r="3805" spans="1:7" x14ac:dyDescent="0.25">
      <c r="A3805" s="31" t="s">
        <v>549</v>
      </c>
      <c r="B3805" s="101" t="s">
        <v>45</v>
      </c>
      <c r="C3805" s="92">
        <v>656.7</v>
      </c>
      <c r="D3805" s="31">
        <v>202501</v>
      </c>
      <c r="E3805" s="119" t="str">
        <f t="shared" si="59"/>
        <v>01 January 2025</v>
      </c>
      <c r="F3805" s="31" t="s">
        <v>542</v>
      </c>
      <c r="G3805" s="31" t="s">
        <v>552</v>
      </c>
    </row>
    <row r="3806" spans="1:7" x14ac:dyDescent="0.25">
      <c r="A3806" s="98" t="s">
        <v>549</v>
      </c>
      <c r="B3806" s="99" t="s">
        <v>47</v>
      </c>
      <c r="C3806" s="102">
        <v>5899.11</v>
      </c>
      <c r="D3806" s="98">
        <v>202501</v>
      </c>
      <c r="E3806" s="118" t="str">
        <f t="shared" si="59"/>
        <v>01 January 2025</v>
      </c>
      <c r="F3806" s="98" t="s">
        <v>542</v>
      </c>
      <c r="G3806" s="98" t="s">
        <v>552</v>
      </c>
    </row>
    <row r="3807" spans="1:7" x14ac:dyDescent="0.25">
      <c r="A3807" s="31" t="s">
        <v>549</v>
      </c>
      <c r="B3807" s="101" t="s">
        <v>258</v>
      </c>
      <c r="C3807" s="92">
        <v>18.87</v>
      </c>
      <c r="D3807" s="31">
        <v>202501</v>
      </c>
      <c r="E3807" s="119" t="str">
        <f t="shared" si="59"/>
        <v>01 January 2025</v>
      </c>
      <c r="F3807" s="31" t="s">
        <v>542</v>
      </c>
      <c r="G3807" s="31" t="s">
        <v>552</v>
      </c>
    </row>
    <row r="3808" spans="1:7" x14ac:dyDescent="0.25">
      <c r="A3808" s="98" t="s">
        <v>549</v>
      </c>
      <c r="B3808" s="99" t="s">
        <v>49</v>
      </c>
      <c r="C3808" s="102">
        <v>17332.349999999999</v>
      </c>
      <c r="D3808" s="98">
        <v>202501</v>
      </c>
      <c r="E3808" s="118" t="str">
        <f t="shared" si="59"/>
        <v>01 January 2025</v>
      </c>
      <c r="F3808" s="98" t="s">
        <v>542</v>
      </c>
      <c r="G3808" s="98" t="s">
        <v>552</v>
      </c>
    </row>
    <row r="3809" spans="1:7" x14ac:dyDescent="0.25">
      <c r="A3809" s="31" t="s">
        <v>549</v>
      </c>
      <c r="B3809" s="101" t="s">
        <v>51</v>
      </c>
      <c r="C3809" s="92">
        <v>-907.86</v>
      </c>
      <c r="D3809" s="31">
        <v>202501</v>
      </c>
      <c r="E3809" s="119" t="str">
        <f t="shared" si="59"/>
        <v>01 January 2025</v>
      </c>
      <c r="F3809" s="31" t="s">
        <v>542</v>
      </c>
      <c r="G3809" s="31" t="s">
        <v>552</v>
      </c>
    </row>
    <row r="3810" spans="1:7" x14ac:dyDescent="0.25">
      <c r="A3810" s="98" t="s">
        <v>549</v>
      </c>
      <c r="B3810" s="99" t="s">
        <v>547</v>
      </c>
      <c r="C3810" s="102">
        <v>1263.0899999999999</v>
      </c>
      <c r="D3810" s="98">
        <v>202501</v>
      </c>
      <c r="E3810" s="118" t="str">
        <f t="shared" si="59"/>
        <v>01 January 2025</v>
      </c>
      <c r="F3810" s="98" t="s">
        <v>542</v>
      </c>
      <c r="G3810" s="98" t="s">
        <v>552</v>
      </c>
    </row>
    <row r="3811" spans="1:7" x14ac:dyDescent="0.25">
      <c r="A3811" s="31" t="s">
        <v>549</v>
      </c>
      <c r="B3811" s="101" t="s">
        <v>548</v>
      </c>
      <c r="C3811" s="92">
        <v>-36.74</v>
      </c>
      <c r="D3811" s="31">
        <v>202501</v>
      </c>
      <c r="E3811" s="119" t="str">
        <f t="shared" si="59"/>
        <v>01 January 2025</v>
      </c>
      <c r="F3811" s="31" t="s">
        <v>542</v>
      </c>
      <c r="G3811" s="31" t="s">
        <v>552</v>
      </c>
    </row>
    <row r="3812" spans="1:7" x14ac:dyDescent="0.25">
      <c r="A3812" s="98" t="s">
        <v>549</v>
      </c>
      <c r="B3812" s="99" t="s">
        <v>59</v>
      </c>
      <c r="C3812" s="102">
        <v>4192.8900000000003</v>
      </c>
      <c r="D3812" s="98">
        <v>202501</v>
      </c>
      <c r="E3812" s="118" t="str">
        <f t="shared" si="59"/>
        <v>01 January 2025</v>
      </c>
      <c r="F3812" s="98" t="s">
        <v>542</v>
      </c>
      <c r="G3812" s="98" t="s">
        <v>552</v>
      </c>
    </row>
    <row r="3813" spans="1:7" x14ac:dyDescent="0.25">
      <c r="A3813" s="31" t="s">
        <v>549</v>
      </c>
      <c r="B3813" s="101" t="s">
        <v>61</v>
      </c>
      <c r="C3813" s="92">
        <v>65</v>
      </c>
      <c r="D3813" s="31">
        <v>202501</v>
      </c>
      <c r="E3813" s="119" t="str">
        <f t="shared" si="59"/>
        <v>01 January 2025</v>
      </c>
      <c r="F3813" s="31" t="s">
        <v>542</v>
      </c>
      <c r="G3813" s="31" t="s">
        <v>552</v>
      </c>
    </row>
    <row r="3814" spans="1:7" x14ac:dyDescent="0.25">
      <c r="A3814" s="98" t="s">
        <v>549</v>
      </c>
      <c r="B3814" s="99" t="s">
        <v>63</v>
      </c>
      <c r="C3814" s="102">
        <v>154327.31</v>
      </c>
      <c r="D3814" s="98">
        <v>202501</v>
      </c>
      <c r="E3814" s="118" t="str">
        <f t="shared" si="59"/>
        <v>01 January 2025</v>
      </c>
      <c r="F3814" s="98" t="s">
        <v>542</v>
      </c>
      <c r="G3814" s="98" t="s">
        <v>552</v>
      </c>
    </row>
    <row r="3815" spans="1:7" x14ac:dyDescent="0.25">
      <c r="A3815" s="31" t="s">
        <v>549</v>
      </c>
      <c r="B3815" s="101" t="s">
        <v>66</v>
      </c>
      <c r="C3815" s="92"/>
      <c r="D3815" s="31">
        <v>202501</v>
      </c>
      <c r="E3815" s="119" t="str">
        <f t="shared" si="59"/>
        <v>01 January 2025</v>
      </c>
      <c r="F3815" s="31" t="s">
        <v>542</v>
      </c>
      <c r="G3815" s="31" t="s">
        <v>552</v>
      </c>
    </row>
    <row r="3816" spans="1:7" x14ac:dyDescent="0.25">
      <c r="A3816" s="98" t="s">
        <v>549</v>
      </c>
      <c r="B3816" s="99" t="s">
        <v>68</v>
      </c>
      <c r="C3816" s="102">
        <v>-99141.49</v>
      </c>
      <c r="D3816" s="98">
        <v>202501</v>
      </c>
      <c r="E3816" s="118" t="str">
        <f t="shared" si="59"/>
        <v>01 January 2025</v>
      </c>
      <c r="F3816" s="98" t="s">
        <v>542</v>
      </c>
      <c r="G3816" s="98" t="s">
        <v>552</v>
      </c>
    </row>
    <row r="3817" spans="1:7" x14ac:dyDescent="0.25">
      <c r="A3817" s="31" t="s">
        <v>549</v>
      </c>
      <c r="B3817" s="101" t="s">
        <v>70</v>
      </c>
      <c r="C3817" s="34">
        <v>10860.25</v>
      </c>
      <c r="D3817" s="31">
        <v>202501</v>
      </c>
      <c r="E3817" s="119" t="str">
        <f t="shared" si="59"/>
        <v>01 January 2025</v>
      </c>
      <c r="F3817" s="31" t="s">
        <v>542</v>
      </c>
      <c r="G3817" s="31" t="s">
        <v>552</v>
      </c>
    </row>
    <row r="3818" spans="1:7" x14ac:dyDescent="0.25">
      <c r="A3818" s="98" t="s">
        <v>549</v>
      </c>
      <c r="B3818" s="99" t="s">
        <v>72</v>
      </c>
      <c r="C3818" s="102">
        <v>-4036.14</v>
      </c>
      <c r="D3818" s="98">
        <v>202501</v>
      </c>
      <c r="E3818" s="118" t="str">
        <f t="shared" si="59"/>
        <v>01 January 2025</v>
      </c>
      <c r="F3818" s="98" t="s">
        <v>542</v>
      </c>
      <c r="G3818" s="98" t="s">
        <v>552</v>
      </c>
    </row>
    <row r="3819" spans="1:7" x14ac:dyDescent="0.25">
      <c r="A3819" s="31" t="s">
        <v>549</v>
      </c>
      <c r="B3819" s="101" t="s">
        <v>74</v>
      </c>
      <c r="C3819" s="34">
        <v>1588.89</v>
      </c>
      <c r="D3819" s="31">
        <v>202501</v>
      </c>
      <c r="E3819" s="119" t="str">
        <f t="shared" si="59"/>
        <v>01 January 2025</v>
      </c>
      <c r="F3819" s="31" t="s">
        <v>542</v>
      </c>
      <c r="G3819" s="31" t="s">
        <v>552</v>
      </c>
    </row>
    <row r="3820" spans="1:7" x14ac:dyDescent="0.25">
      <c r="A3820" s="98" t="s">
        <v>549</v>
      </c>
      <c r="B3820" s="99" t="s">
        <v>90</v>
      </c>
      <c r="C3820" s="102">
        <v>-4495.92</v>
      </c>
      <c r="D3820" s="98">
        <v>202501</v>
      </c>
      <c r="E3820" s="118" t="str">
        <f t="shared" si="59"/>
        <v>01 January 2025</v>
      </c>
      <c r="F3820" s="98" t="s">
        <v>542</v>
      </c>
      <c r="G3820" s="98" t="s">
        <v>552</v>
      </c>
    </row>
    <row r="3821" spans="1:7" x14ac:dyDescent="0.25">
      <c r="A3821" s="31" t="s">
        <v>549</v>
      </c>
      <c r="B3821" s="101" t="s">
        <v>92</v>
      </c>
      <c r="C3821" s="34">
        <v>-1777.03</v>
      </c>
      <c r="D3821" s="31">
        <v>202501</v>
      </c>
      <c r="E3821" s="119" t="str">
        <f t="shared" si="59"/>
        <v>01 January 2025</v>
      </c>
      <c r="F3821" s="31" t="s">
        <v>542</v>
      </c>
      <c r="G3821" s="31" t="s">
        <v>552</v>
      </c>
    </row>
    <row r="3822" spans="1:7" x14ac:dyDescent="0.25">
      <c r="A3822" s="98" t="s">
        <v>549</v>
      </c>
      <c r="B3822" s="99" t="s">
        <v>96</v>
      </c>
      <c r="C3822" s="102">
        <v>-17484.38</v>
      </c>
      <c r="D3822" s="98">
        <v>202501</v>
      </c>
      <c r="E3822" s="118" t="str">
        <f t="shared" si="59"/>
        <v>01 January 2025</v>
      </c>
      <c r="F3822" s="98" t="s">
        <v>542</v>
      </c>
      <c r="G3822" s="98" t="s">
        <v>552</v>
      </c>
    </row>
    <row r="3823" spans="1:7" x14ac:dyDescent="0.25">
      <c r="A3823" s="31" t="s">
        <v>549</v>
      </c>
      <c r="B3823" s="101" t="s">
        <v>98</v>
      </c>
      <c r="C3823" s="34">
        <v>2934.87</v>
      </c>
      <c r="D3823" s="31">
        <v>202501</v>
      </c>
      <c r="E3823" s="119" t="str">
        <f t="shared" si="59"/>
        <v>01 January 2025</v>
      </c>
      <c r="F3823" s="31" t="s">
        <v>542</v>
      </c>
      <c r="G3823" s="31" t="s">
        <v>552</v>
      </c>
    </row>
    <row r="3824" spans="1:7" x14ac:dyDescent="0.25">
      <c r="A3824" s="98" t="s">
        <v>549</v>
      </c>
      <c r="B3824" s="99" t="s">
        <v>106</v>
      </c>
      <c r="C3824" s="102">
        <v>-4185.71</v>
      </c>
      <c r="D3824" s="98">
        <v>202501</v>
      </c>
      <c r="E3824" s="118" t="str">
        <f t="shared" si="59"/>
        <v>01 January 2025</v>
      </c>
      <c r="F3824" s="98" t="s">
        <v>542</v>
      </c>
      <c r="G3824" s="98" t="s">
        <v>552</v>
      </c>
    </row>
    <row r="3825" spans="1:7" x14ac:dyDescent="0.25">
      <c r="A3825" s="31" t="s">
        <v>549</v>
      </c>
      <c r="B3825" s="101" t="s">
        <v>108</v>
      </c>
      <c r="C3825" s="34">
        <v>2586.1799999999998</v>
      </c>
      <c r="D3825" s="31">
        <v>202501</v>
      </c>
      <c r="E3825" s="119" t="str">
        <f t="shared" si="59"/>
        <v>01 January 2025</v>
      </c>
      <c r="F3825" s="31" t="s">
        <v>542</v>
      </c>
      <c r="G3825" s="31" t="s">
        <v>552</v>
      </c>
    </row>
    <row r="3826" spans="1:7" x14ac:dyDescent="0.25">
      <c r="A3826" s="98" t="s">
        <v>549</v>
      </c>
      <c r="B3826" s="99" t="s">
        <v>110</v>
      </c>
      <c r="C3826" s="102">
        <v>-113150.48</v>
      </c>
      <c r="D3826" s="98">
        <v>202501</v>
      </c>
      <c r="E3826" s="118" t="str">
        <f t="shared" si="59"/>
        <v>01 January 2025</v>
      </c>
      <c r="F3826" s="98" t="s">
        <v>542</v>
      </c>
      <c r="G3826" s="98" t="s">
        <v>552</v>
      </c>
    </row>
    <row r="3827" spans="1:7" x14ac:dyDescent="0.25">
      <c r="A3827" s="31" t="s">
        <v>549</v>
      </c>
      <c r="B3827" s="101" t="s">
        <v>112</v>
      </c>
      <c r="C3827" s="34">
        <v>41176.83</v>
      </c>
      <c r="D3827" s="31">
        <v>202501</v>
      </c>
      <c r="E3827" s="119" t="str">
        <f t="shared" si="59"/>
        <v>01 January 2025</v>
      </c>
      <c r="F3827" s="31" t="s">
        <v>542</v>
      </c>
      <c r="G3827" s="31" t="s">
        <v>552</v>
      </c>
    </row>
    <row r="3828" spans="1:7" x14ac:dyDescent="0.25">
      <c r="A3828" s="98" t="s">
        <v>549</v>
      </c>
      <c r="B3828" s="99" t="s">
        <v>114</v>
      </c>
      <c r="C3828" s="102">
        <v>41176.83</v>
      </c>
      <c r="D3828" s="98">
        <v>202501</v>
      </c>
      <c r="E3828" s="118" t="str">
        <f t="shared" si="59"/>
        <v>01 January 2025</v>
      </c>
      <c r="F3828" s="98" t="s">
        <v>542</v>
      </c>
      <c r="G3828" s="98" t="s">
        <v>552</v>
      </c>
    </row>
    <row r="3829" spans="1:7" x14ac:dyDescent="0.25">
      <c r="A3829" s="31" t="s">
        <v>549</v>
      </c>
      <c r="B3829" s="101" t="s">
        <v>116</v>
      </c>
      <c r="C3829" s="92"/>
      <c r="D3829" s="31">
        <v>202501</v>
      </c>
      <c r="E3829" s="119" t="str">
        <f t="shared" si="59"/>
        <v>01 January 2025</v>
      </c>
      <c r="F3829" s="31" t="s">
        <v>542</v>
      </c>
      <c r="G3829" s="31" t="s">
        <v>552</v>
      </c>
    </row>
    <row r="3830" spans="1:7" x14ac:dyDescent="0.25">
      <c r="A3830" s="98" t="s">
        <v>549</v>
      </c>
      <c r="B3830" s="99" t="s">
        <v>118</v>
      </c>
      <c r="C3830" s="100"/>
      <c r="D3830" s="98">
        <v>202501</v>
      </c>
      <c r="E3830" s="118" t="str">
        <f t="shared" si="59"/>
        <v>01 January 2025</v>
      </c>
      <c r="F3830" s="98" t="s">
        <v>542</v>
      </c>
      <c r="G3830" s="98" t="s">
        <v>552</v>
      </c>
    </row>
    <row r="3831" spans="1:7" x14ac:dyDescent="0.25">
      <c r="A3831" s="31" t="s">
        <v>549</v>
      </c>
      <c r="B3831" s="101" t="s">
        <v>126</v>
      </c>
      <c r="C3831" s="34">
        <v>-4956.75</v>
      </c>
      <c r="D3831" s="31">
        <v>202501</v>
      </c>
      <c r="E3831" s="119" t="str">
        <f t="shared" si="59"/>
        <v>01 January 2025</v>
      </c>
      <c r="F3831" s="31" t="s">
        <v>542</v>
      </c>
      <c r="G3831" s="31" t="s">
        <v>552</v>
      </c>
    </row>
    <row r="3832" spans="1:7" x14ac:dyDescent="0.25">
      <c r="A3832" s="98" t="s">
        <v>549</v>
      </c>
      <c r="B3832" s="99" t="s">
        <v>140</v>
      </c>
      <c r="C3832" s="102">
        <v>-4956.75</v>
      </c>
      <c r="D3832" s="98">
        <v>202501</v>
      </c>
      <c r="E3832" s="118" t="str">
        <f t="shared" si="59"/>
        <v>01 January 2025</v>
      </c>
      <c r="F3832" s="98" t="s">
        <v>542</v>
      </c>
      <c r="G3832" s="98" t="s">
        <v>552</v>
      </c>
    </row>
    <row r="3833" spans="1:7" x14ac:dyDescent="0.25">
      <c r="A3833" s="31" t="s">
        <v>549</v>
      </c>
      <c r="B3833" s="101" t="s">
        <v>142</v>
      </c>
      <c r="C3833" s="92"/>
      <c r="D3833" s="31">
        <v>202501</v>
      </c>
      <c r="E3833" s="119" t="str">
        <f t="shared" si="59"/>
        <v>01 January 2025</v>
      </c>
      <c r="F3833" s="31" t="s">
        <v>542</v>
      </c>
      <c r="G3833" s="31" t="s">
        <v>552</v>
      </c>
    </row>
    <row r="3834" spans="1:7" x14ac:dyDescent="0.25">
      <c r="A3834" s="98" t="s">
        <v>549</v>
      </c>
      <c r="B3834" s="99" t="s">
        <v>148</v>
      </c>
      <c r="C3834" s="100">
        <v>0</v>
      </c>
      <c r="D3834" s="98">
        <v>202501</v>
      </c>
      <c r="E3834" s="118" t="str">
        <f t="shared" si="59"/>
        <v>01 January 2025</v>
      </c>
      <c r="F3834" s="98" t="s">
        <v>542</v>
      </c>
      <c r="G3834" s="98" t="s">
        <v>552</v>
      </c>
    </row>
    <row r="3835" spans="1:7" x14ac:dyDescent="0.25">
      <c r="A3835" s="31" t="s">
        <v>549</v>
      </c>
      <c r="B3835" s="101" t="s">
        <v>150</v>
      </c>
      <c r="C3835" s="92"/>
      <c r="D3835" s="31">
        <v>202501</v>
      </c>
      <c r="E3835" s="119" t="str">
        <f t="shared" si="59"/>
        <v>01 January 2025</v>
      </c>
      <c r="F3835" s="31" t="s">
        <v>542</v>
      </c>
      <c r="G3835" s="31" t="s">
        <v>552</v>
      </c>
    </row>
    <row r="3836" spans="1:7" x14ac:dyDescent="0.25">
      <c r="A3836" s="98" t="s">
        <v>549</v>
      </c>
      <c r="B3836" s="99" t="s">
        <v>154</v>
      </c>
      <c r="C3836" s="100">
        <v>0</v>
      </c>
      <c r="D3836" s="98">
        <v>202501</v>
      </c>
      <c r="E3836" s="118" t="str">
        <f t="shared" si="59"/>
        <v>01 January 2025</v>
      </c>
      <c r="F3836" s="98" t="s">
        <v>542</v>
      </c>
      <c r="G3836" s="98" t="s">
        <v>552</v>
      </c>
    </row>
    <row r="3837" spans="1:7" x14ac:dyDescent="0.25">
      <c r="A3837" s="31" t="s">
        <v>549</v>
      </c>
      <c r="B3837" s="101" t="s">
        <v>156</v>
      </c>
      <c r="C3837" s="92"/>
      <c r="D3837" s="31">
        <v>202501</v>
      </c>
      <c r="E3837" s="119" t="str">
        <f t="shared" si="59"/>
        <v>01 January 2025</v>
      </c>
      <c r="F3837" s="31" t="s">
        <v>542</v>
      </c>
      <c r="G3837" s="31" t="s">
        <v>552</v>
      </c>
    </row>
    <row r="3838" spans="1:7" x14ac:dyDescent="0.25">
      <c r="A3838" s="98" t="s">
        <v>549</v>
      </c>
      <c r="B3838" s="99" t="s">
        <v>162</v>
      </c>
      <c r="C3838" s="100">
        <v>0</v>
      </c>
      <c r="D3838" s="98">
        <v>202501</v>
      </c>
      <c r="E3838" s="118" t="str">
        <f t="shared" si="59"/>
        <v>01 January 2025</v>
      </c>
      <c r="F3838" s="98" t="s">
        <v>542</v>
      </c>
      <c r="G3838" s="98" t="s">
        <v>552</v>
      </c>
    </row>
    <row r="3839" spans="1:7" x14ac:dyDescent="0.25">
      <c r="A3839" s="31" t="s">
        <v>549</v>
      </c>
      <c r="B3839" s="101" t="s">
        <v>164</v>
      </c>
      <c r="C3839" s="92"/>
      <c r="D3839" s="31">
        <v>202501</v>
      </c>
      <c r="E3839" s="119" t="str">
        <f t="shared" si="59"/>
        <v>01 January 2025</v>
      </c>
      <c r="F3839" s="31" t="s">
        <v>542</v>
      </c>
      <c r="G3839" s="31" t="s">
        <v>552</v>
      </c>
    </row>
    <row r="3840" spans="1:7" x14ac:dyDescent="0.25">
      <c r="A3840" s="98" t="s">
        <v>549</v>
      </c>
      <c r="B3840" s="99" t="s">
        <v>276</v>
      </c>
      <c r="C3840" s="102">
        <v>-2673.51</v>
      </c>
      <c r="D3840" s="98">
        <v>202501</v>
      </c>
      <c r="E3840" s="118" t="str">
        <f t="shared" si="59"/>
        <v>01 January 2025</v>
      </c>
      <c r="F3840" s="98" t="s">
        <v>542</v>
      </c>
      <c r="G3840" s="98" t="s">
        <v>552</v>
      </c>
    </row>
    <row r="3841" spans="1:7" x14ac:dyDescent="0.25">
      <c r="A3841" s="31" t="s">
        <v>549</v>
      </c>
      <c r="B3841" s="101" t="s">
        <v>172</v>
      </c>
      <c r="C3841" s="34">
        <v>-2673.51</v>
      </c>
      <c r="D3841" s="31">
        <v>202501</v>
      </c>
      <c r="E3841" s="119" t="str">
        <f t="shared" si="59"/>
        <v>01 January 2025</v>
      </c>
      <c r="F3841" s="31" t="s">
        <v>542</v>
      </c>
      <c r="G3841" s="31" t="s">
        <v>552</v>
      </c>
    </row>
    <row r="3842" spans="1:7" x14ac:dyDescent="0.25">
      <c r="A3842" s="98" t="s">
        <v>549</v>
      </c>
      <c r="B3842" s="99" t="s">
        <v>174</v>
      </c>
      <c r="C3842" s="100"/>
      <c r="D3842" s="98">
        <v>202501</v>
      </c>
      <c r="E3842" s="118" t="str">
        <f t="shared" ref="E3842:E3905" si="60">TEXT(DATE(LEFT(D3842,4), RIGHT(D3842,2), 1), "DD MMMM YYYY")</f>
        <v>01 January 2025</v>
      </c>
      <c r="F3842" s="98" t="s">
        <v>542</v>
      </c>
      <c r="G3842" s="98" t="s">
        <v>552</v>
      </c>
    </row>
    <row r="3843" spans="1:7" x14ac:dyDescent="0.25">
      <c r="A3843" s="31" t="s">
        <v>549</v>
      </c>
      <c r="B3843" s="101" t="s">
        <v>176</v>
      </c>
      <c r="C3843" s="34">
        <v>-4299</v>
      </c>
      <c r="D3843" s="31">
        <v>202501</v>
      </c>
      <c r="E3843" s="119" t="str">
        <f t="shared" si="60"/>
        <v>01 January 2025</v>
      </c>
      <c r="F3843" s="31" t="s">
        <v>542</v>
      </c>
      <c r="G3843" s="31" t="s">
        <v>552</v>
      </c>
    </row>
    <row r="3844" spans="1:7" x14ac:dyDescent="0.25">
      <c r="A3844" s="98" t="s">
        <v>549</v>
      </c>
      <c r="B3844" s="99" t="s">
        <v>188</v>
      </c>
      <c r="C3844" s="100">
        <v>-77.260000000000005</v>
      </c>
      <c r="D3844" s="98">
        <v>202501</v>
      </c>
      <c r="E3844" s="118" t="str">
        <f t="shared" si="60"/>
        <v>01 January 2025</v>
      </c>
      <c r="F3844" s="98" t="s">
        <v>542</v>
      </c>
      <c r="G3844" s="98" t="s">
        <v>552</v>
      </c>
    </row>
    <row r="3845" spans="1:7" x14ac:dyDescent="0.25">
      <c r="A3845" s="31" t="s">
        <v>549</v>
      </c>
      <c r="B3845" s="101" t="s">
        <v>198</v>
      </c>
      <c r="C3845" s="34">
        <v>-4376.26</v>
      </c>
      <c r="D3845" s="31">
        <v>202501</v>
      </c>
      <c r="E3845" s="119" t="str">
        <f t="shared" si="60"/>
        <v>01 January 2025</v>
      </c>
      <c r="F3845" s="31" t="s">
        <v>542</v>
      </c>
      <c r="G3845" s="31" t="s">
        <v>552</v>
      </c>
    </row>
    <row r="3846" spans="1:7" x14ac:dyDescent="0.25">
      <c r="A3846" s="98" t="s">
        <v>549</v>
      </c>
      <c r="B3846" s="99" t="s">
        <v>200</v>
      </c>
      <c r="C3846" s="100"/>
      <c r="D3846" s="98">
        <v>202501</v>
      </c>
      <c r="E3846" s="118" t="str">
        <f t="shared" si="60"/>
        <v>01 January 2025</v>
      </c>
      <c r="F3846" s="98" t="s">
        <v>542</v>
      </c>
      <c r="G3846" s="98" t="s">
        <v>552</v>
      </c>
    </row>
    <row r="3847" spans="1:7" x14ac:dyDescent="0.25">
      <c r="A3847" s="31" t="s">
        <v>549</v>
      </c>
      <c r="B3847" s="101" t="s">
        <v>206</v>
      </c>
      <c r="C3847" s="92">
        <v>0</v>
      </c>
      <c r="D3847" s="31">
        <v>202501</v>
      </c>
      <c r="E3847" s="119" t="str">
        <f t="shared" si="60"/>
        <v>01 January 2025</v>
      </c>
      <c r="F3847" s="31" t="s">
        <v>542</v>
      </c>
      <c r="G3847" s="31" t="s">
        <v>552</v>
      </c>
    </row>
    <row r="3848" spans="1:7" x14ac:dyDescent="0.25">
      <c r="A3848" s="98" t="s">
        <v>549</v>
      </c>
      <c r="B3848" s="99" t="s">
        <v>208</v>
      </c>
      <c r="C3848" s="100"/>
      <c r="D3848" s="98">
        <v>202501</v>
      </c>
      <c r="E3848" s="118" t="str">
        <f t="shared" si="60"/>
        <v>01 January 2025</v>
      </c>
      <c r="F3848" s="98" t="s">
        <v>542</v>
      </c>
      <c r="G3848" s="98" t="s">
        <v>552</v>
      </c>
    </row>
    <row r="3849" spans="1:7" x14ac:dyDescent="0.25">
      <c r="A3849" s="31" t="s">
        <v>549</v>
      </c>
      <c r="B3849" s="101" t="s">
        <v>281</v>
      </c>
      <c r="C3849" s="92">
        <v>0</v>
      </c>
      <c r="D3849" s="31">
        <v>202501</v>
      </c>
      <c r="E3849" s="119" t="str">
        <f t="shared" si="60"/>
        <v>01 January 2025</v>
      </c>
      <c r="F3849" s="31" t="s">
        <v>542</v>
      </c>
      <c r="G3849" s="31" t="s">
        <v>552</v>
      </c>
    </row>
    <row r="3850" spans="1:7" x14ac:dyDescent="0.25">
      <c r="A3850" s="98" t="s">
        <v>549</v>
      </c>
      <c r="B3850" s="99" t="s">
        <v>214</v>
      </c>
      <c r="C3850" s="100"/>
      <c r="D3850" s="98">
        <v>202501</v>
      </c>
      <c r="E3850" s="118" t="str">
        <f t="shared" si="60"/>
        <v>01 January 2025</v>
      </c>
      <c r="F3850" s="98" t="s">
        <v>542</v>
      </c>
      <c r="G3850" s="98" t="s">
        <v>552</v>
      </c>
    </row>
    <row r="3851" spans="1:7" x14ac:dyDescent="0.25">
      <c r="A3851" s="31" t="s">
        <v>549</v>
      </c>
      <c r="B3851" s="101" t="s">
        <v>220</v>
      </c>
      <c r="C3851" s="92">
        <v>0</v>
      </c>
      <c r="D3851" s="31">
        <v>202501</v>
      </c>
      <c r="E3851" s="119" t="str">
        <f t="shared" si="60"/>
        <v>01 January 2025</v>
      </c>
      <c r="F3851" s="31" t="s">
        <v>542</v>
      </c>
      <c r="G3851" s="31" t="s">
        <v>552</v>
      </c>
    </row>
    <row r="3852" spans="1:7" x14ac:dyDescent="0.25">
      <c r="A3852" s="98" t="s">
        <v>549</v>
      </c>
      <c r="B3852" s="99" t="s">
        <v>222</v>
      </c>
      <c r="C3852" s="100"/>
      <c r="D3852" s="98">
        <v>202501</v>
      </c>
      <c r="E3852" s="118" t="str">
        <f t="shared" si="60"/>
        <v>01 January 2025</v>
      </c>
      <c r="F3852" s="98" t="s">
        <v>542</v>
      </c>
      <c r="G3852" s="98" t="s">
        <v>552</v>
      </c>
    </row>
    <row r="3853" spans="1:7" x14ac:dyDescent="0.25">
      <c r="A3853" s="31" t="s">
        <v>549</v>
      </c>
      <c r="B3853" s="101" t="s">
        <v>224</v>
      </c>
      <c r="C3853" s="92">
        <v>0</v>
      </c>
      <c r="D3853" s="31">
        <v>202501</v>
      </c>
      <c r="E3853" s="119" t="str">
        <f t="shared" si="60"/>
        <v>01 January 2025</v>
      </c>
      <c r="F3853" s="31" t="s">
        <v>542</v>
      </c>
      <c r="G3853" s="31" t="s">
        <v>552</v>
      </c>
    </row>
    <row r="3854" spans="1:7" x14ac:dyDescent="0.25">
      <c r="A3854" s="98" t="s">
        <v>549</v>
      </c>
      <c r="B3854" s="99" t="s">
        <v>226</v>
      </c>
      <c r="C3854" s="100"/>
      <c r="D3854" s="98">
        <v>202501</v>
      </c>
      <c r="E3854" s="118" t="str">
        <f t="shared" si="60"/>
        <v>01 January 2025</v>
      </c>
      <c r="F3854" s="98" t="s">
        <v>542</v>
      </c>
      <c r="G3854" s="98" t="s">
        <v>552</v>
      </c>
    </row>
    <row r="3855" spans="1:7" x14ac:dyDescent="0.25">
      <c r="A3855" s="31" t="s">
        <v>549</v>
      </c>
      <c r="B3855" s="101" t="s">
        <v>228</v>
      </c>
      <c r="C3855" s="92">
        <v>0</v>
      </c>
      <c r="D3855" s="31">
        <v>202501</v>
      </c>
      <c r="E3855" s="119" t="str">
        <f t="shared" si="60"/>
        <v>01 January 2025</v>
      </c>
      <c r="F3855" s="31" t="s">
        <v>542</v>
      </c>
      <c r="G3855" s="31" t="s">
        <v>552</v>
      </c>
    </row>
    <row r="3856" spans="1:7" x14ac:dyDescent="0.25">
      <c r="A3856" s="98" t="s">
        <v>549</v>
      </c>
      <c r="B3856" s="99" t="s">
        <v>230</v>
      </c>
      <c r="C3856" s="100"/>
      <c r="D3856" s="98">
        <v>202501</v>
      </c>
      <c r="E3856" s="118" t="str">
        <f t="shared" si="60"/>
        <v>01 January 2025</v>
      </c>
      <c r="F3856" s="98" t="s">
        <v>542</v>
      </c>
      <c r="G3856" s="98" t="s">
        <v>552</v>
      </c>
    </row>
    <row r="3857" spans="1:7" x14ac:dyDescent="0.25">
      <c r="A3857" s="31" t="s">
        <v>549</v>
      </c>
      <c r="B3857" s="101" t="s">
        <v>232</v>
      </c>
      <c r="C3857" s="92">
        <v>0</v>
      </c>
      <c r="D3857" s="31">
        <v>202501</v>
      </c>
      <c r="E3857" s="119" t="str">
        <f t="shared" si="60"/>
        <v>01 January 2025</v>
      </c>
      <c r="F3857" s="31" t="s">
        <v>542</v>
      </c>
      <c r="G3857" s="31" t="s">
        <v>552</v>
      </c>
    </row>
    <row r="3858" spans="1:7" x14ac:dyDescent="0.25">
      <c r="A3858" s="98" t="s">
        <v>549</v>
      </c>
      <c r="B3858" s="99" t="s">
        <v>234</v>
      </c>
      <c r="C3858" s="102">
        <v>-12006.52</v>
      </c>
      <c r="D3858" s="98">
        <v>202501</v>
      </c>
      <c r="E3858" s="118" t="str">
        <f t="shared" si="60"/>
        <v>01 January 2025</v>
      </c>
      <c r="F3858" s="98" t="s">
        <v>542</v>
      </c>
      <c r="G3858" s="98" t="s">
        <v>552</v>
      </c>
    </row>
    <row r="3859" spans="1:7" x14ac:dyDescent="0.25">
      <c r="A3859" s="31" t="s">
        <v>549</v>
      </c>
      <c r="B3859" s="101" t="s">
        <v>236</v>
      </c>
      <c r="C3859" s="34">
        <v>29170.31</v>
      </c>
      <c r="D3859" s="31">
        <v>202501</v>
      </c>
      <c r="E3859" s="119" t="str">
        <f t="shared" si="60"/>
        <v>01 January 2025</v>
      </c>
      <c r="F3859" s="31" t="s">
        <v>542</v>
      </c>
      <c r="G3859" s="31" t="s">
        <v>552</v>
      </c>
    </row>
    <row r="3860" spans="1:7" x14ac:dyDescent="0.25">
      <c r="A3860" s="98" t="s">
        <v>549</v>
      </c>
      <c r="B3860" s="99" t="s">
        <v>238</v>
      </c>
      <c r="C3860" s="100"/>
      <c r="D3860" s="98">
        <v>202501</v>
      </c>
      <c r="E3860" s="118" t="str">
        <f t="shared" si="60"/>
        <v>01 January 2025</v>
      </c>
      <c r="F3860" s="98" t="s">
        <v>542</v>
      </c>
      <c r="G3860" s="98" t="s">
        <v>552</v>
      </c>
    </row>
    <row r="3861" spans="1:7" x14ac:dyDescent="0.25">
      <c r="A3861" s="31" t="s">
        <v>549</v>
      </c>
      <c r="B3861" s="101" t="s">
        <v>238</v>
      </c>
      <c r="C3861" s="34">
        <v>29170.31</v>
      </c>
      <c r="D3861" s="31">
        <v>202501</v>
      </c>
      <c r="E3861" s="119" t="str">
        <f t="shared" si="60"/>
        <v>01 January 2025</v>
      </c>
      <c r="F3861" s="31" t="s">
        <v>542</v>
      </c>
      <c r="G3861" s="31" t="s">
        <v>552</v>
      </c>
    </row>
    <row r="3862" spans="1:7" x14ac:dyDescent="0.25">
      <c r="A3862" s="98" t="s">
        <v>549</v>
      </c>
      <c r="B3862" s="99" t="s">
        <v>241</v>
      </c>
      <c r="C3862" s="102">
        <v>29170.31</v>
      </c>
      <c r="D3862" s="98">
        <v>202501</v>
      </c>
      <c r="E3862" s="118" t="str">
        <f t="shared" si="60"/>
        <v>01 January 2025</v>
      </c>
      <c r="F3862" s="98" t="s">
        <v>542</v>
      </c>
      <c r="G3862" s="98" t="s">
        <v>552</v>
      </c>
    </row>
    <row r="3863" spans="1:7" x14ac:dyDescent="0.25">
      <c r="A3863" s="31" t="s">
        <v>549</v>
      </c>
      <c r="B3863" s="101" t="s">
        <v>243</v>
      </c>
      <c r="C3863" s="92"/>
      <c r="D3863" s="31">
        <v>202501</v>
      </c>
      <c r="E3863" s="119" t="str">
        <f t="shared" si="60"/>
        <v>01 January 2025</v>
      </c>
      <c r="F3863" s="31" t="s">
        <v>542</v>
      </c>
      <c r="G3863" s="31" t="s">
        <v>552</v>
      </c>
    </row>
    <row r="3864" spans="1:7" x14ac:dyDescent="0.25">
      <c r="A3864" s="98" t="s">
        <v>549</v>
      </c>
      <c r="B3864" s="99" t="s">
        <v>249</v>
      </c>
      <c r="C3864" s="102">
        <v>29170.31</v>
      </c>
      <c r="D3864" s="98">
        <v>202501</v>
      </c>
      <c r="E3864" s="118" t="str">
        <f t="shared" si="60"/>
        <v>01 January 2025</v>
      </c>
      <c r="F3864" s="98" t="s">
        <v>542</v>
      </c>
      <c r="G3864" s="98" t="s">
        <v>552</v>
      </c>
    </row>
    <row r="3865" spans="1:7" x14ac:dyDescent="0.25">
      <c r="A3865" s="31" t="s">
        <v>549</v>
      </c>
      <c r="B3865" s="101" t="s">
        <v>255</v>
      </c>
      <c r="C3865" s="34">
        <v>29170.31</v>
      </c>
      <c r="D3865" s="31">
        <v>202501</v>
      </c>
      <c r="E3865" s="119" t="str">
        <f t="shared" si="60"/>
        <v>01 January 2025</v>
      </c>
      <c r="F3865" s="31" t="s">
        <v>542</v>
      </c>
      <c r="G3865" s="31" t="s">
        <v>552</v>
      </c>
    </row>
    <row r="3866" spans="1:7" x14ac:dyDescent="0.25">
      <c r="A3866" s="98" t="s">
        <v>549</v>
      </c>
      <c r="B3866" s="99" t="s">
        <v>15</v>
      </c>
      <c r="C3866" s="98"/>
      <c r="D3866" s="98">
        <v>202501</v>
      </c>
      <c r="E3866" s="118" t="str">
        <f t="shared" si="60"/>
        <v>01 January 2025</v>
      </c>
      <c r="F3866" s="98" t="s">
        <v>542</v>
      </c>
      <c r="G3866" s="98" t="s">
        <v>553</v>
      </c>
    </row>
    <row r="3867" spans="1:7" x14ac:dyDescent="0.25">
      <c r="A3867" s="31" t="s">
        <v>549</v>
      </c>
      <c r="B3867" s="101" t="s">
        <v>18</v>
      </c>
      <c r="C3867" s="31"/>
      <c r="D3867" s="31">
        <v>202501</v>
      </c>
      <c r="E3867" s="119" t="str">
        <f t="shared" si="60"/>
        <v>01 January 2025</v>
      </c>
      <c r="F3867" s="31" t="s">
        <v>542</v>
      </c>
      <c r="G3867" s="31" t="s">
        <v>553</v>
      </c>
    </row>
    <row r="3868" spans="1:7" x14ac:dyDescent="0.25">
      <c r="A3868" s="98" t="s">
        <v>549</v>
      </c>
      <c r="B3868" s="99" t="s">
        <v>20</v>
      </c>
      <c r="C3868" s="98"/>
      <c r="D3868" s="98">
        <v>202501</v>
      </c>
      <c r="E3868" s="118" t="str">
        <f t="shared" si="60"/>
        <v>01 January 2025</v>
      </c>
      <c r="F3868" s="98" t="s">
        <v>542</v>
      </c>
      <c r="G3868" s="98" t="s">
        <v>553</v>
      </c>
    </row>
    <row r="3869" spans="1:7" x14ac:dyDescent="0.25">
      <c r="A3869" s="31" t="s">
        <v>549</v>
      </c>
      <c r="B3869" s="101" t="s">
        <v>22</v>
      </c>
      <c r="C3869" s="31">
        <v>27610.75</v>
      </c>
      <c r="D3869" s="31">
        <v>202501</v>
      </c>
      <c r="E3869" s="119" t="str">
        <f t="shared" si="60"/>
        <v>01 January 2025</v>
      </c>
      <c r="F3869" s="31" t="s">
        <v>542</v>
      </c>
      <c r="G3869" s="31" t="s">
        <v>553</v>
      </c>
    </row>
    <row r="3870" spans="1:7" x14ac:dyDescent="0.25">
      <c r="A3870" s="98" t="s">
        <v>549</v>
      </c>
      <c r="B3870" s="99" t="s">
        <v>25</v>
      </c>
      <c r="C3870" s="98">
        <v>32278.09</v>
      </c>
      <c r="D3870" s="98">
        <v>202501</v>
      </c>
      <c r="E3870" s="118" t="str">
        <f t="shared" si="60"/>
        <v>01 January 2025</v>
      </c>
      <c r="F3870" s="98" t="s">
        <v>542</v>
      </c>
      <c r="G3870" s="98" t="s">
        <v>553</v>
      </c>
    </row>
    <row r="3871" spans="1:7" x14ac:dyDescent="0.25">
      <c r="A3871" s="31" t="s">
        <v>549</v>
      </c>
      <c r="B3871" s="101" t="s">
        <v>27</v>
      </c>
      <c r="C3871" s="31">
        <v>17662.060000000001</v>
      </c>
      <c r="D3871" s="31">
        <v>202501</v>
      </c>
      <c r="E3871" s="119" t="str">
        <f t="shared" si="60"/>
        <v>01 January 2025</v>
      </c>
      <c r="F3871" s="31" t="s">
        <v>542</v>
      </c>
      <c r="G3871" s="31" t="s">
        <v>553</v>
      </c>
    </row>
    <row r="3872" spans="1:7" x14ac:dyDescent="0.25">
      <c r="A3872" s="98" t="s">
        <v>549</v>
      </c>
      <c r="B3872" s="99" t="s">
        <v>29</v>
      </c>
      <c r="C3872" s="98">
        <v>23925.65</v>
      </c>
      <c r="D3872" s="98">
        <v>202501</v>
      </c>
      <c r="E3872" s="118" t="str">
        <f t="shared" si="60"/>
        <v>01 January 2025</v>
      </c>
      <c r="F3872" s="98" t="s">
        <v>542</v>
      </c>
      <c r="G3872" s="98" t="s">
        <v>553</v>
      </c>
    </row>
    <row r="3873" spans="1:7" x14ac:dyDescent="0.25">
      <c r="A3873" s="31" t="s">
        <v>549</v>
      </c>
      <c r="B3873" s="101" t="s">
        <v>31</v>
      </c>
      <c r="C3873" s="31">
        <v>23739.919999999998</v>
      </c>
      <c r="D3873" s="31">
        <v>202501</v>
      </c>
      <c r="E3873" s="119" t="str">
        <f t="shared" si="60"/>
        <v>01 January 2025</v>
      </c>
      <c r="F3873" s="31" t="s">
        <v>542</v>
      </c>
      <c r="G3873" s="31" t="s">
        <v>553</v>
      </c>
    </row>
    <row r="3874" spans="1:7" x14ac:dyDescent="0.25">
      <c r="A3874" s="98" t="s">
        <v>549</v>
      </c>
      <c r="B3874" s="99" t="s">
        <v>33</v>
      </c>
      <c r="C3874" s="98">
        <v>1776.5</v>
      </c>
      <c r="D3874" s="98">
        <v>202501</v>
      </c>
      <c r="E3874" s="118" t="str">
        <f t="shared" si="60"/>
        <v>01 January 2025</v>
      </c>
      <c r="F3874" s="98" t="s">
        <v>542</v>
      </c>
      <c r="G3874" s="98" t="s">
        <v>553</v>
      </c>
    </row>
    <row r="3875" spans="1:7" x14ac:dyDescent="0.25">
      <c r="A3875" s="31" t="s">
        <v>549</v>
      </c>
      <c r="B3875" s="101" t="s">
        <v>35</v>
      </c>
      <c r="C3875" s="31">
        <v>6234.48</v>
      </c>
      <c r="D3875" s="31">
        <v>202501</v>
      </c>
      <c r="E3875" s="119" t="str">
        <f t="shared" si="60"/>
        <v>01 January 2025</v>
      </c>
      <c r="F3875" s="31" t="s">
        <v>542</v>
      </c>
      <c r="G3875" s="31" t="s">
        <v>553</v>
      </c>
    </row>
    <row r="3876" spans="1:7" x14ac:dyDescent="0.25">
      <c r="A3876" s="98" t="s">
        <v>549</v>
      </c>
      <c r="B3876" s="99" t="s">
        <v>37</v>
      </c>
      <c r="C3876" s="98">
        <v>-1397.22</v>
      </c>
      <c r="D3876" s="98">
        <v>202501</v>
      </c>
      <c r="E3876" s="118" t="str">
        <f t="shared" si="60"/>
        <v>01 January 2025</v>
      </c>
      <c r="F3876" s="98" t="s">
        <v>542</v>
      </c>
      <c r="G3876" s="98" t="s">
        <v>553</v>
      </c>
    </row>
    <row r="3877" spans="1:7" x14ac:dyDescent="0.25">
      <c r="A3877" s="31" t="s">
        <v>549</v>
      </c>
      <c r="B3877" s="101" t="s">
        <v>39</v>
      </c>
      <c r="C3877" s="31">
        <v>1609.49</v>
      </c>
      <c r="D3877" s="31">
        <v>202501</v>
      </c>
      <c r="E3877" s="119" t="str">
        <f t="shared" si="60"/>
        <v>01 January 2025</v>
      </c>
      <c r="F3877" s="31" t="s">
        <v>542</v>
      </c>
      <c r="G3877" s="31" t="s">
        <v>553</v>
      </c>
    </row>
    <row r="3878" spans="1:7" x14ac:dyDescent="0.25">
      <c r="A3878" s="98" t="s">
        <v>549</v>
      </c>
      <c r="B3878" s="99" t="s">
        <v>41</v>
      </c>
      <c r="C3878" s="98">
        <v>75.400000000000006</v>
      </c>
      <c r="D3878" s="98">
        <v>202501</v>
      </c>
      <c r="E3878" s="118" t="str">
        <f t="shared" si="60"/>
        <v>01 January 2025</v>
      </c>
      <c r="F3878" s="98" t="s">
        <v>542</v>
      </c>
      <c r="G3878" s="98" t="s">
        <v>553</v>
      </c>
    </row>
    <row r="3879" spans="1:7" x14ac:dyDescent="0.25">
      <c r="A3879" s="31" t="s">
        <v>549</v>
      </c>
      <c r="B3879" s="101" t="s">
        <v>43</v>
      </c>
      <c r="C3879" s="31">
        <v>2891.75</v>
      </c>
      <c r="D3879" s="31">
        <v>202501</v>
      </c>
      <c r="E3879" s="119" t="str">
        <f t="shared" si="60"/>
        <v>01 January 2025</v>
      </c>
      <c r="F3879" s="31" t="s">
        <v>542</v>
      </c>
      <c r="G3879" s="31" t="s">
        <v>553</v>
      </c>
    </row>
    <row r="3880" spans="1:7" x14ac:dyDescent="0.25">
      <c r="A3880" s="98" t="s">
        <v>549</v>
      </c>
      <c r="B3880" s="99" t="s">
        <v>45</v>
      </c>
      <c r="C3880" s="98">
        <v>-343.11</v>
      </c>
      <c r="D3880" s="98">
        <v>202501</v>
      </c>
      <c r="E3880" s="118" t="str">
        <f t="shared" si="60"/>
        <v>01 January 2025</v>
      </c>
      <c r="F3880" s="98" t="s">
        <v>542</v>
      </c>
      <c r="G3880" s="98" t="s">
        <v>553</v>
      </c>
    </row>
    <row r="3881" spans="1:7" x14ac:dyDescent="0.25">
      <c r="A3881" s="31" t="s">
        <v>549</v>
      </c>
      <c r="B3881" s="101" t="s">
        <v>47</v>
      </c>
      <c r="C3881" s="31">
        <v>12841.73</v>
      </c>
      <c r="D3881" s="31">
        <v>202501</v>
      </c>
      <c r="E3881" s="119" t="str">
        <f t="shared" si="60"/>
        <v>01 January 2025</v>
      </c>
      <c r="F3881" s="31" t="s">
        <v>542</v>
      </c>
      <c r="G3881" s="31" t="s">
        <v>553</v>
      </c>
    </row>
    <row r="3882" spans="1:7" x14ac:dyDescent="0.25">
      <c r="A3882" s="98" t="s">
        <v>549</v>
      </c>
      <c r="B3882" s="99" t="s">
        <v>258</v>
      </c>
      <c r="C3882" s="98">
        <v>2953.15</v>
      </c>
      <c r="D3882" s="98">
        <v>202501</v>
      </c>
      <c r="E3882" s="118" t="str">
        <f t="shared" si="60"/>
        <v>01 January 2025</v>
      </c>
      <c r="F3882" s="98" t="s">
        <v>542</v>
      </c>
      <c r="G3882" s="98" t="s">
        <v>553</v>
      </c>
    </row>
    <row r="3883" spans="1:7" x14ac:dyDescent="0.25">
      <c r="A3883" s="31" t="s">
        <v>549</v>
      </c>
      <c r="B3883" s="101" t="s">
        <v>49</v>
      </c>
      <c r="C3883" s="31">
        <v>24117.7</v>
      </c>
      <c r="D3883" s="31">
        <v>202501</v>
      </c>
      <c r="E3883" s="119" t="str">
        <f t="shared" si="60"/>
        <v>01 January 2025</v>
      </c>
      <c r="F3883" s="31" t="s">
        <v>542</v>
      </c>
      <c r="G3883" s="31" t="s">
        <v>553</v>
      </c>
    </row>
    <row r="3884" spans="1:7" x14ac:dyDescent="0.25">
      <c r="A3884" s="98" t="s">
        <v>549</v>
      </c>
      <c r="B3884" s="99" t="s">
        <v>51</v>
      </c>
      <c r="C3884" s="98">
        <v>5311.19</v>
      </c>
      <c r="D3884" s="98">
        <v>202501</v>
      </c>
      <c r="E3884" s="118" t="str">
        <f t="shared" si="60"/>
        <v>01 January 2025</v>
      </c>
      <c r="F3884" s="98" t="s">
        <v>542</v>
      </c>
      <c r="G3884" s="98" t="s">
        <v>553</v>
      </c>
    </row>
    <row r="3885" spans="1:7" x14ac:dyDescent="0.25">
      <c r="A3885" s="31" t="s">
        <v>549</v>
      </c>
      <c r="B3885" s="101" t="s">
        <v>53</v>
      </c>
      <c r="C3885" s="31">
        <v>30386.99</v>
      </c>
      <c r="D3885" s="31">
        <v>202501</v>
      </c>
      <c r="E3885" s="119" t="str">
        <f t="shared" si="60"/>
        <v>01 January 2025</v>
      </c>
      <c r="F3885" s="31" t="s">
        <v>542</v>
      </c>
      <c r="G3885" s="31" t="s">
        <v>553</v>
      </c>
    </row>
    <row r="3886" spans="1:7" x14ac:dyDescent="0.25">
      <c r="A3886" s="98" t="s">
        <v>549</v>
      </c>
      <c r="B3886" s="99" t="s">
        <v>55</v>
      </c>
      <c r="C3886" s="98">
        <v>4835.84</v>
      </c>
      <c r="D3886" s="98">
        <v>202501</v>
      </c>
      <c r="E3886" s="118" t="str">
        <f t="shared" si="60"/>
        <v>01 January 2025</v>
      </c>
      <c r="F3886" s="98" t="s">
        <v>542</v>
      </c>
      <c r="G3886" s="98" t="s">
        <v>553</v>
      </c>
    </row>
    <row r="3887" spans="1:7" x14ac:dyDescent="0.25">
      <c r="A3887" s="31" t="s">
        <v>549</v>
      </c>
      <c r="B3887" s="101" t="s">
        <v>547</v>
      </c>
      <c r="C3887" s="31">
        <v>2998.9</v>
      </c>
      <c r="D3887" s="31">
        <v>202501</v>
      </c>
      <c r="E3887" s="119" t="str">
        <f t="shared" si="60"/>
        <v>01 January 2025</v>
      </c>
      <c r="F3887" s="31" t="s">
        <v>542</v>
      </c>
      <c r="G3887" s="31" t="s">
        <v>553</v>
      </c>
    </row>
    <row r="3888" spans="1:7" x14ac:dyDescent="0.25">
      <c r="A3888" s="98" t="s">
        <v>549</v>
      </c>
      <c r="B3888" s="99" t="s">
        <v>548</v>
      </c>
      <c r="C3888" s="98">
        <v>-795.8</v>
      </c>
      <c r="D3888" s="98">
        <v>202501</v>
      </c>
      <c r="E3888" s="118" t="str">
        <f t="shared" si="60"/>
        <v>01 January 2025</v>
      </c>
      <c r="F3888" s="98" t="s">
        <v>542</v>
      </c>
      <c r="G3888" s="98" t="s">
        <v>553</v>
      </c>
    </row>
    <row r="3889" spans="1:7" x14ac:dyDescent="0.25">
      <c r="A3889" s="31" t="s">
        <v>549</v>
      </c>
      <c r="B3889" s="101" t="s">
        <v>59</v>
      </c>
      <c r="C3889" s="31">
        <v>-4029.45</v>
      </c>
      <c r="D3889" s="31">
        <v>202501</v>
      </c>
      <c r="E3889" s="119" t="str">
        <f t="shared" si="60"/>
        <v>01 January 2025</v>
      </c>
      <c r="F3889" s="31" t="s">
        <v>542</v>
      </c>
      <c r="G3889" s="31" t="s">
        <v>553</v>
      </c>
    </row>
    <row r="3890" spans="1:7" x14ac:dyDescent="0.25">
      <c r="A3890" s="98" t="s">
        <v>549</v>
      </c>
      <c r="B3890" s="99" t="s">
        <v>61</v>
      </c>
      <c r="C3890" s="98">
        <v>1363.89</v>
      </c>
      <c r="D3890" s="98">
        <v>202501</v>
      </c>
      <c r="E3890" s="118" t="str">
        <f t="shared" si="60"/>
        <v>01 January 2025</v>
      </c>
      <c r="F3890" s="98" t="s">
        <v>542</v>
      </c>
      <c r="G3890" s="98" t="s">
        <v>553</v>
      </c>
    </row>
    <row r="3891" spans="1:7" x14ac:dyDescent="0.25">
      <c r="A3891" s="31" t="s">
        <v>549</v>
      </c>
      <c r="B3891" s="101" t="s">
        <v>63</v>
      </c>
      <c r="C3891" s="31">
        <v>216047.9</v>
      </c>
      <c r="D3891" s="31">
        <v>202501</v>
      </c>
      <c r="E3891" s="119" t="str">
        <f t="shared" si="60"/>
        <v>01 January 2025</v>
      </c>
      <c r="F3891" s="31" t="s">
        <v>542</v>
      </c>
      <c r="G3891" s="31" t="s">
        <v>553</v>
      </c>
    </row>
    <row r="3892" spans="1:7" x14ac:dyDescent="0.25">
      <c r="A3892" s="98" t="s">
        <v>549</v>
      </c>
      <c r="B3892" s="99" t="s">
        <v>66</v>
      </c>
      <c r="C3892" s="98"/>
      <c r="D3892" s="98">
        <v>202501</v>
      </c>
      <c r="E3892" s="118" t="str">
        <f t="shared" si="60"/>
        <v>01 January 2025</v>
      </c>
      <c r="F3892" s="98" t="s">
        <v>542</v>
      </c>
      <c r="G3892" s="98" t="s">
        <v>553</v>
      </c>
    </row>
    <row r="3893" spans="1:7" x14ac:dyDescent="0.25">
      <c r="A3893" s="31" t="s">
        <v>549</v>
      </c>
      <c r="B3893" s="101" t="s">
        <v>68</v>
      </c>
      <c r="C3893" s="31">
        <v>-104591.32</v>
      </c>
      <c r="D3893" s="31">
        <v>202501</v>
      </c>
      <c r="E3893" s="119" t="str">
        <f t="shared" si="60"/>
        <v>01 January 2025</v>
      </c>
      <c r="F3893" s="31" t="s">
        <v>542</v>
      </c>
      <c r="G3893" s="31" t="s">
        <v>553</v>
      </c>
    </row>
    <row r="3894" spans="1:7" x14ac:dyDescent="0.25">
      <c r="A3894" s="98" t="s">
        <v>549</v>
      </c>
      <c r="B3894" s="99" t="s">
        <v>70</v>
      </c>
      <c r="C3894" s="98">
        <v>97982.57</v>
      </c>
      <c r="D3894" s="98">
        <v>202501</v>
      </c>
      <c r="E3894" s="118" t="str">
        <f t="shared" si="60"/>
        <v>01 January 2025</v>
      </c>
      <c r="F3894" s="98" t="s">
        <v>542</v>
      </c>
      <c r="G3894" s="98" t="s">
        <v>553</v>
      </c>
    </row>
    <row r="3895" spans="1:7" x14ac:dyDescent="0.25">
      <c r="A3895" s="31" t="s">
        <v>549</v>
      </c>
      <c r="B3895" s="101" t="s">
        <v>72</v>
      </c>
      <c r="C3895" s="31">
        <v>-17122.169999999998</v>
      </c>
      <c r="D3895" s="31">
        <v>202501</v>
      </c>
      <c r="E3895" s="119" t="str">
        <f t="shared" si="60"/>
        <v>01 January 2025</v>
      </c>
      <c r="F3895" s="31" t="s">
        <v>542</v>
      </c>
      <c r="G3895" s="31" t="s">
        <v>553</v>
      </c>
    </row>
    <row r="3896" spans="1:7" x14ac:dyDescent="0.25">
      <c r="A3896" s="98" t="s">
        <v>549</v>
      </c>
      <c r="B3896" s="99" t="s">
        <v>74</v>
      </c>
      <c r="C3896" s="98">
        <v>-16744.830000000002</v>
      </c>
      <c r="D3896" s="98">
        <v>202501</v>
      </c>
      <c r="E3896" s="118" t="str">
        <f t="shared" si="60"/>
        <v>01 January 2025</v>
      </c>
      <c r="F3896" s="98" t="s">
        <v>542</v>
      </c>
      <c r="G3896" s="98" t="s">
        <v>553</v>
      </c>
    </row>
    <row r="3897" spans="1:7" x14ac:dyDescent="0.25">
      <c r="A3897" s="31" t="s">
        <v>549</v>
      </c>
      <c r="B3897" s="101" t="s">
        <v>76</v>
      </c>
      <c r="C3897" s="31">
        <v>-12292.92</v>
      </c>
      <c r="D3897" s="31">
        <v>202501</v>
      </c>
      <c r="E3897" s="119" t="str">
        <f t="shared" si="60"/>
        <v>01 January 2025</v>
      </c>
      <c r="F3897" s="31" t="s">
        <v>542</v>
      </c>
      <c r="G3897" s="31" t="s">
        <v>553</v>
      </c>
    </row>
    <row r="3898" spans="1:7" x14ac:dyDescent="0.25">
      <c r="A3898" s="98" t="s">
        <v>549</v>
      </c>
      <c r="B3898" s="99" t="s">
        <v>321</v>
      </c>
      <c r="C3898" s="98">
        <v>3122</v>
      </c>
      <c r="D3898" s="98">
        <v>202501</v>
      </c>
      <c r="E3898" s="118" t="str">
        <f t="shared" si="60"/>
        <v>01 January 2025</v>
      </c>
      <c r="F3898" s="98" t="s">
        <v>542</v>
      </c>
      <c r="G3898" s="98" t="s">
        <v>553</v>
      </c>
    </row>
    <row r="3899" spans="1:7" x14ac:dyDescent="0.25">
      <c r="A3899" s="31" t="s">
        <v>549</v>
      </c>
      <c r="B3899" s="101" t="s">
        <v>78</v>
      </c>
      <c r="C3899" s="31">
        <v>-4295.16</v>
      </c>
      <c r="D3899" s="31">
        <v>202501</v>
      </c>
      <c r="E3899" s="119" t="str">
        <f t="shared" si="60"/>
        <v>01 January 2025</v>
      </c>
      <c r="F3899" s="31" t="s">
        <v>542</v>
      </c>
      <c r="G3899" s="31" t="s">
        <v>553</v>
      </c>
    </row>
    <row r="3900" spans="1:7" x14ac:dyDescent="0.25">
      <c r="A3900" s="98" t="s">
        <v>549</v>
      </c>
      <c r="B3900" s="99" t="s">
        <v>80</v>
      </c>
      <c r="C3900" s="98">
        <v>269.89999999999998</v>
      </c>
      <c r="D3900" s="98">
        <v>202501</v>
      </c>
      <c r="E3900" s="118" t="str">
        <f t="shared" si="60"/>
        <v>01 January 2025</v>
      </c>
      <c r="F3900" s="98" t="s">
        <v>542</v>
      </c>
      <c r="G3900" s="98" t="s">
        <v>553</v>
      </c>
    </row>
    <row r="3901" spans="1:7" x14ac:dyDescent="0.25">
      <c r="A3901" s="31" t="s">
        <v>549</v>
      </c>
      <c r="B3901" s="101" t="s">
        <v>84</v>
      </c>
      <c r="C3901" s="31">
        <v>-1201.8800000000001</v>
      </c>
      <c r="D3901" s="31">
        <v>202501</v>
      </c>
      <c r="E3901" s="119" t="str">
        <f t="shared" si="60"/>
        <v>01 January 2025</v>
      </c>
      <c r="F3901" s="31" t="s">
        <v>542</v>
      </c>
      <c r="G3901" s="31" t="s">
        <v>553</v>
      </c>
    </row>
    <row r="3902" spans="1:7" x14ac:dyDescent="0.25">
      <c r="A3902" s="98" t="s">
        <v>549</v>
      </c>
      <c r="B3902" s="99" t="s">
        <v>86</v>
      </c>
      <c r="C3902" s="98">
        <v>-1637.4</v>
      </c>
      <c r="D3902" s="98">
        <v>202501</v>
      </c>
      <c r="E3902" s="118" t="str">
        <f t="shared" si="60"/>
        <v>01 January 2025</v>
      </c>
      <c r="F3902" s="98" t="s">
        <v>542</v>
      </c>
      <c r="G3902" s="98" t="s">
        <v>553</v>
      </c>
    </row>
    <row r="3903" spans="1:7" x14ac:dyDescent="0.25">
      <c r="A3903" s="31" t="s">
        <v>549</v>
      </c>
      <c r="B3903" s="101" t="s">
        <v>90</v>
      </c>
      <c r="C3903" s="31">
        <v>-3081.51</v>
      </c>
      <c r="D3903" s="31">
        <v>202501</v>
      </c>
      <c r="E3903" s="119" t="str">
        <f t="shared" si="60"/>
        <v>01 January 2025</v>
      </c>
      <c r="F3903" s="31" t="s">
        <v>542</v>
      </c>
      <c r="G3903" s="31" t="s">
        <v>553</v>
      </c>
    </row>
    <row r="3904" spans="1:7" x14ac:dyDescent="0.25">
      <c r="A3904" s="98" t="s">
        <v>549</v>
      </c>
      <c r="B3904" s="99" t="s">
        <v>92</v>
      </c>
      <c r="C3904" s="98">
        <v>-292.22000000000003</v>
      </c>
      <c r="D3904" s="98">
        <v>202501</v>
      </c>
      <c r="E3904" s="118" t="str">
        <f t="shared" si="60"/>
        <v>01 January 2025</v>
      </c>
      <c r="F3904" s="98" t="s">
        <v>542</v>
      </c>
      <c r="G3904" s="98" t="s">
        <v>553</v>
      </c>
    </row>
    <row r="3905" spans="1:7" x14ac:dyDescent="0.25">
      <c r="A3905" s="31" t="s">
        <v>549</v>
      </c>
      <c r="B3905" s="101" t="s">
        <v>94</v>
      </c>
      <c r="C3905" s="31">
        <v>-2417.27</v>
      </c>
      <c r="D3905" s="31">
        <v>202501</v>
      </c>
      <c r="E3905" s="119" t="str">
        <f t="shared" si="60"/>
        <v>01 January 2025</v>
      </c>
      <c r="F3905" s="31" t="s">
        <v>542</v>
      </c>
      <c r="G3905" s="31" t="s">
        <v>553</v>
      </c>
    </row>
    <row r="3906" spans="1:7" x14ac:dyDescent="0.25">
      <c r="A3906" s="98" t="s">
        <v>549</v>
      </c>
      <c r="B3906" s="99" t="s">
        <v>545</v>
      </c>
      <c r="C3906" s="98">
        <v>627.27</v>
      </c>
      <c r="D3906" s="98">
        <v>202501</v>
      </c>
      <c r="E3906" s="118" t="str">
        <f t="shared" ref="E3906:E3969" si="61">TEXT(DATE(LEFT(D3906,4), RIGHT(D3906,2), 1), "DD MMMM YYYY")</f>
        <v>01 January 2025</v>
      </c>
      <c r="F3906" s="98" t="s">
        <v>542</v>
      </c>
      <c r="G3906" s="98" t="s">
        <v>553</v>
      </c>
    </row>
    <row r="3907" spans="1:7" x14ac:dyDescent="0.25">
      <c r="A3907" s="31" t="s">
        <v>549</v>
      </c>
      <c r="B3907" s="101" t="s">
        <v>96</v>
      </c>
      <c r="C3907" s="31">
        <v>-45199.09</v>
      </c>
      <c r="D3907" s="31">
        <v>202501</v>
      </c>
      <c r="E3907" s="119" t="str">
        <f t="shared" si="61"/>
        <v>01 January 2025</v>
      </c>
      <c r="F3907" s="31" t="s">
        <v>542</v>
      </c>
      <c r="G3907" s="31" t="s">
        <v>553</v>
      </c>
    </row>
    <row r="3908" spans="1:7" x14ac:dyDescent="0.25">
      <c r="A3908" s="98" t="s">
        <v>549</v>
      </c>
      <c r="B3908" s="99" t="s">
        <v>98</v>
      </c>
      <c r="C3908" s="98">
        <v>24977.46</v>
      </c>
      <c r="D3908" s="98">
        <v>202501</v>
      </c>
      <c r="E3908" s="118" t="str">
        <f t="shared" si="61"/>
        <v>01 January 2025</v>
      </c>
      <c r="F3908" s="98" t="s">
        <v>542</v>
      </c>
      <c r="G3908" s="98" t="s">
        <v>553</v>
      </c>
    </row>
    <row r="3909" spans="1:7" x14ac:dyDescent="0.25">
      <c r="A3909" s="31" t="s">
        <v>549</v>
      </c>
      <c r="B3909" s="101" t="s">
        <v>100</v>
      </c>
      <c r="C3909" s="31">
        <v>-30214.83</v>
      </c>
      <c r="D3909" s="31">
        <v>202501</v>
      </c>
      <c r="E3909" s="119" t="str">
        <f t="shared" si="61"/>
        <v>01 January 2025</v>
      </c>
      <c r="F3909" s="31" t="s">
        <v>542</v>
      </c>
      <c r="G3909" s="31" t="s">
        <v>553</v>
      </c>
    </row>
    <row r="3910" spans="1:7" x14ac:dyDescent="0.25">
      <c r="A3910" s="98" t="s">
        <v>549</v>
      </c>
      <c r="B3910" s="99" t="s">
        <v>102</v>
      </c>
      <c r="C3910" s="98">
        <v>11388.82</v>
      </c>
      <c r="D3910" s="98">
        <v>202501</v>
      </c>
      <c r="E3910" s="118" t="str">
        <f t="shared" si="61"/>
        <v>01 January 2025</v>
      </c>
      <c r="F3910" s="98" t="s">
        <v>542</v>
      </c>
      <c r="G3910" s="98" t="s">
        <v>553</v>
      </c>
    </row>
    <row r="3911" spans="1:7" x14ac:dyDescent="0.25">
      <c r="A3911" s="31" t="s">
        <v>549</v>
      </c>
      <c r="B3911" s="101" t="s">
        <v>575</v>
      </c>
      <c r="C3911" s="31">
        <v>-1434.81</v>
      </c>
      <c r="D3911" s="31">
        <v>202501</v>
      </c>
      <c r="E3911" s="119" t="str">
        <f t="shared" si="61"/>
        <v>01 January 2025</v>
      </c>
      <c r="F3911" s="31" t="s">
        <v>542</v>
      </c>
      <c r="G3911" s="31" t="s">
        <v>553</v>
      </c>
    </row>
    <row r="3912" spans="1:7" x14ac:dyDescent="0.25">
      <c r="A3912" s="98" t="s">
        <v>549</v>
      </c>
      <c r="B3912" s="99" t="s">
        <v>576</v>
      </c>
      <c r="C3912" s="98">
        <v>1458.38</v>
      </c>
      <c r="D3912" s="98">
        <v>202501</v>
      </c>
      <c r="E3912" s="118" t="str">
        <f t="shared" si="61"/>
        <v>01 January 2025</v>
      </c>
      <c r="F3912" s="98" t="s">
        <v>542</v>
      </c>
      <c r="G3912" s="98" t="s">
        <v>553</v>
      </c>
    </row>
    <row r="3913" spans="1:7" x14ac:dyDescent="0.25">
      <c r="A3913" s="31" t="s">
        <v>549</v>
      </c>
      <c r="B3913" s="101" t="s">
        <v>106</v>
      </c>
      <c r="C3913" s="31">
        <v>-293.55</v>
      </c>
      <c r="D3913" s="31">
        <v>202501</v>
      </c>
      <c r="E3913" s="119" t="str">
        <f t="shared" si="61"/>
        <v>01 January 2025</v>
      </c>
      <c r="F3913" s="31" t="s">
        <v>542</v>
      </c>
      <c r="G3913" s="31" t="s">
        <v>553</v>
      </c>
    </row>
    <row r="3914" spans="1:7" x14ac:dyDescent="0.25">
      <c r="A3914" s="98" t="s">
        <v>549</v>
      </c>
      <c r="B3914" s="99" t="s">
        <v>108</v>
      </c>
      <c r="C3914" s="98">
        <v>-764</v>
      </c>
      <c r="D3914" s="98">
        <v>202501</v>
      </c>
      <c r="E3914" s="118" t="str">
        <f t="shared" si="61"/>
        <v>01 January 2025</v>
      </c>
      <c r="F3914" s="98" t="s">
        <v>542</v>
      </c>
      <c r="G3914" s="98" t="s">
        <v>553</v>
      </c>
    </row>
    <row r="3915" spans="1:7" x14ac:dyDescent="0.25">
      <c r="A3915" s="31" t="s">
        <v>549</v>
      </c>
      <c r="B3915" s="101" t="s">
        <v>110</v>
      </c>
      <c r="C3915" s="31">
        <v>-101756.56</v>
      </c>
      <c r="D3915" s="31">
        <v>202501</v>
      </c>
      <c r="E3915" s="119" t="str">
        <f t="shared" si="61"/>
        <v>01 January 2025</v>
      </c>
      <c r="F3915" s="31" t="s">
        <v>542</v>
      </c>
      <c r="G3915" s="31" t="s">
        <v>553</v>
      </c>
    </row>
    <row r="3916" spans="1:7" x14ac:dyDescent="0.25">
      <c r="A3916" s="98" t="s">
        <v>549</v>
      </c>
      <c r="B3916" s="99" t="s">
        <v>112</v>
      </c>
      <c r="C3916" s="98">
        <v>114291.34</v>
      </c>
      <c r="D3916" s="98">
        <v>202501</v>
      </c>
      <c r="E3916" s="118" t="str">
        <f t="shared" si="61"/>
        <v>01 January 2025</v>
      </c>
      <c r="F3916" s="98" t="s">
        <v>542</v>
      </c>
      <c r="G3916" s="98" t="s">
        <v>553</v>
      </c>
    </row>
    <row r="3917" spans="1:7" x14ac:dyDescent="0.25">
      <c r="A3917" s="31" t="s">
        <v>549</v>
      </c>
      <c r="B3917" s="101" t="s">
        <v>323</v>
      </c>
      <c r="C3917" s="31">
        <v>324792.68</v>
      </c>
      <c r="D3917" s="31">
        <v>202501</v>
      </c>
      <c r="E3917" s="119" t="str">
        <f t="shared" si="61"/>
        <v>01 January 2025</v>
      </c>
      <c r="F3917" s="31" t="s">
        <v>542</v>
      </c>
      <c r="G3917" s="31" t="s">
        <v>553</v>
      </c>
    </row>
    <row r="3918" spans="1:7" x14ac:dyDescent="0.25">
      <c r="A3918" s="98" t="s">
        <v>549</v>
      </c>
      <c r="B3918" s="99" t="s">
        <v>577</v>
      </c>
      <c r="C3918" s="98">
        <v>-16886.919999999998</v>
      </c>
      <c r="D3918" s="98">
        <v>202501</v>
      </c>
      <c r="E3918" s="118" t="str">
        <f t="shared" si="61"/>
        <v>01 January 2025</v>
      </c>
      <c r="F3918" s="98" t="s">
        <v>542</v>
      </c>
      <c r="G3918" s="98" t="s">
        <v>553</v>
      </c>
    </row>
    <row r="3919" spans="1:7" x14ac:dyDescent="0.25">
      <c r="A3919" s="31" t="s">
        <v>549</v>
      </c>
      <c r="B3919" s="101" t="s">
        <v>325</v>
      </c>
      <c r="C3919" s="31">
        <v>-308080.38</v>
      </c>
      <c r="D3919" s="31">
        <v>202501</v>
      </c>
      <c r="E3919" s="119" t="str">
        <f t="shared" si="61"/>
        <v>01 January 2025</v>
      </c>
      <c r="F3919" s="31" t="s">
        <v>542</v>
      </c>
      <c r="G3919" s="31" t="s">
        <v>553</v>
      </c>
    </row>
    <row r="3920" spans="1:7" x14ac:dyDescent="0.25">
      <c r="A3920" s="98" t="s">
        <v>549</v>
      </c>
      <c r="B3920" s="99" t="s">
        <v>327</v>
      </c>
      <c r="C3920" s="98">
        <v>174.62</v>
      </c>
      <c r="D3920" s="98">
        <v>202501</v>
      </c>
      <c r="E3920" s="118" t="str">
        <f t="shared" si="61"/>
        <v>01 January 2025</v>
      </c>
      <c r="F3920" s="98" t="s">
        <v>542</v>
      </c>
      <c r="G3920" s="98" t="s">
        <v>553</v>
      </c>
    </row>
    <row r="3921" spans="1:7" x14ac:dyDescent="0.25">
      <c r="A3921" s="31" t="s">
        <v>549</v>
      </c>
      <c r="B3921" s="101" t="s">
        <v>114</v>
      </c>
      <c r="C3921" s="31">
        <v>114291.34</v>
      </c>
      <c r="D3921" s="31">
        <v>202501</v>
      </c>
      <c r="E3921" s="119" t="str">
        <f t="shared" si="61"/>
        <v>01 January 2025</v>
      </c>
      <c r="F3921" s="31" t="s">
        <v>542</v>
      </c>
      <c r="G3921" s="31" t="s">
        <v>553</v>
      </c>
    </row>
    <row r="3922" spans="1:7" x14ac:dyDescent="0.25">
      <c r="A3922" s="98" t="s">
        <v>549</v>
      </c>
      <c r="B3922" s="99" t="s">
        <v>116</v>
      </c>
      <c r="C3922" s="98"/>
      <c r="D3922" s="98">
        <v>202501</v>
      </c>
      <c r="E3922" s="118" t="str">
        <f t="shared" si="61"/>
        <v>01 January 2025</v>
      </c>
      <c r="F3922" s="98" t="s">
        <v>542</v>
      </c>
      <c r="G3922" s="98" t="s">
        <v>553</v>
      </c>
    </row>
    <row r="3923" spans="1:7" x14ac:dyDescent="0.25">
      <c r="A3923" s="31" t="s">
        <v>549</v>
      </c>
      <c r="B3923" s="101" t="s">
        <v>118</v>
      </c>
      <c r="C3923" s="31"/>
      <c r="D3923" s="31">
        <v>202501</v>
      </c>
      <c r="E3923" s="119" t="str">
        <f t="shared" si="61"/>
        <v>01 January 2025</v>
      </c>
      <c r="F3923" s="31" t="s">
        <v>542</v>
      </c>
      <c r="G3923" s="31" t="s">
        <v>553</v>
      </c>
    </row>
    <row r="3924" spans="1:7" x14ac:dyDescent="0.25">
      <c r="A3924" s="98" t="s">
        <v>549</v>
      </c>
      <c r="B3924" s="99" t="s">
        <v>126</v>
      </c>
      <c r="C3924" s="98">
        <v>-1602.25</v>
      </c>
      <c r="D3924" s="98">
        <v>202501</v>
      </c>
      <c r="E3924" s="118" t="str">
        <f t="shared" si="61"/>
        <v>01 January 2025</v>
      </c>
      <c r="F3924" s="98" t="s">
        <v>542</v>
      </c>
      <c r="G3924" s="98" t="s">
        <v>553</v>
      </c>
    </row>
    <row r="3925" spans="1:7" x14ac:dyDescent="0.25">
      <c r="A3925" s="31" t="s">
        <v>549</v>
      </c>
      <c r="B3925" s="101" t="s">
        <v>130</v>
      </c>
      <c r="C3925" s="31">
        <v>-4.99</v>
      </c>
      <c r="D3925" s="31">
        <v>202501</v>
      </c>
      <c r="E3925" s="119" t="str">
        <f t="shared" si="61"/>
        <v>01 January 2025</v>
      </c>
      <c r="F3925" s="31" t="s">
        <v>542</v>
      </c>
      <c r="G3925" s="31" t="s">
        <v>553</v>
      </c>
    </row>
    <row r="3926" spans="1:7" x14ac:dyDescent="0.25">
      <c r="A3926" s="98" t="s">
        <v>549</v>
      </c>
      <c r="B3926" s="99" t="s">
        <v>140</v>
      </c>
      <c r="C3926" s="98">
        <v>-1607.24</v>
      </c>
      <c r="D3926" s="98">
        <v>202501</v>
      </c>
      <c r="E3926" s="118" t="str">
        <f t="shared" si="61"/>
        <v>01 January 2025</v>
      </c>
      <c r="F3926" s="98" t="s">
        <v>542</v>
      </c>
      <c r="G3926" s="98" t="s">
        <v>553</v>
      </c>
    </row>
    <row r="3927" spans="1:7" x14ac:dyDescent="0.25">
      <c r="A3927" s="31" t="s">
        <v>549</v>
      </c>
      <c r="B3927" s="101" t="s">
        <v>142</v>
      </c>
      <c r="C3927" s="31"/>
      <c r="D3927" s="31">
        <v>202501</v>
      </c>
      <c r="E3927" s="119" t="str">
        <f t="shared" si="61"/>
        <v>01 January 2025</v>
      </c>
      <c r="F3927" s="31" t="s">
        <v>542</v>
      </c>
      <c r="G3927" s="31" t="s">
        <v>553</v>
      </c>
    </row>
    <row r="3928" spans="1:7" x14ac:dyDescent="0.25">
      <c r="A3928" s="98" t="s">
        <v>549</v>
      </c>
      <c r="B3928" s="99" t="s">
        <v>148</v>
      </c>
      <c r="C3928" s="98">
        <v>0</v>
      </c>
      <c r="D3928" s="98">
        <v>202501</v>
      </c>
      <c r="E3928" s="118" t="str">
        <f t="shared" si="61"/>
        <v>01 January 2025</v>
      </c>
      <c r="F3928" s="98" t="s">
        <v>542</v>
      </c>
      <c r="G3928" s="98" t="s">
        <v>553</v>
      </c>
    </row>
    <row r="3929" spans="1:7" x14ac:dyDescent="0.25">
      <c r="A3929" s="31" t="s">
        <v>549</v>
      </c>
      <c r="B3929" s="101" t="s">
        <v>150</v>
      </c>
      <c r="C3929" s="31"/>
      <c r="D3929" s="31">
        <v>202501</v>
      </c>
      <c r="E3929" s="119" t="str">
        <f t="shared" si="61"/>
        <v>01 January 2025</v>
      </c>
      <c r="F3929" s="31" t="s">
        <v>542</v>
      </c>
      <c r="G3929" s="31" t="s">
        <v>553</v>
      </c>
    </row>
    <row r="3930" spans="1:7" x14ac:dyDescent="0.25">
      <c r="A3930" s="98" t="s">
        <v>549</v>
      </c>
      <c r="B3930" s="99" t="s">
        <v>154</v>
      </c>
      <c r="C3930" s="98">
        <v>0</v>
      </c>
      <c r="D3930" s="98">
        <v>202501</v>
      </c>
      <c r="E3930" s="118" t="str">
        <f t="shared" si="61"/>
        <v>01 January 2025</v>
      </c>
      <c r="F3930" s="98" t="s">
        <v>542</v>
      </c>
      <c r="G3930" s="98" t="s">
        <v>553</v>
      </c>
    </row>
    <row r="3931" spans="1:7" x14ac:dyDescent="0.25">
      <c r="A3931" s="31" t="s">
        <v>549</v>
      </c>
      <c r="B3931" s="101" t="s">
        <v>156</v>
      </c>
      <c r="C3931" s="31"/>
      <c r="D3931" s="31">
        <v>202501</v>
      </c>
      <c r="E3931" s="119" t="str">
        <f t="shared" si="61"/>
        <v>01 January 2025</v>
      </c>
      <c r="F3931" s="31" t="s">
        <v>542</v>
      </c>
      <c r="G3931" s="31" t="s">
        <v>553</v>
      </c>
    </row>
    <row r="3932" spans="1:7" x14ac:dyDescent="0.25">
      <c r="A3932" s="98" t="s">
        <v>549</v>
      </c>
      <c r="B3932" s="99" t="s">
        <v>162</v>
      </c>
      <c r="C3932" s="98">
        <v>0</v>
      </c>
      <c r="D3932" s="98">
        <v>202501</v>
      </c>
      <c r="E3932" s="118" t="str">
        <f t="shared" si="61"/>
        <v>01 January 2025</v>
      </c>
      <c r="F3932" s="98" t="s">
        <v>542</v>
      </c>
      <c r="G3932" s="98" t="s">
        <v>553</v>
      </c>
    </row>
    <row r="3933" spans="1:7" x14ac:dyDescent="0.25">
      <c r="A3933" s="31" t="s">
        <v>549</v>
      </c>
      <c r="B3933" s="101" t="s">
        <v>164</v>
      </c>
      <c r="C3933" s="31"/>
      <c r="D3933" s="31">
        <v>202501</v>
      </c>
      <c r="E3933" s="119" t="str">
        <f t="shared" si="61"/>
        <v>01 January 2025</v>
      </c>
      <c r="F3933" s="31" t="s">
        <v>542</v>
      </c>
      <c r="G3933" s="31" t="s">
        <v>553</v>
      </c>
    </row>
    <row r="3934" spans="1:7" x14ac:dyDescent="0.25">
      <c r="A3934" s="98" t="s">
        <v>549</v>
      </c>
      <c r="B3934" s="99" t="s">
        <v>276</v>
      </c>
      <c r="C3934" s="98">
        <v>-9250.58</v>
      </c>
      <c r="D3934" s="98">
        <v>202501</v>
      </c>
      <c r="E3934" s="118" t="str">
        <f t="shared" si="61"/>
        <v>01 January 2025</v>
      </c>
      <c r="F3934" s="98" t="s">
        <v>542</v>
      </c>
      <c r="G3934" s="98" t="s">
        <v>553</v>
      </c>
    </row>
    <row r="3935" spans="1:7" x14ac:dyDescent="0.25">
      <c r="A3935" s="31" t="s">
        <v>549</v>
      </c>
      <c r="B3935" s="101" t="s">
        <v>172</v>
      </c>
      <c r="C3935" s="31">
        <v>-9250.58</v>
      </c>
      <c r="D3935" s="31">
        <v>202501</v>
      </c>
      <c r="E3935" s="119" t="str">
        <f t="shared" si="61"/>
        <v>01 January 2025</v>
      </c>
      <c r="F3935" s="31" t="s">
        <v>542</v>
      </c>
      <c r="G3935" s="31" t="s">
        <v>553</v>
      </c>
    </row>
    <row r="3936" spans="1:7" x14ac:dyDescent="0.25">
      <c r="A3936" s="98" t="s">
        <v>549</v>
      </c>
      <c r="B3936" s="99" t="s">
        <v>174</v>
      </c>
      <c r="C3936" s="98"/>
      <c r="D3936" s="98">
        <v>202501</v>
      </c>
      <c r="E3936" s="118" t="str">
        <f t="shared" si="61"/>
        <v>01 January 2025</v>
      </c>
      <c r="F3936" s="98" t="s">
        <v>542</v>
      </c>
      <c r="G3936" s="98" t="s">
        <v>553</v>
      </c>
    </row>
    <row r="3937" spans="1:7" x14ac:dyDescent="0.25">
      <c r="A3937" s="31" t="s">
        <v>549</v>
      </c>
      <c r="B3937" s="101" t="s">
        <v>198</v>
      </c>
      <c r="C3937" s="31">
        <v>0</v>
      </c>
      <c r="D3937" s="31">
        <v>202501</v>
      </c>
      <c r="E3937" s="119" t="str">
        <f t="shared" si="61"/>
        <v>01 January 2025</v>
      </c>
      <c r="F3937" s="31" t="s">
        <v>542</v>
      </c>
      <c r="G3937" s="31" t="s">
        <v>553</v>
      </c>
    </row>
    <row r="3938" spans="1:7" x14ac:dyDescent="0.25">
      <c r="A3938" s="98" t="s">
        <v>549</v>
      </c>
      <c r="B3938" s="99" t="s">
        <v>200</v>
      </c>
      <c r="C3938" s="98"/>
      <c r="D3938" s="98">
        <v>202501</v>
      </c>
      <c r="E3938" s="118" t="str">
        <f t="shared" si="61"/>
        <v>01 January 2025</v>
      </c>
      <c r="F3938" s="98" t="s">
        <v>542</v>
      </c>
      <c r="G3938" s="98" t="s">
        <v>553</v>
      </c>
    </row>
    <row r="3939" spans="1:7" x14ac:dyDescent="0.25">
      <c r="A3939" s="31" t="s">
        <v>549</v>
      </c>
      <c r="B3939" s="101" t="s">
        <v>206</v>
      </c>
      <c r="C3939" s="31">
        <v>0</v>
      </c>
      <c r="D3939" s="31">
        <v>202501</v>
      </c>
      <c r="E3939" s="119" t="str">
        <f t="shared" si="61"/>
        <v>01 January 2025</v>
      </c>
      <c r="F3939" s="31" t="s">
        <v>542</v>
      </c>
      <c r="G3939" s="31" t="s">
        <v>553</v>
      </c>
    </row>
    <row r="3940" spans="1:7" x14ac:dyDescent="0.25">
      <c r="A3940" s="98" t="s">
        <v>549</v>
      </c>
      <c r="B3940" s="99" t="s">
        <v>208</v>
      </c>
      <c r="C3940" s="98"/>
      <c r="D3940" s="98">
        <v>202501</v>
      </c>
      <c r="E3940" s="118" t="str">
        <f t="shared" si="61"/>
        <v>01 January 2025</v>
      </c>
      <c r="F3940" s="98" t="s">
        <v>542</v>
      </c>
      <c r="G3940" s="98" t="s">
        <v>553</v>
      </c>
    </row>
    <row r="3941" spans="1:7" x14ac:dyDescent="0.25">
      <c r="A3941" s="31" t="s">
        <v>549</v>
      </c>
      <c r="B3941" s="101" t="s">
        <v>281</v>
      </c>
      <c r="C3941" s="31">
        <v>0</v>
      </c>
      <c r="D3941" s="31">
        <v>202501</v>
      </c>
      <c r="E3941" s="119" t="str">
        <f t="shared" si="61"/>
        <v>01 January 2025</v>
      </c>
      <c r="F3941" s="31" t="s">
        <v>542</v>
      </c>
      <c r="G3941" s="31" t="s">
        <v>553</v>
      </c>
    </row>
    <row r="3942" spans="1:7" x14ac:dyDescent="0.25">
      <c r="A3942" s="98" t="s">
        <v>549</v>
      </c>
      <c r="B3942" s="99" t="s">
        <v>214</v>
      </c>
      <c r="C3942" s="98"/>
      <c r="D3942" s="98">
        <v>202501</v>
      </c>
      <c r="E3942" s="118" t="str">
        <f t="shared" si="61"/>
        <v>01 January 2025</v>
      </c>
      <c r="F3942" s="98" t="s">
        <v>542</v>
      </c>
      <c r="G3942" s="98" t="s">
        <v>553</v>
      </c>
    </row>
    <row r="3943" spans="1:7" x14ac:dyDescent="0.25">
      <c r="A3943" s="31" t="s">
        <v>549</v>
      </c>
      <c r="B3943" s="101" t="s">
        <v>216</v>
      </c>
      <c r="C3943" s="31">
        <v>-14.99</v>
      </c>
      <c r="D3943" s="31">
        <v>202501</v>
      </c>
      <c r="E3943" s="119" t="str">
        <f t="shared" si="61"/>
        <v>01 January 2025</v>
      </c>
      <c r="F3943" s="31" t="s">
        <v>542</v>
      </c>
      <c r="G3943" s="31" t="s">
        <v>553</v>
      </c>
    </row>
    <row r="3944" spans="1:7" x14ac:dyDescent="0.25">
      <c r="A3944" s="98" t="s">
        <v>549</v>
      </c>
      <c r="B3944" s="99" t="s">
        <v>220</v>
      </c>
      <c r="C3944" s="98">
        <v>-14.99</v>
      </c>
      <c r="D3944" s="98">
        <v>202501</v>
      </c>
      <c r="E3944" s="118" t="str">
        <f t="shared" si="61"/>
        <v>01 January 2025</v>
      </c>
      <c r="F3944" s="98" t="s">
        <v>542</v>
      </c>
      <c r="G3944" s="98" t="s">
        <v>553</v>
      </c>
    </row>
    <row r="3945" spans="1:7" x14ac:dyDescent="0.25">
      <c r="A3945" s="31" t="s">
        <v>549</v>
      </c>
      <c r="B3945" s="101" t="s">
        <v>222</v>
      </c>
      <c r="C3945" s="31"/>
      <c r="D3945" s="31">
        <v>202501</v>
      </c>
      <c r="E3945" s="119" t="str">
        <f t="shared" si="61"/>
        <v>01 January 2025</v>
      </c>
      <c r="F3945" s="31" t="s">
        <v>542</v>
      </c>
      <c r="G3945" s="31" t="s">
        <v>553</v>
      </c>
    </row>
    <row r="3946" spans="1:7" x14ac:dyDescent="0.25">
      <c r="A3946" s="98" t="s">
        <v>549</v>
      </c>
      <c r="B3946" s="99" t="s">
        <v>224</v>
      </c>
      <c r="C3946" s="98">
        <v>0</v>
      </c>
      <c r="D3946" s="98">
        <v>202501</v>
      </c>
      <c r="E3946" s="118" t="str">
        <f t="shared" si="61"/>
        <v>01 January 2025</v>
      </c>
      <c r="F3946" s="98" t="s">
        <v>542</v>
      </c>
      <c r="G3946" s="98" t="s">
        <v>553</v>
      </c>
    </row>
    <row r="3947" spans="1:7" x14ac:dyDescent="0.25">
      <c r="A3947" s="31" t="s">
        <v>549</v>
      </c>
      <c r="B3947" s="101" t="s">
        <v>226</v>
      </c>
      <c r="C3947" s="31"/>
      <c r="D3947" s="31">
        <v>202501</v>
      </c>
      <c r="E3947" s="119" t="str">
        <f t="shared" si="61"/>
        <v>01 January 2025</v>
      </c>
      <c r="F3947" s="31" t="s">
        <v>542</v>
      </c>
      <c r="G3947" s="31" t="s">
        <v>553</v>
      </c>
    </row>
    <row r="3948" spans="1:7" x14ac:dyDescent="0.25">
      <c r="A3948" s="98" t="s">
        <v>549</v>
      </c>
      <c r="B3948" s="99" t="s">
        <v>228</v>
      </c>
      <c r="C3948" s="98">
        <v>0</v>
      </c>
      <c r="D3948" s="98">
        <v>202501</v>
      </c>
      <c r="E3948" s="118" t="str">
        <f t="shared" si="61"/>
        <v>01 January 2025</v>
      </c>
      <c r="F3948" s="98" t="s">
        <v>542</v>
      </c>
      <c r="G3948" s="98" t="s">
        <v>553</v>
      </c>
    </row>
    <row r="3949" spans="1:7" x14ac:dyDescent="0.25">
      <c r="A3949" s="31" t="s">
        <v>549</v>
      </c>
      <c r="B3949" s="101" t="s">
        <v>230</v>
      </c>
      <c r="C3949" s="31"/>
      <c r="D3949" s="31">
        <v>202501</v>
      </c>
      <c r="E3949" s="119" t="str">
        <f t="shared" si="61"/>
        <v>01 January 2025</v>
      </c>
      <c r="F3949" s="31" t="s">
        <v>542</v>
      </c>
      <c r="G3949" s="31" t="s">
        <v>553</v>
      </c>
    </row>
    <row r="3950" spans="1:7" x14ac:dyDescent="0.25">
      <c r="A3950" s="98" t="s">
        <v>549</v>
      </c>
      <c r="B3950" s="99" t="s">
        <v>232</v>
      </c>
      <c r="C3950" s="98">
        <v>0</v>
      </c>
      <c r="D3950" s="98">
        <v>202501</v>
      </c>
      <c r="E3950" s="118" t="str">
        <f t="shared" si="61"/>
        <v>01 January 2025</v>
      </c>
      <c r="F3950" s="98" t="s">
        <v>542</v>
      </c>
      <c r="G3950" s="98" t="s">
        <v>553</v>
      </c>
    </row>
    <row r="3951" spans="1:7" x14ac:dyDescent="0.25">
      <c r="A3951" s="31" t="s">
        <v>549</v>
      </c>
      <c r="B3951" s="101" t="s">
        <v>234</v>
      </c>
      <c r="C3951" s="31">
        <v>-10872.81</v>
      </c>
      <c r="D3951" s="31">
        <v>202501</v>
      </c>
      <c r="E3951" s="119" t="str">
        <f t="shared" si="61"/>
        <v>01 January 2025</v>
      </c>
      <c r="F3951" s="31" t="s">
        <v>542</v>
      </c>
      <c r="G3951" s="31" t="s">
        <v>553</v>
      </c>
    </row>
    <row r="3952" spans="1:7" x14ac:dyDescent="0.25">
      <c r="A3952" s="98" t="s">
        <v>549</v>
      </c>
      <c r="B3952" s="99" t="s">
        <v>236</v>
      </c>
      <c r="C3952" s="98">
        <v>103418.53</v>
      </c>
      <c r="D3952" s="98">
        <v>202501</v>
      </c>
      <c r="E3952" s="118" t="str">
        <f t="shared" si="61"/>
        <v>01 January 2025</v>
      </c>
      <c r="F3952" s="98" t="s">
        <v>542</v>
      </c>
      <c r="G3952" s="98" t="s">
        <v>553</v>
      </c>
    </row>
    <row r="3953" spans="1:7" x14ac:dyDescent="0.25">
      <c r="A3953" s="31" t="s">
        <v>549</v>
      </c>
      <c r="B3953" s="101" t="s">
        <v>238</v>
      </c>
      <c r="C3953" s="31"/>
      <c r="D3953" s="31">
        <v>202501</v>
      </c>
      <c r="E3953" s="119" t="str">
        <f t="shared" si="61"/>
        <v>01 January 2025</v>
      </c>
      <c r="F3953" s="31" t="s">
        <v>542</v>
      </c>
      <c r="G3953" s="31" t="s">
        <v>553</v>
      </c>
    </row>
    <row r="3954" spans="1:7" x14ac:dyDescent="0.25">
      <c r="A3954" s="98" t="s">
        <v>549</v>
      </c>
      <c r="B3954" s="99" t="s">
        <v>238</v>
      </c>
      <c r="C3954" s="98">
        <v>103418.53</v>
      </c>
      <c r="D3954" s="98">
        <v>202501</v>
      </c>
      <c r="E3954" s="118" t="str">
        <f t="shared" si="61"/>
        <v>01 January 2025</v>
      </c>
      <c r="F3954" s="98" t="s">
        <v>542</v>
      </c>
      <c r="G3954" s="98" t="s">
        <v>553</v>
      </c>
    </row>
    <row r="3955" spans="1:7" x14ac:dyDescent="0.25">
      <c r="A3955" s="31" t="s">
        <v>549</v>
      </c>
      <c r="B3955" s="101" t="s">
        <v>241</v>
      </c>
      <c r="C3955" s="31">
        <v>103418.53</v>
      </c>
      <c r="D3955" s="31">
        <v>202501</v>
      </c>
      <c r="E3955" s="119" t="str">
        <f t="shared" si="61"/>
        <v>01 January 2025</v>
      </c>
      <c r="F3955" s="31" t="s">
        <v>542</v>
      </c>
      <c r="G3955" s="31" t="s">
        <v>553</v>
      </c>
    </row>
    <row r="3956" spans="1:7" x14ac:dyDescent="0.25">
      <c r="A3956" s="98" t="s">
        <v>549</v>
      </c>
      <c r="B3956" s="99" t="s">
        <v>243</v>
      </c>
      <c r="C3956" s="98"/>
      <c r="D3956" s="98">
        <v>202501</v>
      </c>
      <c r="E3956" s="118" t="str">
        <f t="shared" si="61"/>
        <v>01 January 2025</v>
      </c>
      <c r="F3956" s="98" t="s">
        <v>542</v>
      </c>
      <c r="G3956" s="98" t="s">
        <v>553</v>
      </c>
    </row>
    <row r="3957" spans="1:7" x14ac:dyDescent="0.25">
      <c r="A3957" s="31" t="s">
        <v>549</v>
      </c>
      <c r="B3957" s="101" t="s">
        <v>249</v>
      </c>
      <c r="C3957" s="31">
        <v>103418.53</v>
      </c>
      <c r="D3957" s="31">
        <v>202501</v>
      </c>
      <c r="E3957" s="119" t="str">
        <f t="shared" si="61"/>
        <v>01 January 2025</v>
      </c>
      <c r="F3957" s="31" t="s">
        <v>542</v>
      </c>
      <c r="G3957" s="31" t="s">
        <v>553</v>
      </c>
    </row>
    <row r="3958" spans="1:7" x14ac:dyDescent="0.25">
      <c r="A3958" s="98" t="s">
        <v>549</v>
      </c>
      <c r="B3958" s="99" t="s">
        <v>255</v>
      </c>
      <c r="C3958" s="98">
        <v>103418.53</v>
      </c>
      <c r="D3958" s="98">
        <v>202501</v>
      </c>
      <c r="E3958" s="118" t="str">
        <f t="shared" si="61"/>
        <v>01 January 2025</v>
      </c>
      <c r="F3958" s="98" t="s">
        <v>542</v>
      </c>
      <c r="G3958" s="98" t="s">
        <v>553</v>
      </c>
    </row>
    <row r="3959" spans="1:7" x14ac:dyDescent="0.25">
      <c r="A3959" s="31" t="s">
        <v>549</v>
      </c>
      <c r="B3959" s="31" t="s">
        <v>15</v>
      </c>
      <c r="C3959" s="31">
        <v>0</v>
      </c>
      <c r="D3959" s="31">
        <v>202502</v>
      </c>
      <c r="E3959" s="119" t="str">
        <f t="shared" si="61"/>
        <v>01 February 2025</v>
      </c>
      <c r="F3959" s="31" t="s">
        <v>541</v>
      </c>
      <c r="G3959" s="31" t="s">
        <v>578</v>
      </c>
    </row>
    <row r="3960" spans="1:7" x14ac:dyDescent="0.25">
      <c r="A3960" s="98" t="s">
        <v>549</v>
      </c>
      <c r="B3960" s="98" t="s">
        <v>18</v>
      </c>
      <c r="C3960" s="98">
        <v>0</v>
      </c>
      <c r="D3960" s="98">
        <v>202502</v>
      </c>
      <c r="E3960" s="118" t="str">
        <f t="shared" si="61"/>
        <v>01 February 2025</v>
      </c>
      <c r="F3960" s="98" t="s">
        <v>541</v>
      </c>
      <c r="G3960" s="98" t="s">
        <v>578</v>
      </c>
    </row>
    <row r="3961" spans="1:7" x14ac:dyDescent="0.25">
      <c r="A3961" s="31" t="s">
        <v>549</v>
      </c>
      <c r="B3961" s="31" t="s">
        <v>20</v>
      </c>
      <c r="C3961" s="31">
        <v>0</v>
      </c>
      <c r="D3961" s="31">
        <v>202502</v>
      </c>
      <c r="E3961" s="119" t="str">
        <f t="shared" si="61"/>
        <v>01 February 2025</v>
      </c>
      <c r="F3961" s="31" t="s">
        <v>541</v>
      </c>
      <c r="G3961" s="31" t="s">
        <v>578</v>
      </c>
    </row>
    <row r="3962" spans="1:7" x14ac:dyDescent="0.25">
      <c r="A3962" s="98" t="s">
        <v>549</v>
      </c>
      <c r="B3962" s="98" t="s">
        <v>22</v>
      </c>
      <c r="C3962" s="98">
        <v>30250</v>
      </c>
      <c r="D3962" s="98">
        <v>202502</v>
      </c>
      <c r="E3962" s="118" t="str">
        <f t="shared" si="61"/>
        <v>01 February 2025</v>
      </c>
      <c r="F3962" s="98" t="s">
        <v>541</v>
      </c>
      <c r="G3962" s="98" t="s">
        <v>578</v>
      </c>
    </row>
    <row r="3963" spans="1:7" x14ac:dyDescent="0.25">
      <c r="A3963" s="31" t="s">
        <v>549</v>
      </c>
      <c r="B3963" s="31" t="s">
        <v>63</v>
      </c>
      <c r="C3963" s="31">
        <v>30250</v>
      </c>
      <c r="D3963" s="31">
        <v>202502</v>
      </c>
      <c r="E3963" s="119" t="str">
        <f t="shared" si="61"/>
        <v>01 February 2025</v>
      </c>
      <c r="F3963" s="31" t="s">
        <v>541</v>
      </c>
      <c r="G3963" s="31" t="s">
        <v>578</v>
      </c>
    </row>
    <row r="3964" spans="1:7" x14ac:dyDescent="0.25">
      <c r="A3964" s="98" t="s">
        <v>549</v>
      </c>
      <c r="B3964" s="98" t="s">
        <v>66</v>
      </c>
      <c r="C3964" s="98">
        <v>0</v>
      </c>
      <c r="D3964" s="98">
        <v>202502</v>
      </c>
      <c r="E3964" s="118" t="str">
        <f t="shared" si="61"/>
        <v>01 February 2025</v>
      </c>
      <c r="F3964" s="98" t="s">
        <v>541</v>
      </c>
      <c r="G3964" s="98" t="s">
        <v>578</v>
      </c>
    </row>
    <row r="3965" spans="1:7" x14ac:dyDescent="0.25">
      <c r="A3965" s="31" t="s">
        <v>549</v>
      </c>
      <c r="B3965" s="31" t="s">
        <v>68</v>
      </c>
      <c r="C3965" s="31">
        <v>-21780</v>
      </c>
      <c r="D3965" s="31">
        <v>202502</v>
      </c>
      <c r="E3965" s="119" t="str">
        <f t="shared" si="61"/>
        <v>01 February 2025</v>
      </c>
      <c r="F3965" s="31" t="s">
        <v>541</v>
      </c>
      <c r="G3965" s="31" t="s">
        <v>578</v>
      </c>
    </row>
    <row r="3966" spans="1:7" x14ac:dyDescent="0.25">
      <c r="A3966" s="98" t="s">
        <v>549</v>
      </c>
      <c r="B3966" s="98" t="s">
        <v>110</v>
      </c>
      <c r="C3966" s="98">
        <v>-21780</v>
      </c>
      <c r="D3966" s="98">
        <v>202502</v>
      </c>
      <c r="E3966" s="118" t="str">
        <f t="shared" si="61"/>
        <v>01 February 2025</v>
      </c>
      <c r="F3966" s="98" t="s">
        <v>541</v>
      </c>
      <c r="G3966" s="98" t="s">
        <v>578</v>
      </c>
    </row>
    <row r="3967" spans="1:7" x14ac:dyDescent="0.25">
      <c r="A3967" s="31" t="s">
        <v>549</v>
      </c>
      <c r="B3967" s="31" t="s">
        <v>112</v>
      </c>
      <c r="C3967" s="31">
        <v>8470</v>
      </c>
      <c r="D3967" s="31">
        <v>202502</v>
      </c>
      <c r="E3967" s="119" t="str">
        <f t="shared" si="61"/>
        <v>01 February 2025</v>
      </c>
      <c r="F3967" s="31" t="s">
        <v>541</v>
      </c>
      <c r="G3967" s="31" t="s">
        <v>578</v>
      </c>
    </row>
    <row r="3968" spans="1:7" x14ac:dyDescent="0.25">
      <c r="A3968" s="98" t="s">
        <v>549</v>
      </c>
      <c r="B3968" s="98" t="s">
        <v>114</v>
      </c>
      <c r="C3968" s="98">
        <v>8470</v>
      </c>
      <c r="D3968" s="98">
        <v>202502</v>
      </c>
      <c r="E3968" s="118" t="str">
        <f t="shared" si="61"/>
        <v>01 February 2025</v>
      </c>
      <c r="F3968" s="98" t="s">
        <v>541</v>
      </c>
      <c r="G3968" s="98" t="s">
        <v>578</v>
      </c>
    </row>
    <row r="3969" spans="1:7" x14ac:dyDescent="0.25">
      <c r="A3969" s="31" t="s">
        <v>549</v>
      </c>
      <c r="B3969" s="31" t="s">
        <v>116</v>
      </c>
      <c r="C3969" s="31">
        <v>0</v>
      </c>
      <c r="D3969" s="31">
        <v>202502</v>
      </c>
      <c r="E3969" s="119" t="str">
        <f t="shared" si="61"/>
        <v>01 February 2025</v>
      </c>
      <c r="F3969" s="31" t="s">
        <v>541</v>
      </c>
      <c r="G3969" s="31" t="s">
        <v>578</v>
      </c>
    </row>
    <row r="3970" spans="1:7" x14ac:dyDescent="0.25">
      <c r="A3970" s="98" t="s">
        <v>549</v>
      </c>
      <c r="B3970" s="98" t="s">
        <v>118</v>
      </c>
      <c r="C3970" s="98">
        <v>0</v>
      </c>
      <c r="D3970" s="98">
        <v>202502</v>
      </c>
      <c r="E3970" s="118" t="str">
        <f t="shared" ref="E3970:E4033" si="62">TEXT(DATE(LEFT(D3970,4), RIGHT(D3970,2), 1), "DD MMMM YYYY")</f>
        <v>01 February 2025</v>
      </c>
      <c r="F3970" s="98" t="s">
        <v>541</v>
      </c>
      <c r="G3970" s="98" t="s">
        <v>578</v>
      </c>
    </row>
    <row r="3971" spans="1:7" x14ac:dyDescent="0.25">
      <c r="A3971" s="31" t="s">
        <v>549</v>
      </c>
      <c r="B3971" s="31" t="s">
        <v>120</v>
      </c>
      <c r="C3971" s="31">
        <v>-3774.87</v>
      </c>
      <c r="D3971" s="31">
        <v>202502</v>
      </c>
      <c r="E3971" s="119" t="str">
        <f t="shared" si="62"/>
        <v>01 February 2025</v>
      </c>
      <c r="F3971" s="31" t="s">
        <v>541</v>
      </c>
      <c r="G3971" s="31" t="s">
        <v>578</v>
      </c>
    </row>
    <row r="3972" spans="1:7" x14ac:dyDescent="0.25">
      <c r="A3972" s="98" t="s">
        <v>549</v>
      </c>
      <c r="B3972" s="98" t="s">
        <v>122</v>
      </c>
      <c r="C3972" s="98">
        <v>0</v>
      </c>
      <c r="D3972" s="98">
        <v>202502</v>
      </c>
      <c r="E3972" s="118" t="str">
        <f t="shared" si="62"/>
        <v>01 February 2025</v>
      </c>
      <c r="F3972" s="98" t="s">
        <v>541</v>
      </c>
      <c r="G3972" s="98" t="s">
        <v>578</v>
      </c>
    </row>
    <row r="3973" spans="1:7" x14ac:dyDescent="0.25">
      <c r="A3973" s="31" t="s">
        <v>549</v>
      </c>
      <c r="B3973" s="31" t="s">
        <v>124</v>
      </c>
      <c r="C3973" s="31">
        <v>-151.03</v>
      </c>
      <c r="D3973" s="31">
        <v>202502</v>
      </c>
      <c r="E3973" s="119" t="str">
        <f t="shared" si="62"/>
        <v>01 February 2025</v>
      </c>
      <c r="F3973" s="31" t="s">
        <v>541</v>
      </c>
      <c r="G3973" s="31" t="s">
        <v>578</v>
      </c>
    </row>
    <row r="3974" spans="1:7" x14ac:dyDescent="0.25">
      <c r="A3974" s="98" t="s">
        <v>549</v>
      </c>
      <c r="B3974" s="98" t="s">
        <v>558</v>
      </c>
      <c r="C3974" s="98">
        <v>0</v>
      </c>
      <c r="D3974" s="98">
        <v>202502</v>
      </c>
      <c r="E3974" s="118" t="str">
        <f t="shared" si="62"/>
        <v>01 February 2025</v>
      </c>
      <c r="F3974" s="98" t="s">
        <v>541</v>
      </c>
      <c r="G3974" s="98" t="s">
        <v>578</v>
      </c>
    </row>
    <row r="3975" spans="1:7" x14ac:dyDescent="0.25">
      <c r="A3975" s="31" t="s">
        <v>549</v>
      </c>
      <c r="B3975" s="31" t="s">
        <v>126</v>
      </c>
      <c r="C3975" s="31">
        <v>-317.13</v>
      </c>
      <c r="D3975" s="31">
        <v>202502</v>
      </c>
      <c r="E3975" s="119" t="str">
        <f t="shared" si="62"/>
        <v>01 February 2025</v>
      </c>
      <c r="F3975" s="31" t="s">
        <v>541</v>
      </c>
      <c r="G3975" s="31" t="s">
        <v>578</v>
      </c>
    </row>
    <row r="3976" spans="1:7" x14ac:dyDescent="0.25">
      <c r="A3976" s="98" t="s">
        <v>549</v>
      </c>
      <c r="B3976" s="98" t="s">
        <v>128</v>
      </c>
      <c r="C3976" s="98">
        <v>0</v>
      </c>
      <c r="D3976" s="98">
        <v>202502</v>
      </c>
      <c r="E3976" s="118" t="str">
        <f t="shared" si="62"/>
        <v>01 February 2025</v>
      </c>
      <c r="F3976" s="98" t="s">
        <v>541</v>
      </c>
      <c r="G3976" s="98" t="s">
        <v>578</v>
      </c>
    </row>
    <row r="3977" spans="1:7" x14ac:dyDescent="0.25">
      <c r="A3977" s="31" t="s">
        <v>549</v>
      </c>
      <c r="B3977" s="31" t="s">
        <v>543</v>
      </c>
      <c r="C3977" s="31">
        <v>-3.74</v>
      </c>
      <c r="D3977" s="31">
        <v>202502</v>
      </c>
      <c r="E3977" s="119" t="str">
        <f t="shared" si="62"/>
        <v>01 February 2025</v>
      </c>
      <c r="F3977" s="31" t="s">
        <v>541</v>
      </c>
      <c r="G3977" s="31" t="s">
        <v>578</v>
      </c>
    </row>
    <row r="3978" spans="1:7" x14ac:dyDescent="0.25">
      <c r="A3978" s="98" t="s">
        <v>549</v>
      </c>
      <c r="B3978" s="98" t="s">
        <v>130</v>
      </c>
      <c r="C3978" s="98">
        <v>0</v>
      </c>
      <c r="D3978" s="98">
        <v>202502</v>
      </c>
      <c r="E3978" s="118" t="str">
        <f t="shared" si="62"/>
        <v>01 February 2025</v>
      </c>
      <c r="F3978" s="98" t="s">
        <v>541</v>
      </c>
      <c r="G3978" s="98" t="s">
        <v>578</v>
      </c>
    </row>
    <row r="3979" spans="1:7" x14ac:dyDescent="0.25">
      <c r="A3979" s="31" t="s">
        <v>549</v>
      </c>
      <c r="B3979" s="31" t="s">
        <v>134</v>
      </c>
      <c r="C3979" s="31">
        <v>-339.79</v>
      </c>
      <c r="D3979" s="31">
        <v>202502</v>
      </c>
      <c r="E3979" s="119" t="str">
        <f t="shared" si="62"/>
        <v>01 February 2025</v>
      </c>
      <c r="F3979" s="31" t="s">
        <v>541</v>
      </c>
      <c r="G3979" s="31" t="s">
        <v>578</v>
      </c>
    </row>
    <row r="3980" spans="1:7" x14ac:dyDescent="0.25">
      <c r="A3980" s="98" t="s">
        <v>549</v>
      </c>
      <c r="B3980" s="98" t="s">
        <v>140</v>
      </c>
      <c r="C3980" s="98">
        <v>-4586.5600000000004</v>
      </c>
      <c r="D3980" s="98">
        <v>202502</v>
      </c>
      <c r="E3980" s="118" t="str">
        <f t="shared" si="62"/>
        <v>01 February 2025</v>
      </c>
      <c r="F3980" s="98" t="s">
        <v>541</v>
      </c>
      <c r="G3980" s="98" t="s">
        <v>578</v>
      </c>
    </row>
    <row r="3981" spans="1:7" x14ac:dyDescent="0.25">
      <c r="A3981" s="31" t="s">
        <v>549</v>
      </c>
      <c r="B3981" s="31" t="s">
        <v>142</v>
      </c>
      <c r="C3981" s="31">
        <v>0</v>
      </c>
      <c r="D3981" s="31">
        <v>202502</v>
      </c>
      <c r="E3981" s="119" t="str">
        <f t="shared" si="62"/>
        <v>01 February 2025</v>
      </c>
      <c r="F3981" s="31" t="s">
        <v>541</v>
      </c>
      <c r="G3981" s="31" t="s">
        <v>578</v>
      </c>
    </row>
    <row r="3982" spans="1:7" x14ac:dyDescent="0.25">
      <c r="A3982" s="98" t="s">
        <v>549</v>
      </c>
      <c r="B3982" s="98" t="s">
        <v>329</v>
      </c>
      <c r="C3982" s="98">
        <v>0</v>
      </c>
      <c r="D3982" s="98">
        <v>202502</v>
      </c>
      <c r="E3982" s="118" t="str">
        <f t="shared" si="62"/>
        <v>01 February 2025</v>
      </c>
      <c r="F3982" s="98" t="s">
        <v>541</v>
      </c>
      <c r="G3982" s="98" t="s">
        <v>578</v>
      </c>
    </row>
    <row r="3983" spans="1:7" x14ac:dyDescent="0.25">
      <c r="A3983" s="31" t="s">
        <v>549</v>
      </c>
      <c r="B3983" s="31" t="s">
        <v>144</v>
      </c>
      <c r="C3983" s="31">
        <v>0</v>
      </c>
      <c r="D3983" s="31">
        <v>202502</v>
      </c>
      <c r="E3983" s="119" t="str">
        <f t="shared" si="62"/>
        <v>01 February 2025</v>
      </c>
      <c r="F3983" s="31" t="s">
        <v>541</v>
      </c>
      <c r="G3983" s="31" t="s">
        <v>578</v>
      </c>
    </row>
    <row r="3984" spans="1:7" x14ac:dyDescent="0.25">
      <c r="A3984" s="98" t="s">
        <v>549</v>
      </c>
      <c r="B3984" s="98" t="s">
        <v>146</v>
      </c>
      <c r="C3984" s="98">
        <v>0</v>
      </c>
      <c r="D3984" s="98">
        <v>202502</v>
      </c>
      <c r="E3984" s="118" t="str">
        <f t="shared" si="62"/>
        <v>01 February 2025</v>
      </c>
      <c r="F3984" s="98" t="s">
        <v>541</v>
      </c>
      <c r="G3984" s="98" t="s">
        <v>578</v>
      </c>
    </row>
    <row r="3985" spans="1:7" x14ac:dyDescent="0.25">
      <c r="A3985" s="31" t="s">
        <v>549</v>
      </c>
      <c r="B3985" s="31" t="s">
        <v>148</v>
      </c>
      <c r="C3985" s="31">
        <v>0</v>
      </c>
      <c r="D3985" s="31">
        <v>202502</v>
      </c>
      <c r="E3985" s="119" t="str">
        <f t="shared" si="62"/>
        <v>01 February 2025</v>
      </c>
      <c r="F3985" s="31" t="s">
        <v>541</v>
      </c>
      <c r="G3985" s="31" t="s">
        <v>578</v>
      </c>
    </row>
    <row r="3986" spans="1:7" x14ac:dyDescent="0.25">
      <c r="A3986" s="98" t="s">
        <v>549</v>
      </c>
      <c r="B3986" s="98" t="s">
        <v>150</v>
      </c>
      <c r="C3986" s="98">
        <v>0</v>
      </c>
      <c r="D3986" s="98">
        <v>202502</v>
      </c>
      <c r="E3986" s="118" t="str">
        <f t="shared" si="62"/>
        <v>01 February 2025</v>
      </c>
      <c r="F3986" s="98" t="s">
        <v>541</v>
      </c>
      <c r="G3986" s="98" t="s">
        <v>578</v>
      </c>
    </row>
    <row r="3987" spans="1:7" x14ac:dyDescent="0.25">
      <c r="A3987" s="31" t="s">
        <v>549</v>
      </c>
      <c r="B3987" s="31" t="s">
        <v>154</v>
      </c>
      <c r="C3987" s="31">
        <v>0</v>
      </c>
      <c r="D3987" s="31">
        <v>202502</v>
      </c>
      <c r="E3987" s="119" t="str">
        <f t="shared" si="62"/>
        <v>01 February 2025</v>
      </c>
      <c r="F3987" s="31" t="s">
        <v>541</v>
      </c>
      <c r="G3987" s="31" t="s">
        <v>578</v>
      </c>
    </row>
    <row r="3988" spans="1:7" x14ac:dyDescent="0.25">
      <c r="A3988" s="98" t="s">
        <v>549</v>
      </c>
      <c r="B3988" s="98" t="s">
        <v>156</v>
      </c>
      <c r="C3988" s="98">
        <v>0</v>
      </c>
      <c r="D3988" s="98">
        <v>202502</v>
      </c>
      <c r="E3988" s="118" t="str">
        <f t="shared" si="62"/>
        <v>01 February 2025</v>
      </c>
      <c r="F3988" s="98" t="s">
        <v>541</v>
      </c>
      <c r="G3988" s="98" t="s">
        <v>578</v>
      </c>
    </row>
    <row r="3989" spans="1:7" x14ac:dyDescent="0.25">
      <c r="A3989" s="31" t="s">
        <v>549</v>
      </c>
      <c r="B3989" s="31" t="s">
        <v>162</v>
      </c>
      <c r="C3989" s="31">
        <v>0</v>
      </c>
      <c r="D3989" s="31">
        <v>202502</v>
      </c>
      <c r="E3989" s="119" t="str">
        <f t="shared" si="62"/>
        <v>01 February 2025</v>
      </c>
      <c r="F3989" s="31" t="s">
        <v>541</v>
      </c>
      <c r="G3989" s="31" t="s">
        <v>578</v>
      </c>
    </row>
    <row r="3990" spans="1:7" x14ac:dyDescent="0.25">
      <c r="A3990" s="98" t="s">
        <v>549</v>
      </c>
      <c r="B3990" s="98" t="s">
        <v>164</v>
      </c>
      <c r="C3990" s="98">
        <v>0</v>
      </c>
      <c r="D3990" s="98">
        <v>202502</v>
      </c>
      <c r="E3990" s="118" t="str">
        <f t="shared" si="62"/>
        <v>01 February 2025</v>
      </c>
      <c r="F3990" s="98" t="s">
        <v>541</v>
      </c>
      <c r="G3990" s="98" t="s">
        <v>578</v>
      </c>
    </row>
    <row r="3991" spans="1:7" x14ac:dyDescent="0.25">
      <c r="A3991" s="31" t="s">
        <v>549</v>
      </c>
      <c r="B3991" s="31" t="s">
        <v>276</v>
      </c>
      <c r="C3991" s="31">
        <v>-319</v>
      </c>
      <c r="D3991" s="31">
        <v>202502</v>
      </c>
      <c r="E3991" s="119" t="str">
        <f t="shared" si="62"/>
        <v>01 February 2025</v>
      </c>
      <c r="F3991" s="31" t="s">
        <v>541</v>
      </c>
      <c r="G3991" s="31" t="s">
        <v>578</v>
      </c>
    </row>
    <row r="3992" spans="1:7" x14ac:dyDescent="0.25">
      <c r="A3992" s="98" t="s">
        <v>549</v>
      </c>
      <c r="B3992" s="98" t="s">
        <v>247</v>
      </c>
      <c r="C3992" s="98">
        <v>0</v>
      </c>
      <c r="D3992" s="98">
        <v>202502</v>
      </c>
      <c r="E3992" s="118" t="str">
        <f t="shared" si="62"/>
        <v>01 February 2025</v>
      </c>
      <c r="F3992" s="98" t="s">
        <v>541</v>
      </c>
      <c r="G3992" s="98" t="s">
        <v>578</v>
      </c>
    </row>
    <row r="3993" spans="1:7" x14ac:dyDescent="0.25">
      <c r="A3993" s="31" t="s">
        <v>549</v>
      </c>
      <c r="B3993" s="31" t="s">
        <v>559</v>
      </c>
      <c r="C3993" s="31">
        <v>0</v>
      </c>
      <c r="D3993" s="31">
        <v>202502</v>
      </c>
      <c r="E3993" s="119" t="str">
        <f t="shared" si="62"/>
        <v>01 February 2025</v>
      </c>
      <c r="F3993" s="31" t="s">
        <v>541</v>
      </c>
      <c r="G3993" s="31" t="s">
        <v>578</v>
      </c>
    </row>
    <row r="3994" spans="1:7" x14ac:dyDescent="0.25">
      <c r="A3994" s="98" t="s">
        <v>549</v>
      </c>
      <c r="B3994" s="98" t="s">
        <v>172</v>
      </c>
      <c r="C3994" s="98">
        <v>-319</v>
      </c>
      <c r="D3994" s="98">
        <v>202502</v>
      </c>
      <c r="E3994" s="118" t="str">
        <f t="shared" si="62"/>
        <v>01 February 2025</v>
      </c>
      <c r="F3994" s="98" t="s">
        <v>541</v>
      </c>
      <c r="G3994" s="98" t="s">
        <v>578</v>
      </c>
    </row>
    <row r="3995" spans="1:7" x14ac:dyDescent="0.25">
      <c r="A3995" s="31" t="s">
        <v>549</v>
      </c>
      <c r="B3995" s="31" t="s">
        <v>174</v>
      </c>
      <c r="C3995" s="31">
        <v>0</v>
      </c>
      <c r="D3995" s="31">
        <v>202502</v>
      </c>
      <c r="E3995" s="119" t="str">
        <f t="shared" si="62"/>
        <v>01 February 2025</v>
      </c>
      <c r="F3995" s="31" t="s">
        <v>541</v>
      </c>
      <c r="G3995" s="31" t="s">
        <v>578</v>
      </c>
    </row>
    <row r="3996" spans="1:7" x14ac:dyDescent="0.25">
      <c r="A3996" s="98" t="s">
        <v>549</v>
      </c>
      <c r="B3996" s="98" t="s">
        <v>176</v>
      </c>
      <c r="C3996" s="98">
        <v>-472.89</v>
      </c>
      <c r="D3996" s="98">
        <v>202502</v>
      </c>
      <c r="E3996" s="118" t="str">
        <f t="shared" si="62"/>
        <v>01 February 2025</v>
      </c>
      <c r="F3996" s="98" t="s">
        <v>541</v>
      </c>
      <c r="G3996" s="98" t="s">
        <v>578</v>
      </c>
    </row>
    <row r="3997" spans="1:7" x14ac:dyDescent="0.25">
      <c r="A3997" s="31" t="s">
        <v>549</v>
      </c>
      <c r="B3997" s="31" t="s">
        <v>184</v>
      </c>
      <c r="C3997" s="31">
        <v>0</v>
      </c>
      <c r="D3997" s="31">
        <v>202502</v>
      </c>
      <c r="E3997" s="119" t="str">
        <f t="shared" si="62"/>
        <v>01 February 2025</v>
      </c>
      <c r="F3997" s="31" t="s">
        <v>541</v>
      </c>
      <c r="G3997" s="31" t="s">
        <v>578</v>
      </c>
    </row>
    <row r="3998" spans="1:7" x14ac:dyDescent="0.25">
      <c r="A3998" s="98" t="s">
        <v>549</v>
      </c>
      <c r="B3998" s="98" t="s">
        <v>188</v>
      </c>
      <c r="C3998" s="98">
        <v>-30.25</v>
      </c>
      <c r="D3998" s="98">
        <v>202502</v>
      </c>
      <c r="E3998" s="118" t="str">
        <f t="shared" si="62"/>
        <v>01 February 2025</v>
      </c>
      <c r="F3998" s="98" t="s">
        <v>541</v>
      </c>
      <c r="G3998" s="98" t="s">
        <v>578</v>
      </c>
    </row>
    <row r="3999" spans="1:7" x14ac:dyDescent="0.25">
      <c r="A3999" s="31" t="s">
        <v>549</v>
      </c>
      <c r="B3999" s="31" t="s">
        <v>190</v>
      </c>
      <c r="C3999" s="31">
        <v>0</v>
      </c>
      <c r="D3999" s="31">
        <v>202502</v>
      </c>
      <c r="E3999" s="119" t="str">
        <f t="shared" si="62"/>
        <v>01 February 2025</v>
      </c>
      <c r="F3999" s="31" t="s">
        <v>541</v>
      </c>
      <c r="G3999" s="31" t="s">
        <v>578</v>
      </c>
    </row>
    <row r="4000" spans="1:7" x14ac:dyDescent="0.25">
      <c r="A4000" s="98" t="s">
        <v>549</v>
      </c>
      <c r="B4000" s="98" t="s">
        <v>544</v>
      </c>
      <c r="C4000" s="98">
        <v>0</v>
      </c>
      <c r="D4000" s="98">
        <v>202502</v>
      </c>
      <c r="E4000" s="118" t="str">
        <f t="shared" si="62"/>
        <v>01 February 2025</v>
      </c>
      <c r="F4000" s="98" t="s">
        <v>541</v>
      </c>
      <c r="G4000" s="98" t="s">
        <v>578</v>
      </c>
    </row>
    <row r="4001" spans="1:7" x14ac:dyDescent="0.25">
      <c r="A4001" s="31" t="s">
        <v>549</v>
      </c>
      <c r="B4001" s="31" t="s">
        <v>198</v>
      </c>
      <c r="C4001" s="31">
        <v>-503.14</v>
      </c>
      <c r="D4001" s="31">
        <v>202502</v>
      </c>
      <c r="E4001" s="119" t="str">
        <f t="shared" si="62"/>
        <v>01 February 2025</v>
      </c>
      <c r="F4001" s="31" t="s">
        <v>541</v>
      </c>
      <c r="G4001" s="31" t="s">
        <v>578</v>
      </c>
    </row>
    <row r="4002" spans="1:7" x14ac:dyDescent="0.25">
      <c r="A4002" s="98" t="s">
        <v>549</v>
      </c>
      <c r="B4002" s="98" t="s">
        <v>200</v>
      </c>
      <c r="C4002" s="98">
        <v>0</v>
      </c>
      <c r="D4002" s="98">
        <v>202502</v>
      </c>
      <c r="E4002" s="118" t="str">
        <f t="shared" si="62"/>
        <v>01 February 2025</v>
      </c>
      <c r="F4002" s="98" t="s">
        <v>541</v>
      </c>
      <c r="G4002" s="98" t="s">
        <v>578</v>
      </c>
    </row>
    <row r="4003" spans="1:7" x14ac:dyDescent="0.25">
      <c r="A4003" s="31" t="s">
        <v>549</v>
      </c>
      <c r="B4003" s="31" t="s">
        <v>206</v>
      </c>
      <c r="C4003" s="31">
        <v>0</v>
      </c>
      <c r="D4003" s="31">
        <v>202502</v>
      </c>
      <c r="E4003" s="119" t="str">
        <f t="shared" si="62"/>
        <v>01 February 2025</v>
      </c>
      <c r="F4003" s="31" t="s">
        <v>541</v>
      </c>
      <c r="G4003" s="31" t="s">
        <v>578</v>
      </c>
    </row>
    <row r="4004" spans="1:7" x14ac:dyDescent="0.25">
      <c r="A4004" s="98" t="s">
        <v>549</v>
      </c>
      <c r="B4004" s="98" t="s">
        <v>208</v>
      </c>
      <c r="C4004" s="98">
        <v>0</v>
      </c>
      <c r="D4004" s="98">
        <v>202502</v>
      </c>
      <c r="E4004" s="118" t="str">
        <f t="shared" si="62"/>
        <v>01 February 2025</v>
      </c>
      <c r="F4004" s="98" t="s">
        <v>541</v>
      </c>
      <c r="G4004" s="98" t="s">
        <v>578</v>
      </c>
    </row>
    <row r="4005" spans="1:7" x14ac:dyDescent="0.25">
      <c r="A4005" s="31" t="s">
        <v>549</v>
      </c>
      <c r="B4005" s="31" t="s">
        <v>281</v>
      </c>
      <c r="C4005" s="31">
        <v>0</v>
      </c>
      <c r="D4005" s="31">
        <v>202502</v>
      </c>
      <c r="E4005" s="119" t="str">
        <f t="shared" si="62"/>
        <v>01 February 2025</v>
      </c>
      <c r="F4005" s="31" t="s">
        <v>541</v>
      </c>
      <c r="G4005" s="31" t="s">
        <v>578</v>
      </c>
    </row>
    <row r="4006" spans="1:7" x14ac:dyDescent="0.25">
      <c r="A4006" s="98" t="s">
        <v>549</v>
      </c>
      <c r="B4006" s="98" t="s">
        <v>214</v>
      </c>
      <c r="C4006" s="98">
        <v>0</v>
      </c>
      <c r="D4006" s="98">
        <v>202502</v>
      </c>
      <c r="E4006" s="118" t="str">
        <f t="shared" si="62"/>
        <v>01 February 2025</v>
      </c>
      <c r="F4006" s="98" t="s">
        <v>541</v>
      </c>
      <c r="G4006" s="98" t="s">
        <v>578</v>
      </c>
    </row>
    <row r="4007" spans="1:7" x14ac:dyDescent="0.25">
      <c r="A4007" s="31" t="s">
        <v>549</v>
      </c>
      <c r="B4007" s="31" t="s">
        <v>218</v>
      </c>
      <c r="C4007" s="31">
        <v>-19.25</v>
      </c>
      <c r="D4007" s="31">
        <v>202502</v>
      </c>
      <c r="E4007" s="119" t="str">
        <f t="shared" si="62"/>
        <v>01 February 2025</v>
      </c>
      <c r="F4007" s="31" t="s">
        <v>541</v>
      </c>
      <c r="G4007" s="31" t="s">
        <v>578</v>
      </c>
    </row>
    <row r="4008" spans="1:7" x14ac:dyDescent="0.25">
      <c r="A4008" s="98" t="s">
        <v>549</v>
      </c>
      <c r="B4008" s="98" t="s">
        <v>333</v>
      </c>
      <c r="C4008" s="98">
        <v>-3.3</v>
      </c>
      <c r="D4008" s="98">
        <v>202502</v>
      </c>
      <c r="E4008" s="118" t="str">
        <f t="shared" si="62"/>
        <v>01 February 2025</v>
      </c>
      <c r="F4008" s="98" t="s">
        <v>541</v>
      </c>
      <c r="G4008" s="98" t="s">
        <v>578</v>
      </c>
    </row>
    <row r="4009" spans="1:7" x14ac:dyDescent="0.25">
      <c r="A4009" s="31" t="s">
        <v>549</v>
      </c>
      <c r="B4009" s="31" t="s">
        <v>220</v>
      </c>
      <c r="C4009" s="31">
        <v>-22.55</v>
      </c>
      <c r="D4009" s="31">
        <v>202502</v>
      </c>
      <c r="E4009" s="119" t="str">
        <f t="shared" si="62"/>
        <v>01 February 2025</v>
      </c>
      <c r="F4009" s="31" t="s">
        <v>541</v>
      </c>
      <c r="G4009" s="31" t="s">
        <v>578</v>
      </c>
    </row>
    <row r="4010" spans="1:7" x14ac:dyDescent="0.25">
      <c r="A4010" s="98" t="s">
        <v>549</v>
      </c>
      <c r="B4010" s="98" t="s">
        <v>222</v>
      </c>
      <c r="C4010" s="98">
        <v>0</v>
      </c>
      <c r="D4010" s="98">
        <v>202502</v>
      </c>
      <c r="E4010" s="118" t="str">
        <f t="shared" si="62"/>
        <v>01 February 2025</v>
      </c>
      <c r="F4010" s="98" t="s">
        <v>541</v>
      </c>
      <c r="G4010" s="98" t="s">
        <v>578</v>
      </c>
    </row>
    <row r="4011" spans="1:7" x14ac:dyDescent="0.25">
      <c r="A4011" s="31" t="s">
        <v>549</v>
      </c>
      <c r="B4011" s="31" t="s">
        <v>224</v>
      </c>
      <c r="C4011" s="31">
        <v>0</v>
      </c>
      <c r="D4011" s="31">
        <v>202502</v>
      </c>
      <c r="E4011" s="119" t="str">
        <f t="shared" si="62"/>
        <v>01 February 2025</v>
      </c>
      <c r="F4011" s="31" t="s">
        <v>541</v>
      </c>
      <c r="G4011" s="31" t="s">
        <v>578</v>
      </c>
    </row>
    <row r="4012" spans="1:7" x14ac:dyDescent="0.25">
      <c r="A4012" s="98" t="s">
        <v>549</v>
      </c>
      <c r="B4012" s="98" t="s">
        <v>226</v>
      </c>
      <c r="C4012" s="98">
        <v>0</v>
      </c>
      <c r="D4012" s="98">
        <v>202502</v>
      </c>
      <c r="E4012" s="118" t="str">
        <f t="shared" si="62"/>
        <v>01 February 2025</v>
      </c>
      <c r="F4012" s="98" t="s">
        <v>541</v>
      </c>
      <c r="G4012" s="98" t="s">
        <v>578</v>
      </c>
    </row>
    <row r="4013" spans="1:7" x14ac:dyDescent="0.25">
      <c r="A4013" s="31" t="s">
        <v>549</v>
      </c>
      <c r="B4013" s="31" t="s">
        <v>228</v>
      </c>
      <c r="C4013" s="31">
        <v>0</v>
      </c>
      <c r="D4013" s="31">
        <v>202502</v>
      </c>
      <c r="E4013" s="119" t="str">
        <f t="shared" si="62"/>
        <v>01 February 2025</v>
      </c>
      <c r="F4013" s="31" t="s">
        <v>541</v>
      </c>
      <c r="G4013" s="31" t="s">
        <v>578</v>
      </c>
    </row>
    <row r="4014" spans="1:7" x14ac:dyDescent="0.25">
      <c r="A4014" s="98" t="s">
        <v>549</v>
      </c>
      <c r="B4014" s="98" t="s">
        <v>230</v>
      </c>
      <c r="C4014" s="98">
        <v>0</v>
      </c>
      <c r="D4014" s="98">
        <v>202502</v>
      </c>
      <c r="E4014" s="118" t="str">
        <f t="shared" si="62"/>
        <v>01 February 2025</v>
      </c>
      <c r="F4014" s="98" t="s">
        <v>541</v>
      </c>
      <c r="G4014" s="98" t="s">
        <v>578</v>
      </c>
    </row>
    <row r="4015" spans="1:7" x14ac:dyDescent="0.25">
      <c r="A4015" s="31" t="s">
        <v>549</v>
      </c>
      <c r="B4015" s="31" t="s">
        <v>232</v>
      </c>
      <c r="C4015" s="31">
        <v>0</v>
      </c>
      <c r="D4015" s="31">
        <v>202502</v>
      </c>
      <c r="E4015" s="119" t="str">
        <f t="shared" si="62"/>
        <v>01 February 2025</v>
      </c>
      <c r="F4015" s="31" t="s">
        <v>541</v>
      </c>
      <c r="G4015" s="31" t="s">
        <v>578</v>
      </c>
    </row>
    <row r="4016" spans="1:7" x14ac:dyDescent="0.25">
      <c r="A4016" s="98" t="s">
        <v>549</v>
      </c>
      <c r="B4016" s="98" t="s">
        <v>234</v>
      </c>
      <c r="C4016" s="98">
        <v>-5431.25</v>
      </c>
      <c r="D4016" s="98">
        <v>202502</v>
      </c>
      <c r="E4016" s="118" t="str">
        <f t="shared" si="62"/>
        <v>01 February 2025</v>
      </c>
      <c r="F4016" s="98" t="s">
        <v>541</v>
      </c>
      <c r="G4016" s="98" t="s">
        <v>578</v>
      </c>
    </row>
    <row r="4017" spans="1:7" x14ac:dyDescent="0.25">
      <c r="A4017" s="31" t="s">
        <v>549</v>
      </c>
      <c r="B4017" s="31" t="s">
        <v>236</v>
      </c>
      <c r="C4017" s="31">
        <v>3038.75</v>
      </c>
      <c r="D4017" s="31">
        <v>202502</v>
      </c>
      <c r="E4017" s="119" t="str">
        <f t="shared" si="62"/>
        <v>01 February 2025</v>
      </c>
      <c r="F4017" s="31" t="s">
        <v>541</v>
      </c>
      <c r="G4017" s="31" t="s">
        <v>578</v>
      </c>
    </row>
    <row r="4018" spans="1:7" x14ac:dyDescent="0.25">
      <c r="A4018" s="98" t="s">
        <v>549</v>
      </c>
      <c r="B4018" s="98" t="s">
        <v>238</v>
      </c>
      <c r="C4018" s="98">
        <v>0</v>
      </c>
      <c r="D4018" s="98">
        <v>202502</v>
      </c>
      <c r="E4018" s="118" t="str">
        <f t="shared" si="62"/>
        <v>01 February 2025</v>
      </c>
      <c r="F4018" s="98" t="s">
        <v>541</v>
      </c>
      <c r="G4018" s="98" t="s">
        <v>578</v>
      </c>
    </row>
    <row r="4019" spans="1:7" x14ac:dyDescent="0.25">
      <c r="A4019" s="31" t="s">
        <v>549</v>
      </c>
      <c r="B4019" s="31" t="s">
        <v>238</v>
      </c>
      <c r="C4019" s="31">
        <v>3038.75</v>
      </c>
      <c r="D4019" s="31">
        <v>202502</v>
      </c>
      <c r="E4019" s="119" t="str">
        <f t="shared" si="62"/>
        <v>01 February 2025</v>
      </c>
      <c r="F4019" s="31" t="s">
        <v>541</v>
      </c>
      <c r="G4019" s="31" t="s">
        <v>578</v>
      </c>
    </row>
    <row r="4020" spans="1:7" x14ac:dyDescent="0.25">
      <c r="A4020" s="98" t="s">
        <v>549</v>
      </c>
      <c r="B4020" s="98" t="s">
        <v>241</v>
      </c>
      <c r="C4020" s="98">
        <v>3038.75</v>
      </c>
      <c r="D4020" s="98">
        <v>202502</v>
      </c>
      <c r="E4020" s="118" t="str">
        <f t="shared" si="62"/>
        <v>01 February 2025</v>
      </c>
      <c r="F4020" s="98" t="s">
        <v>541</v>
      </c>
      <c r="G4020" s="98" t="s">
        <v>578</v>
      </c>
    </row>
    <row r="4021" spans="1:7" x14ac:dyDescent="0.25">
      <c r="A4021" s="31" t="s">
        <v>549</v>
      </c>
      <c r="B4021" s="31" t="s">
        <v>243</v>
      </c>
      <c r="C4021" s="31">
        <v>0</v>
      </c>
      <c r="D4021" s="31">
        <v>202502</v>
      </c>
      <c r="E4021" s="119" t="str">
        <f t="shared" si="62"/>
        <v>01 February 2025</v>
      </c>
      <c r="F4021" s="31" t="s">
        <v>541</v>
      </c>
      <c r="G4021" s="31" t="s">
        <v>578</v>
      </c>
    </row>
    <row r="4022" spans="1:7" x14ac:dyDescent="0.25">
      <c r="A4022" s="98" t="s">
        <v>549</v>
      </c>
      <c r="B4022" s="98" t="s">
        <v>249</v>
      </c>
      <c r="C4022" s="98">
        <v>3038.75</v>
      </c>
      <c r="D4022" s="98">
        <v>202502</v>
      </c>
      <c r="E4022" s="118" t="str">
        <f t="shared" si="62"/>
        <v>01 February 2025</v>
      </c>
      <c r="F4022" s="98" t="s">
        <v>541</v>
      </c>
      <c r="G4022" s="98" t="s">
        <v>578</v>
      </c>
    </row>
    <row r="4023" spans="1:7" x14ac:dyDescent="0.25">
      <c r="A4023" s="31" t="s">
        <v>549</v>
      </c>
      <c r="B4023" s="31" t="s">
        <v>255</v>
      </c>
      <c r="C4023" s="31">
        <v>3038.75</v>
      </c>
      <c r="D4023" s="31">
        <v>202502</v>
      </c>
      <c r="E4023" s="119" t="str">
        <f t="shared" si="62"/>
        <v>01 February 2025</v>
      </c>
      <c r="F4023" s="31" t="s">
        <v>541</v>
      </c>
      <c r="G4023" s="31" t="s">
        <v>578</v>
      </c>
    </row>
    <row r="4024" spans="1:7" x14ac:dyDescent="0.25">
      <c r="A4024" s="98" t="s">
        <v>549</v>
      </c>
      <c r="B4024" s="98" t="s">
        <v>15</v>
      </c>
      <c r="C4024" s="98">
        <v>0</v>
      </c>
      <c r="D4024" s="98">
        <v>202502</v>
      </c>
      <c r="E4024" s="118" t="str">
        <f t="shared" si="62"/>
        <v>01 February 2025</v>
      </c>
      <c r="F4024" s="98" t="s">
        <v>541</v>
      </c>
      <c r="G4024" s="98" t="s">
        <v>579</v>
      </c>
    </row>
    <row r="4025" spans="1:7" x14ac:dyDescent="0.25">
      <c r="A4025" s="31" t="s">
        <v>549</v>
      </c>
      <c r="B4025" s="31" t="s">
        <v>18</v>
      </c>
      <c r="C4025" s="31">
        <v>0</v>
      </c>
      <c r="D4025" s="31">
        <v>202502</v>
      </c>
      <c r="E4025" s="119" t="str">
        <f t="shared" si="62"/>
        <v>01 February 2025</v>
      </c>
      <c r="F4025" s="31" t="s">
        <v>541</v>
      </c>
      <c r="G4025" s="31" t="s">
        <v>579</v>
      </c>
    </row>
    <row r="4026" spans="1:7" x14ac:dyDescent="0.25">
      <c r="A4026" s="98" t="s">
        <v>549</v>
      </c>
      <c r="B4026" s="98" t="s">
        <v>20</v>
      </c>
      <c r="C4026" s="98">
        <v>0</v>
      </c>
      <c r="D4026" s="98">
        <v>202502</v>
      </c>
      <c r="E4026" s="118" t="str">
        <f t="shared" si="62"/>
        <v>01 February 2025</v>
      </c>
      <c r="F4026" s="98" t="s">
        <v>541</v>
      </c>
      <c r="G4026" s="98" t="s">
        <v>579</v>
      </c>
    </row>
    <row r="4027" spans="1:7" x14ac:dyDescent="0.25">
      <c r="A4027" s="31" t="s">
        <v>549</v>
      </c>
      <c r="B4027" s="31" t="s">
        <v>22</v>
      </c>
      <c r="C4027" s="31">
        <v>99000</v>
      </c>
      <c r="D4027" s="31">
        <v>202502</v>
      </c>
      <c r="E4027" s="119" t="str">
        <f t="shared" si="62"/>
        <v>01 February 2025</v>
      </c>
      <c r="F4027" s="31" t="s">
        <v>541</v>
      </c>
      <c r="G4027" s="31" t="s">
        <v>579</v>
      </c>
    </row>
    <row r="4028" spans="1:7" x14ac:dyDescent="0.25">
      <c r="A4028" s="98" t="s">
        <v>549</v>
      </c>
      <c r="B4028" s="98" t="s">
        <v>63</v>
      </c>
      <c r="C4028" s="98">
        <v>99000</v>
      </c>
      <c r="D4028" s="98">
        <v>202502</v>
      </c>
      <c r="E4028" s="118" t="str">
        <f t="shared" si="62"/>
        <v>01 February 2025</v>
      </c>
      <c r="F4028" s="98" t="s">
        <v>541</v>
      </c>
      <c r="G4028" s="98" t="s">
        <v>579</v>
      </c>
    </row>
    <row r="4029" spans="1:7" x14ac:dyDescent="0.25">
      <c r="A4029" s="31" t="s">
        <v>549</v>
      </c>
      <c r="B4029" s="31" t="s">
        <v>66</v>
      </c>
      <c r="C4029" s="31">
        <v>0</v>
      </c>
      <c r="D4029" s="31">
        <v>202502</v>
      </c>
      <c r="E4029" s="119" t="str">
        <f t="shared" si="62"/>
        <v>01 February 2025</v>
      </c>
      <c r="F4029" s="31" t="s">
        <v>541</v>
      </c>
      <c r="G4029" s="31" t="s">
        <v>579</v>
      </c>
    </row>
    <row r="4030" spans="1:7" x14ac:dyDescent="0.25">
      <c r="A4030" s="98" t="s">
        <v>549</v>
      </c>
      <c r="B4030" s="98" t="s">
        <v>68</v>
      </c>
      <c r="C4030" s="98">
        <v>-71280</v>
      </c>
      <c r="D4030" s="98">
        <v>202502</v>
      </c>
      <c r="E4030" s="118" t="str">
        <f t="shared" si="62"/>
        <v>01 February 2025</v>
      </c>
      <c r="F4030" s="98" t="s">
        <v>541</v>
      </c>
      <c r="G4030" s="98" t="s">
        <v>579</v>
      </c>
    </row>
    <row r="4031" spans="1:7" x14ac:dyDescent="0.25">
      <c r="A4031" s="31" t="s">
        <v>549</v>
      </c>
      <c r="B4031" s="31" t="s">
        <v>110</v>
      </c>
      <c r="C4031" s="31">
        <v>-71280</v>
      </c>
      <c r="D4031" s="31">
        <v>202502</v>
      </c>
      <c r="E4031" s="119" t="str">
        <f t="shared" si="62"/>
        <v>01 February 2025</v>
      </c>
      <c r="F4031" s="31" t="s">
        <v>541</v>
      </c>
      <c r="G4031" s="31" t="s">
        <v>579</v>
      </c>
    </row>
    <row r="4032" spans="1:7" x14ac:dyDescent="0.25">
      <c r="A4032" s="98" t="s">
        <v>549</v>
      </c>
      <c r="B4032" s="98" t="s">
        <v>112</v>
      </c>
      <c r="C4032" s="98">
        <v>27720</v>
      </c>
      <c r="D4032" s="98">
        <v>202502</v>
      </c>
      <c r="E4032" s="118" t="str">
        <f t="shared" si="62"/>
        <v>01 February 2025</v>
      </c>
      <c r="F4032" s="98" t="s">
        <v>541</v>
      </c>
      <c r="G4032" s="98" t="s">
        <v>579</v>
      </c>
    </row>
    <row r="4033" spans="1:7" x14ac:dyDescent="0.25">
      <c r="A4033" s="31" t="s">
        <v>549</v>
      </c>
      <c r="B4033" s="31" t="s">
        <v>114</v>
      </c>
      <c r="C4033" s="31">
        <v>27720</v>
      </c>
      <c r="D4033" s="31">
        <v>202502</v>
      </c>
      <c r="E4033" s="119" t="str">
        <f t="shared" si="62"/>
        <v>01 February 2025</v>
      </c>
      <c r="F4033" s="31" t="s">
        <v>541</v>
      </c>
      <c r="G4033" s="31" t="s">
        <v>579</v>
      </c>
    </row>
    <row r="4034" spans="1:7" x14ac:dyDescent="0.25">
      <c r="A4034" s="98" t="s">
        <v>549</v>
      </c>
      <c r="B4034" s="98" t="s">
        <v>116</v>
      </c>
      <c r="C4034" s="98">
        <v>0</v>
      </c>
      <c r="D4034" s="98">
        <v>202502</v>
      </c>
      <c r="E4034" s="118" t="str">
        <f t="shared" ref="E4034:E4097" si="63">TEXT(DATE(LEFT(D4034,4), RIGHT(D4034,2), 1), "DD MMMM YYYY")</f>
        <v>01 February 2025</v>
      </c>
      <c r="F4034" s="98" t="s">
        <v>541</v>
      </c>
      <c r="G4034" s="98" t="s">
        <v>579</v>
      </c>
    </row>
    <row r="4035" spans="1:7" x14ac:dyDescent="0.25">
      <c r="A4035" s="31" t="s">
        <v>549</v>
      </c>
      <c r="B4035" s="31" t="s">
        <v>118</v>
      </c>
      <c r="C4035" s="31">
        <v>0</v>
      </c>
      <c r="D4035" s="31">
        <v>202502</v>
      </c>
      <c r="E4035" s="119" t="str">
        <f t="shared" si="63"/>
        <v>01 February 2025</v>
      </c>
      <c r="F4035" s="31" t="s">
        <v>541</v>
      </c>
      <c r="G4035" s="31" t="s">
        <v>579</v>
      </c>
    </row>
    <row r="4036" spans="1:7" x14ac:dyDescent="0.25">
      <c r="A4036" s="98" t="s">
        <v>549</v>
      </c>
      <c r="B4036" s="98" t="s">
        <v>120</v>
      </c>
      <c r="C4036" s="98">
        <v>-12354.12</v>
      </c>
      <c r="D4036" s="98">
        <v>202502</v>
      </c>
      <c r="E4036" s="118" t="str">
        <f t="shared" si="63"/>
        <v>01 February 2025</v>
      </c>
      <c r="F4036" s="98" t="s">
        <v>541</v>
      </c>
      <c r="G4036" s="98" t="s">
        <v>579</v>
      </c>
    </row>
    <row r="4037" spans="1:7" x14ac:dyDescent="0.25">
      <c r="A4037" s="31" t="s">
        <v>549</v>
      </c>
      <c r="B4037" s="31" t="s">
        <v>122</v>
      </c>
      <c r="C4037" s="31">
        <v>0</v>
      </c>
      <c r="D4037" s="31">
        <v>202502</v>
      </c>
      <c r="E4037" s="119" t="str">
        <f t="shared" si="63"/>
        <v>01 February 2025</v>
      </c>
      <c r="F4037" s="31" t="s">
        <v>541</v>
      </c>
      <c r="G4037" s="31" t="s">
        <v>579</v>
      </c>
    </row>
    <row r="4038" spans="1:7" x14ac:dyDescent="0.25">
      <c r="A4038" s="98" t="s">
        <v>549</v>
      </c>
      <c r="B4038" s="98" t="s">
        <v>124</v>
      </c>
      <c r="C4038" s="98">
        <v>-494.28</v>
      </c>
      <c r="D4038" s="98">
        <v>202502</v>
      </c>
      <c r="E4038" s="118" t="str">
        <f t="shared" si="63"/>
        <v>01 February 2025</v>
      </c>
      <c r="F4038" s="98" t="s">
        <v>541</v>
      </c>
      <c r="G4038" s="98" t="s">
        <v>579</v>
      </c>
    </row>
    <row r="4039" spans="1:7" x14ac:dyDescent="0.25">
      <c r="A4039" s="31" t="s">
        <v>549</v>
      </c>
      <c r="B4039" s="31" t="s">
        <v>558</v>
      </c>
      <c r="C4039" s="31">
        <v>0</v>
      </c>
      <c r="D4039" s="31">
        <v>202502</v>
      </c>
      <c r="E4039" s="119" t="str">
        <f t="shared" si="63"/>
        <v>01 February 2025</v>
      </c>
      <c r="F4039" s="31" t="s">
        <v>541</v>
      </c>
      <c r="G4039" s="31" t="s">
        <v>579</v>
      </c>
    </row>
    <row r="4040" spans="1:7" x14ac:dyDescent="0.25">
      <c r="A4040" s="98" t="s">
        <v>549</v>
      </c>
      <c r="B4040" s="98" t="s">
        <v>126</v>
      </c>
      <c r="C4040" s="98">
        <v>-1037.8800000000001</v>
      </c>
      <c r="D4040" s="98">
        <v>202502</v>
      </c>
      <c r="E4040" s="118" t="str">
        <f t="shared" si="63"/>
        <v>01 February 2025</v>
      </c>
      <c r="F4040" s="98" t="s">
        <v>541</v>
      </c>
      <c r="G4040" s="98" t="s">
        <v>579</v>
      </c>
    </row>
    <row r="4041" spans="1:7" x14ac:dyDescent="0.25">
      <c r="A4041" s="31" t="s">
        <v>549</v>
      </c>
      <c r="B4041" s="31" t="s">
        <v>128</v>
      </c>
      <c r="C4041" s="31">
        <v>0</v>
      </c>
      <c r="D4041" s="31">
        <v>202502</v>
      </c>
      <c r="E4041" s="119" t="str">
        <f t="shared" si="63"/>
        <v>01 February 2025</v>
      </c>
      <c r="F4041" s="31" t="s">
        <v>541</v>
      </c>
      <c r="G4041" s="31" t="s">
        <v>579</v>
      </c>
    </row>
    <row r="4042" spans="1:7" x14ac:dyDescent="0.25">
      <c r="A4042" s="98" t="s">
        <v>549</v>
      </c>
      <c r="B4042" s="98" t="s">
        <v>543</v>
      </c>
      <c r="C4042" s="98">
        <v>-12.24</v>
      </c>
      <c r="D4042" s="98">
        <v>202502</v>
      </c>
      <c r="E4042" s="118" t="str">
        <f t="shared" si="63"/>
        <v>01 February 2025</v>
      </c>
      <c r="F4042" s="98" t="s">
        <v>541</v>
      </c>
      <c r="G4042" s="98" t="s">
        <v>579</v>
      </c>
    </row>
    <row r="4043" spans="1:7" x14ac:dyDescent="0.25">
      <c r="A4043" s="31" t="s">
        <v>549</v>
      </c>
      <c r="B4043" s="31" t="s">
        <v>130</v>
      </c>
      <c r="C4043" s="31">
        <v>0</v>
      </c>
      <c r="D4043" s="31">
        <v>202502</v>
      </c>
      <c r="E4043" s="119" t="str">
        <f t="shared" si="63"/>
        <v>01 February 2025</v>
      </c>
      <c r="F4043" s="31" t="s">
        <v>541</v>
      </c>
      <c r="G4043" s="31" t="s">
        <v>579</v>
      </c>
    </row>
    <row r="4044" spans="1:7" x14ac:dyDescent="0.25">
      <c r="A4044" s="98" t="s">
        <v>549</v>
      </c>
      <c r="B4044" s="98" t="s">
        <v>134</v>
      </c>
      <c r="C4044" s="98">
        <v>-1112.04</v>
      </c>
      <c r="D4044" s="98">
        <v>202502</v>
      </c>
      <c r="E4044" s="118" t="str">
        <f t="shared" si="63"/>
        <v>01 February 2025</v>
      </c>
      <c r="F4044" s="98" t="s">
        <v>541</v>
      </c>
      <c r="G4044" s="98" t="s">
        <v>579</v>
      </c>
    </row>
    <row r="4045" spans="1:7" x14ac:dyDescent="0.25">
      <c r="A4045" s="31" t="s">
        <v>549</v>
      </c>
      <c r="B4045" s="31" t="s">
        <v>140</v>
      </c>
      <c r="C4045" s="31">
        <v>-15010.56</v>
      </c>
      <c r="D4045" s="31">
        <v>202502</v>
      </c>
      <c r="E4045" s="119" t="str">
        <f t="shared" si="63"/>
        <v>01 February 2025</v>
      </c>
      <c r="F4045" s="31" t="s">
        <v>541</v>
      </c>
      <c r="G4045" s="31" t="s">
        <v>579</v>
      </c>
    </row>
    <row r="4046" spans="1:7" x14ac:dyDescent="0.25">
      <c r="A4046" s="98" t="s">
        <v>549</v>
      </c>
      <c r="B4046" s="98" t="s">
        <v>142</v>
      </c>
      <c r="C4046" s="98">
        <v>0</v>
      </c>
      <c r="D4046" s="98">
        <v>202502</v>
      </c>
      <c r="E4046" s="118" t="str">
        <f t="shared" si="63"/>
        <v>01 February 2025</v>
      </c>
      <c r="F4046" s="98" t="s">
        <v>541</v>
      </c>
      <c r="G4046" s="98" t="s">
        <v>579</v>
      </c>
    </row>
    <row r="4047" spans="1:7" x14ac:dyDescent="0.25">
      <c r="A4047" s="31" t="s">
        <v>549</v>
      </c>
      <c r="B4047" s="31" t="s">
        <v>329</v>
      </c>
      <c r="C4047" s="31">
        <v>0</v>
      </c>
      <c r="D4047" s="31">
        <v>202502</v>
      </c>
      <c r="E4047" s="119" t="str">
        <f t="shared" si="63"/>
        <v>01 February 2025</v>
      </c>
      <c r="F4047" s="31" t="s">
        <v>541</v>
      </c>
      <c r="G4047" s="31" t="s">
        <v>579</v>
      </c>
    </row>
    <row r="4048" spans="1:7" x14ac:dyDescent="0.25">
      <c r="A4048" s="98" t="s">
        <v>549</v>
      </c>
      <c r="B4048" s="98" t="s">
        <v>144</v>
      </c>
      <c r="C4048" s="98">
        <v>0</v>
      </c>
      <c r="D4048" s="98">
        <v>202502</v>
      </c>
      <c r="E4048" s="118" t="str">
        <f t="shared" si="63"/>
        <v>01 February 2025</v>
      </c>
      <c r="F4048" s="98" t="s">
        <v>541</v>
      </c>
      <c r="G4048" s="98" t="s">
        <v>579</v>
      </c>
    </row>
    <row r="4049" spans="1:7" x14ac:dyDescent="0.25">
      <c r="A4049" s="31" t="s">
        <v>549</v>
      </c>
      <c r="B4049" s="31" t="s">
        <v>146</v>
      </c>
      <c r="C4049" s="31">
        <v>0</v>
      </c>
      <c r="D4049" s="31">
        <v>202502</v>
      </c>
      <c r="E4049" s="119" t="str">
        <f t="shared" si="63"/>
        <v>01 February 2025</v>
      </c>
      <c r="F4049" s="31" t="s">
        <v>541</v>
      </c>
      <c r="G4049" s="31" t="s">
        <v>579</v>
      </c>
    </row>
    <row r="4050" spans="1:7" x14ac:dyDescent="0.25">
      <c r="A4050" s="98" t="s">
        <v>549</v>
      </c>
      <c r="B4050" s="98" t="s">
        <v>148</v>
      </c>
      <c r="C4050" s="98">
        <v>0</v>
      </c>
      <c r="D4050" s="98">
        <v>202502</v>
      </c>
      <c r="E4050" s="118" t="str">
        <f t="shared" si="63"/>
        <v>01 February 2025</v>
      </c>
      <c r="F4050" s="98" t="s">
        <v>541</v>
      </c>
      <c r="G4050" s="98" t="s">
        <v>579</v>
      </c>
    </row>
    <row r="4051" spans="1:7" x14ac:dyDescent="0.25">
      <c r="A4051" s="31" t="s">
        <v>549</v>
      </c>
      <c r="B4051" s="31" t="s">
        <v>150</v>
      </c>
      <c r="C4051" s="31">
        <v>0</v>
      </c>
      <c r="D4051" s="31">
        <v>202502</v>
      </c>
      <c r="E4051" s="119" t="str">
        <f t="shared" si="63"/>
        <v>01 February 2025</v>
      </c>
      <c r="F4051" s="31" t="s">
        <v>541</v>
      </c>
      <c r="G4051" s="31" t="s">
        <v>579</v>
      </c>
    </row>
    <row r="4052" spans="1:7" x14ac:dyDescent="0.25">
      <c r="A4052" s="98" t="s">
        <v>549</v>
      </c>
      <c r="B4052" s="98" t="s">
        <v>154</v>
      </c>
      <c r="C4052" s="98">
        <v>0</v>
      </c>
      <c r="D4052" s="98">
        <v>202502</v>
      </c>
      <c r="E4052" s="118" t="str">
        <f t="shared" si="63"/>
        <v>01 February 2025</v>
      </c>
      <c r="F4052" s="98" t="s">
        <v>541</v>
      </c>
      <c r="G4052" s="98" t="s">
        <v>579</v>
      </c>
    </row>
    <row r="4053" spans="1:7" x14ac:dyDescent="0.25">
      <c r="A4053" s="31" t="s">
        <v>549</v>
      </c>
      <c r="B4053" s="31" t="s">
        <v>156</v>
      </c>
      <c r="C4053" s="31">
        <v>0</v>
      </c>
      <c r="D4053" s="31">
        <v>202502</v>
      </c>
      <c r="E4053" s="119" t="str">
        <f t="shared" si="63"/>
        <v>01 February 2025</v>
      </c>
      <c r="F4053" s="31" t="s">
        <v>541</v>
      </c>
      <c r="G4053" s="31" t="s">
        <v>579</v>
      </c>
    </row>
    <row r="4054" spans="1:7" x14ac:dyDescent="0.25">
      <c r="A4054" s="98" t="s">
        <v>549</v>
      </c>
      <c r="B4054" s="98" t="s">
        <v>162</v>
      </c>
      <c r="C4054" s="98">
        <v>0</v>
      </c>
      <c r="D4054" s="98">
        <v>202502</v>
      </c>
      <c r="E4054" s="118" t="str">
        <f t="shared" si="63"/>
        <v>01 February 2025</v>
      </c>
      <c r="F4054" s="98" t="s">
        <v>541</v>
      </c>
      <c r="G4054" s="98" t="s">
        <v>579</v>
      </c>
    </row>
    <row r="4055" spans="1:7" x14ac:dyDescent="0.25">
      <c r="A4055" s="31" t="s">
        <v>549</v>
      </c>
      <c r="B4055" s="31" t="s">
        <v>164</v>
      </c>
      <c r="C4055" s="31">
        <v>0</v>
      </c>
      <c r="D4055" s="31">
        <v>202502</v>
      </c>
      <c r="E4055" s="119" t="str">
        <f t="shared" si="63"/>
        <v>01 February 2025</v>
      </c>
      <c r="F4055" s="31" t="s">
        <v>541</v>
      </c>
      <c r="G4055" s="31" t="s">
        <v>579</v>
      </c>
    </row>
    <row r="4056" spans="1:7" x14ac:dyDescent="0.25">
      <c r="A4056" s="98" t="s">
        <v>549</v>
      </c>
      <c r="B4056" s="98" t="s">
        <v>276</v>
      </c>
      <c r="C4056" s="98">
        <v>-1044</v>
      </c>
      <c r="D4056" s="98">
        <v>202502</v>
      </c>
      <c r="E4056" s="118" t="str">
        <f t="shared" si="63"/>
        <v>01 February 2025</v>
      </c>
      <c r="F4056" s="98" t="s">
        <v>541</v>
      </c>
      <c r="G4056" s="98" t="s">
        <v>579</v>
      </c>
    </row>
    <row r="4057" spans="1:7" x14ac:dyDescent="0.25">
      <c r="A4057" s="31" t="s">
        <v>549</v>
      </c>
      <c r="B4057" s="31" t="s">
        <v>247</v>
      </c>
      <c r="C4057" s="31">
        <v>0</v>
      </c>
      <c r="D4057" s="31">
        <v>202502</v>
      </c>
      <c r="E4057" s="119" t="str">
        <f t="shared" si="63"/>
        <v>01 February 2025</v>
      </c>
      <c r="F4057" s="31" t="s">
        <v>541</v>
      </c>
      <c r="G4057" s="31" t="s">
        <v>579</v>
      </c>
    </row>
    <row r="4058" spans="1:7" x14ac:dyDescent="0.25">
      <c r="A4058" s="98" t="s">
        <v>549</v>
      </c>
      <c r="B4058" s="98" t="s">
        <v>559</v>
      </c>
      <c r="C4058" s="98">
        <v>0</v>
      </c>
      <c r="D4058" s="98">
        <v>202502</v>
      </c>
      <c r="E4058" s="118" t="str">
        <f t="shared" si="63"/>
        <v>01 February 2025</v>
      </c>
      <c r="F4058" s="98" t="s">
        <v>541</v>
      </c>
      <c r="G4058" s="98" t="s">
        <v>579</v>
      </c>
    </row>
    <row r="4059" spans="1:7" x14ac:dyDescent="0.25">
      <c r="A4059" s="31" t="s">
        <v>549</v>
      </c>
      <c r="B4059" s="31" t="s">
        <v>172</v>
      </c>
      <c r="C4059" s="31">
        <v>-1044</v>
      </c>
      <c r="D4059" s="31">
        <v>202502</v>
      </c>
      <c r="E4059" s="119" t="str">
        <f t="shared" si="63"/>
        <v>01 February 2025</v>
      </c>
      <c r="F4059" s="31" t="s">
        <v>541</v>
      </c>
      <c r="G4059" s="31" t="s">
        <v>579</v>
      </c>
    </row>
    <row r="4060" spans="1:7" x14ac:dyDescent="0.25">
      <c r="A4060" s="98" t="s">
        <v>549</v>
      </c>
      <c r="B4060" s="98" t="s">
        <v>174</v>
      </c>
      <c r="C4060" s="98">
        <v>0</v>
      </c>
      <c r="D4060" s="98">
        <v>202502</v>
      </c>
      <c r="E4060" s="118" t="str">
        <f t="shared" si="63"/>
        <v>01 February 2025</v>
      </c>
      <c r="F4060" s="98" t="s">
        <v>541</v>
      </c>
      <c r="G4060" s="98" t="s">
        <v>579</v>
      </c>
    </row>
    <row r="4061" spans="1:7" x14ac:dyDescent="0.25">
      <c r="A4061" s="31" t="s">
        <v>549</v>
      </c>
      <c r="B4061" s="31" t="s">
        <v>176</v>
      </c>
      <c r="C4061" s="31">
        <v>-1547.64</v>
      </c>
      <c r="D4061" s="31">
        <v>202502</v>
      </c>
      <c r="E4061" s="119" t="str">
        <f t="shared" si="63"/>
        <v>01 February 2025</v>
      </c>
      <c r="F4061" s="31" t="s">
        <v>541</v>
      </c>
      <c r="G4061" s="31" t="s">
        <v>579</v>
      </c>
    </row>
    <row r="4062" spans="1:7" x14ac:dyDescent="0.25">
      <c r="A4062" s="98" t="s">
        <v>549</v>
      </c>
      <c r="B4062" s="98" t="s">
        <v>184</v>
      </c>
      <c r="C4062" s="98">
        <v>0</v>
      </c>
      <c r="D4062" s="98">
        <v>202502</v>
      </c>
      <c r="E4062" s="118" t="str">
        <f t="shared" si="63"/>
        <v>01 February 2025</v>
      </c>
      <c r="F4062" s="98" t="s">
        <v>541</v>
      </c>
      <c r="G4062" s="98" t="s">
        <v>579</v>
      </c>
    </row>
    <row r="4063" spans="1:7" x14ac:dyDescent="0.25">
      <c r="A4063" s="31" t="s">
        <v>549</v>
      </c>
      <c r="B4063" s="31" t="s">
        <v>188</v>
      </c>
      <c r="C4063" s="31">
        <v>-99</v>
      </c>
      <c r="D4063" s="31">
        <v>202502</v>
      </c>
      <c r="E4063" s="119" t="str">
        <f t="shared" si="63"/>
        <v>01 February 2025</v>
      </c>
      <c r="F4063" s="31" t="s">
        <v>541</v>
      </c>
      <c r="G4063" s="31" t="s">
        <v>579</v>
      </c>
    </row>
    <row r="4064" spans="1:7" x14ac:dyDescent="0.25">
      <c r="A4064" s="98" t="s">
        <v>549</v>
      </c>
      <c r="B4064" s="98" t="s">
        <v>190</v>
      </c>
      <c r="C4064" s="98">
        <v>0</v>
      </c>
      <c r="D4064" s="98">
        <v>202502</v>
      </c>
      <c r="E4064" s="118" t="str">
        <f t="shared" si="63"/>
        <v>01 February 2025</v>
      </c>
      <c r="F4064" s="98" t="s">
        <v>541</v>
      </c>
      <c r="G4064" s="98" t="s">
        <v>579</v>
      </c>
    </row>
    <row r="4065" spans="1:7" x14ac:dyDescent="0.25">
      <c r="A4065" s="31" t="s">
        <v>549</v>
      </c>
      <c r="B4065" s="31" t="s">
        <v>544</v>
      </c>
      <c r="C4065" s="31">
        <v>0</v>
      </c>
      <c r="D4065" s="31">
        <v>202502</v>
      </c>
      <c r="E4065" s="119" t="str">
        <f t="shared" si="63"/>
        <v>01 February 2025</v>
      </c>
      <c r="F4065" s="31" t="s">
        <v>541</v>
      </c>
      <c r="G4065" s="31" t="s">
        <v>579</v>
      </c>
    </row>
    <row r="4066" spans="1:7" x14ac:dyDescent="0.25">
      <c r="A4066" s="98" t="s">
        <v>549</v>
      </c>
      <c r="B4066" s="98" t="s">
        <v>198</v>
      </c>
      <c r="C4066" s="98">
        <v>-1646.64</v>
      </c>
      <c r="D4066" s="98">
        <v>202502</v>
      </c>
      <c r="E4066" s="118" t="str">
        <f t="shared" si="63"/>
        <v>01 February 2025</v>
      </c>
      <c r="F4066" s="98" t="s">
        <v>541</v>
      </c>
      <c r="G4066" s="98" t="s">
        <v>579</v>
      </c>
    </row>
    <row r="4067" spans="1:7" x14ac:dyDescent="0.25">
      <c r="A4067" s="31" t="s">
        <v>549</v>
      </c>
      <c r="B4067" s="31" t="s">
        <v>200</v>
      </c>
      <c r="C4067" s="31">
        <v>0</v>
      </c>
      <c r="D4067" s="31">
        <v>202502</v>
      </c>
      <c r="E4067" s="119" t="str">
        <f t="shared" si="63"/>
        <v>01 February 2025</v>
      </c>
      <c r="F4067" s="31" t="s">
        <v>541</v>
      </c>
      <c r="G4067" s="31" t="s">
        <v>579</v>
      </c>
    </row>
    <row r="4068" spans="1:7" x14ac:dyDescent="0.25">
      <c r="A4068" s="98" t="s">
        <v>549</v>
      </c>
      <c r="B4068" s="98" t="s">
        <v>206</v>
      </c>
      <c r="C4068" s="98">
        <v>0</v>
      </c>
      <c r="D4068" s="98">
        <v>202502</v>
      </c>
      <c r="E4068" s="118" t="str">
        <f t="shared" si="63"/>
        <v>01 February 2025</v>
      </c>
      <c r="F4068" s="98" t="s">
        <v>541</v>
      </c>
      <c r="G4068" s="98" t="s">
        <v>579</v>
      </c>
    </row>
    <row r="4069" spans="1:7" x14ac:dyDescent="0.25">
      <c r="A4069" s="31" t="s">
        <v>549</v>
      </c>
      <c r="B4069" s="31" t="s">
        <v>208</v>
      </c>
      <c r="C4069" s="31">
        <v>0</v>
      </c>
      <c r="D4069" s="31">
        <v>202502</v>
      </c>
      <c r="E4069" s="119" t="str">
        <f t="shared" si="63"/>
        <v>01 February 2025</v>
      </c>
      <c r="F4069" s="31" t="s">
        <v>541</v>
      </c>
      <c r="G4069" s="31" t="s">
        <v>579</v>
      </c>
    </row>
    <row r="4070" spans="1:7" x14ac:dyDescent="0.25">
      <c r="A4070" s="98" t="s">
        <v>549</v>
      </c>
      <c r="B4070" s="98" t="s">
        <v>281</v>
      </c>
      <c r="C4070" s="98">
        <v>0</v>
      </c>
      <c r="D4070" s="98">
        <v>202502</v>
      </c>
      <c r="E4070" s="118" t="str">
        <f t="shared" si="63"/>
        <v>01 February 2025</v>
      </c>
      <c r="F4070" s="98" t="s">
        <v>541</v>
      </c>
      <c r="G4070" s="98" t="s">
        <v>579</v>
      </c>
    </row>
    <row r="4071" spans="1:7" x14ac:dyDescent="0.25">
      <c r="A4071" s="31" t="s">
        <v>549</v>
      </c>
      <c r="B4071" s="31" t="s">
        <v>214</v>
      </c>
      <c r="C4071" s="31">
        <v>0</v>
      </c>
      <c r="D4071" s="31">
        <v>202502</v>
      </c>
      <c r="E4071" s="119" t="str">
        <f t="shared" si="63"/>
        <v>01 February 2025</v>
      </c>
      <c r="F4071" s="31" t="s">
        <v>541</v>
      </c>
      <c r="G4071" s="31" t="s">
        <v>579</v>
      </c>
    </row>
    <row r="4072" spans="1:7" x14ac:dyDescent="0.25">
      <c r="A4072" s="98" t="s">
        <v>549</v>
      </c>
      <c r="B4072" s="98" t="s">
        <v>218</v>
      </c>
      <c r="C4072" s="98">
        <v>-63</v>
      </c>
      <c r="D4072" s="98">
        <v>202502</v>
      </c>
      <c r="E4072" s="118" t="str">
        <f t="shared" si="63"/>
        <v>01 February 2025</v>
      </c>
      <c r="F4072" s="98" t="s">
        <v>541</v>
      </c>
      <c r="G4072" s="98" t="s">
        <v>579</v>
      </c>
    </row>
    <row r="4073" spans="1:7" x14ac:dyDescent="0.25">
      <c r="A4073" s="31" t="s">
        <v>549</v>
      </c>
      <c r="B4073" s="31" t="s">
        <v>333</v>
      </c>
      <c r="C4073" s="31">
        <v>-10.8</v>
      </c>
      <c r="D4073" s="31">
        <v>202502</v>
      </c>
      <c r="E4073" s="119" t="str">
        <f t="shared" si="63"/>
        <v>01 February 2025</v>
      </c>
      <c r="F4073" s="31" t="s">
        <v>541</v>
      </c>
      <c r="G4073" s="31" t="s">
        <v>579</v>
      </c>
    </row>
    <row r="4074" spans="1:7" x14ac:dyDescent="0.25">
      <c r="A4074" s="98" t="s">
        <v>549</v>
      </c>
      <c r="B4074" s="98" t="s">
        <v>220</v>
      </c>
      <c r="C4074" s="98">
        <v>-73.8</v>
      </c>
      <c r="D4074" s="98">
        <v>202502</v>
      </c>
      <c r="E4074" s="118" t="str">
        <f t="shared" si="63"/>
        <v>01 February 2025</v>
      </c>
      <c r="F4074" s="98" t="s">
        <v>541</v>
      </c>
      <c r="G4074" s="98" t="s">
        <v>579</v>
      </c>
    </row>
    <row r="4075" spans="1:7" x14ac:dyDescent="0.25">
      <c r="A4075" s="31" t="s">
        <v>549</v>
      </c>
      <c r="B4075" s="31" t="s">
        <v>222</v>
      </c>
      <c r="C4075" s="31">
        <v>0</v>
      </c>
      <c r="D4075" s="31">
        <v>202502</v>
      </c>
      <c r="E4075" s="119" t="str">
        <f t="shared" si="63"/>
        <v>01 February 2025</v>
      </c>
      <c r="F4075" s="31" t="s">
        <v>541</v>
      </c>
      <c r="G4075" s="31" t="s">
        <v>579</v>
      </c>
    </row>
    <row r="4076" spans="1:7" x14ac:dyDescent="0.25">
      <c r="A4076" s="98" t="s">
        <v>549</v>
      </c>
      <c r="B4076" s="98" t="s">
        <v>224</v>
      </c>
      <c r="C4076" s="98">
        <v>0</v>
      </c>
      <c r="D4076" s="98">
        <v>202502</v>
      </c>
      <c r="E4076" s="118" t="str">
        <f t="shared" si="63"/>
        <v>01 February 2025</v>
      </c>
      <c r="F4076" s="98" t="s">
        <v>541</v>
      </c>
      <c r="G4076" s="98" t="s">
        <v>579</v>
      </c>
    </row>
    <row r="4077" spans="1:7" x14ac:dyDescent="0.25">
      <c r="A4077" s="31" t="s">
        <v>549</v>
      </c>
      <c r="B4077" s="31" t="s">
        <v>226</v>
      </c>
      <c r="C4077" s="31">
        <v>0</v>
      </c>
      <c r="D4077" s="31">
        <v>202502</v>
      </c>
      <c r="E4077" s="119" t="str">
        <f t="shared" si="63"/>
        <v>01 February 2025</v>
      </c>
      <c r="F4077" s="31" t="s">
        <v>541</v>
      </c>
      <c r="G4077" s="31" t="s">
        <v>579</v>
      </c>
    </row>
    <row r="4078" spans="1:7" x14ac:dyDescent="0.25">
      <c r="A4078" s="98" t="s">
        <v>549</v>
      </c>
      <c r="B4078" s="98" t="s">
        <v>228</v>
      </c>
      <c r="C4078" s="98">
        <v>0</v>
      </c>
      <c r="D4078" s="98">
        <v>202502</v>
      </c>
      <c r="E4078" s="118" t="str">
        <f t="shared" si="63"/>
        <v>01 February 2025</v>
      </c>
      <c r="F4078" s="98" t="s">
        <v>541</v>
      </c>
      <c r="G4078" s="98" t="s">
        <v>579</v>
      </c>
    </row>
    <row r="4079" spans="1:7" x14ac:dyDescent="0.25">
      <c r="A4079" s="31" t="s">
        <v>549</v>
      </c>
      <c r="B4079" s="31" t="s">
        <v>230</v>
      </c>
      <c r="C4079" s="31">
        <v>0</v>
      </c>
      <c r="D4079" s="31">
        <v>202502</v>
      </c>
      <c r="E4079" s="119" t="str">
        <f t="shared" si="63"/>
        <v>01 February 2025</v>
      </c>
      <c r="F4079" s="31" t="s">
        <v>541</v>
      </c>
      <c r="G4079" s="31" t="s">
        <v>579</v>
      </c>
    </row>
    <row r="4080" spans="1:7" x14ac:dyDescent="0.25">
      <c r="A4080" s="98" t="s">
        <v>549</v>
      </c>
      <c r="B4080" s="98" t="s">
        <v>232</v>
      </c>
      <c r="C4080" s="98">
        <v>0</v>
      </c>
      <c r="D4080" s="98">
        <v>202502</v>
      </c>
      <c r="E4080" s="118" t="str">
        <f t="shared" si="63"/>
        <v>01 February 2025</v>
      </c>
      <c r="F4080" s="98" t="s">
        <v>541</v>
      </c>
      <c r="G4080" s="98" t="s">
        <v>579</v>
      </c>
    </row>
    <row r="4081" spans="1:7" x14ac:dyDescent="0.25">
      <c r="A4081" s="31" t="s">
        <v>549</v>
      </c>
      <c r="B4081" s="31" t="s">
        <v>234</v>
      </c>
      <c r="C4081" s="31">
        <v>-17775</v>
      </c>
      <c r="D4081" s="31">
        <v>202502</v>
      </c>
      <c r="E4081" s="119" t="str">
        <f t="shared" si="63"/>
        <v>01 February 2025</v>
      </c>
      <c r="F4081" s="31" t="s">
        <v>541</v>
      </c>
      <c r="G4081" s="31" t="s">
        <v>579</v>
      </c>
    </row>
    <row r="4082" spans="1:7" x14ac:dyDescent="0.25">
      <c r="A4082" s="98" t="s">
        <v>549</v>
      </c>
      <c r="B4082" s="98" t="s">
        <v>236</v>
      </c>
      <c r="C4082" s="98">
        <v>9945</v>
      </c>
      <c r="D4082" s="98">
        <v>202502</v>
      </c>
      <c r="E4082" s="118" t="str">
        <f t="shared" si="63"/>
        <v>01 February 2025</v>
      </c>
      <c r="F4082" s="98" t="s">
        <v>541</v>
      </c>
      <c r="G4082" s="98" t="s">
        <v>579</v>
      </c>
    </row>
    <row r="4083" spans="1:7" x14ac:dyDescent="0.25">
      <c r="A4083" s="31" t="s">
        <v>549</v>
      </c>
      <c r="B4083" s="31" t="s">
        <v>238</v>
      </c>
      <c r="C4083" s="31">
        <v>0</v>
      </c>
      <c r="D4083" s="31">
        <v>202502</v>
      </c>
      <c r="E4083" s="119" t="str">
        <f t="shared" si="63"/>
        <v>01 February 2025</v>
      </c>
      <c r="F4083" s="31" t="s">
        <v>541</v>
      </c>
      <c r="G4083" s="31" t="s">
        <v>579</v>
      </c>
    </row>
    <row r="4084" spans="1:7" x14ac:dyDescent="0.25">
      <c r="A4084" s="98" t="s">
        <v>549</v>
      </c>
      <c r="B4084" s="98" t="s">
        <v>238</v>
      </c>
      <c r="C4084" s="98">
        <v>9945</v>
      </c>
      <c r="D4084" s="98">
        <v>202502</v>
      </c>
      <c r="E4084" s="118" t="str">
        <f t="shared" si="63"/>
        <v>01 February 2025</v>
      </c>
      <c r="F4084" s="98" t="s">
        <v>541</v>
      </c>
      <c r="G4084" s="98" t="s">
        <v>579</v>
      </c>
    </row>
    <row r="4085" spans="1:7" x14ac:dyDescent="0.25">
      <c r="A4085" s="31" t="s">
        <v>549</v>
      </c>
      <c r="B4085" s="31" t="s">
        <v>241</v>
      </c>
      <c r="C4085" s="31">
        <v>9945</v>
      </c>
      <c r="D4085" s="31">
        <v>202502</v>
      </c>
      <c r="E4085" s="119" t="str">
        <f t="shared" si="63"/>
        <v>01 February 2025</v>
      </c>
      <c r="F4085" s="31" t="s">
        <v>541</v>
      </c>
      <c r="G4085" s="31" t="s">
        <v>579</v>
      </c>
    </row>
    <row r="4086" spans="1:7" x14ac:dyDescent="0.25">
      <c r="A4086" s="98" t="s">
        <v>549</v>
      </c>
      <c r="B4086" s="98" t="s">
        <v>243</v>
      </c>
      <c r="C4086" s="98">
        <v>0</v>
      </c>
      <c r="D4086" s="98">
        <v>202502</v>
      </c>
      <c r="E4086" s="118" t="str">
        <f t="shared" si="63"/>
        <v>01 February 2025</v>
      </c>
      <c r="F4086" s="98" t="s">
        <v>541</v>
      </c>
      <c r="G4086" s="98" t="s">
        <v>579</v>
      </c>
    </row>
    <row r="4087" spans="1:7" x14ac:dyDescent="0.25">
      <c r="A4087" s="31" t="s">
        <v>549</v>
      </c>
      <c r="B4087" s="31" t="s">
        <v>249</v>
      </c>
      <c r="C4087" s="31">
        <v>9945</v>
      </c>
      <c r="D4087" s="31">
        <v>202502</v>
      </c>
      <c r="E4087" s="119" t="str">
        <f t="shared" si="63"/>
        <v>01 February 2025</v>
      </c>
      <c r="F4087" s="31" t="s">
        <v>541</v>
      </c>
      <c r="G4087" s="31" t="s">
        <v>579</v>
      </c>
    </row>
    <row r="4088" spans="1:7" x14ac:dyDescent="0.25">
      <c r="A4088" s="98" t="s">
        <v>549</v>
      </c>
      <c r="B4088" s="98" t="s">
        <v>255</v>
      </c>
      <c r="C4088" s="98">
        <v>9945</v>
      </c>
      <c r="D4088" s="98">
        <v>202502</v>
      </c>
      <c r="E4088" s="118" t="str">
        <f t="shared" si="63"/>
        <v>01 February 2025</v>
      </c>
      <c r="F4088" s="98" t="s">
        <v>541</v>
      </c>
      <c r="G4088" s="98" t="s">
        <v>579</v>
      </c>
    </row>
    <row r="4089" spans="1:7" x14ac:dyDescent="0.25">
      <c r="A4089" s="31" t="s">
        <v>549</v>
      </c>
      <c r="B4089" s="31" t="s">
        <v>15</v>
      </c>
      <c r="C4089" s="31">
        <v>0</v>
      </c>
      <c r="D4089" s="31">
        <v>202502</v>
      </c>
      <c r="E4089" s="119" t="str">
        <f t="shared" si="63"/>
        <v>01 February 2025</v>
      </c>
      <c r="F4089" s="31" t="s">
        <v>541</v>
      </c>
      <c r="G4089" s="31" t="s">
        <v>580</v>
      </c>
    </row>
    <row r="4090" spans="1:7" x14ac:dyDescent="0.25">
      <c r="A4090" s="98" t="s">
        <v>549</v>
      </c>
      <c r="B4090" s="98" t="s">
        <v>18</v>
      </c>
      <c r="C4090" s="98">
        <v>0</v>
      </c>
      <c r="D4090" s="98">
        <v>202502</v>
      </c>
      <c r="E4090" s="118" t="str">
        <f t="shared" si="63"/>
        <v>01 February 2025</v>
      </c>
      <c r="F4090" s="98" t="s">
        <v>541</v>
      </c>
      <c r="G4090" s="98" t="s">
        <v>580</v>
      </c>
    </row>
    <row r="4091" spans="1:7" x14ac:dyDescent="0.25">
      <c r="A4091" s="31" t="s">
        <v>549</v>
      </c>
      <c r="B4091" s="31" t="s">
        <v>20</v>
      </c>
      <c r="C4091" s="31">
        <v>0</v>
      </c>
      <c r="D4091" s="31">
        <v>202502</v>
      </c>
      <c r="E4091" s="119" t="str">
        <f t="shared" si="63"/>
        <v>01 February 2025</v>
      </c>
      <c r="F4091" s="31" t="s">
        <v>541</v>
      </c>
      <c r="G4091" s="31" t="s">
        <v>580</v>
      </c>
    </row>
    <row r="4092" spans="1:7" x14ac:dyDescent="0.25">
      <c r="A4092" s="98" t="s">
        <v>549</v>
      </c>
      <c r="B4092" s="98" t="s">
        <v>22</v>
      </c>
      <c r="C4092" s="98">
        <v>167750</v>
      </c>
      <c r="D4092" s="98">
        <v>202502</v>
      </c>
      <c r="E4092" s="118" t="str">
        <f t="shared" si="63"/>
        <v>01 February 2025</v>
      </c>
      <c r="F4092" s="98" t="s">
        <v>541</v>
      </c>
      <c r="G4092" s="98" t="s">
        <v>580</v>
      </c>
    </row>
    <row r="4093" spans="1:7" x14ac:dyDescent="0.25">
      <c r="A4093" s="31" t="s">
        <v>549</v>
      </c>
      <c r="B4093" s="31" t="s">
        <v>63</v>
      </c>
      <c r="C4093" s="31">
        <v>167750</v>
      </c>
      <c r="D4093" s="31">
        <v>202502</v>
      </c>
      <c r="E4093" s="119" t="str">
        <f t="shared" si="63"/>
        <v>01 February 2025</v>
      </c>
      <c r="F4093" s="31" t="s">
        <v>541</v>
      </c>
      <c r="G4093" s="31" t="s">
        <v>580</v>
      </c>
    </row>
    <row r="4094" spans="1:7" x14ac:dyDescent="0.25">
      <c r="A4094" s="98" t="s">
        <v>549</v>
      </c>
      <c r="B4094" s="98" t="s">
        <v>66</v>
      </c>
      <c r="C4094" s="98">
        <v>0</v>
      </c>
      <c r="D4094" s="98">
        <v>202502</v>
      </c>
      <c r="E4094" s="118" t="str">
        <f t="shared" si="63"/>
        <v>01 February 2025</v>
      </c>
      <c r="F4094" s="98" t="s">
        <v>541</v>
      </c>
      <c r="G4094" s="98" t="s">
        <v>580</v>
      </c>
    </row>
    <row r="4095" spans="1:7" x14ac:dyDescent="0.25">
      <c r="A4095" s="31" t="s">
        <v>549</v>
      </c>
      <c r="B4095" s="31" t="s">
        <v>68</v>
      </c>
      <c r="C4095" s="31">
        <v>-120780</v>
      </c>
      <c r="D4095" s="31">
        <v>202502</v>
      </c>
      <c r="E4095" s="119" t="str">
        <f t="shared" si="63"/>
        <v>01 February 2025</v>
      </c>
      <c r="F4095" s="31" t="s">
        <v>541</v>
      </c>
      <c r="G4095" s="31" t="s">
        <v>580</v>
      </c>
    </row>
    <row r="4096" spans="1:7" x14ac:dyDescent="0.25">
      <c r="A4096" s="98" t="s">
        <v>549</v>
      </c>
      <c r="B4096" s="98" t="s">
        <v>110</v>
      </c>
      <c r="C4096" s="98">
        <v>-120780</v>
      </c>
      <c r="D4096" s="98">
        <v>202502</v>
      </c>
      <c r="E4096" s="118" t="str">
        <f t="shared" si="63"/>
        <v>01 February 2025</v>
      </c>
      <c r="F4096" s="98" t="s">
        <v>541</v>
      </c>
      <c r="G4096" s="98" t="s">
        <v>580</v>
      </c>
    </row>
    <row r="4097" spans="1:7" x14ac:dyDescent="0.25">
      <c r="A4097" s="31" t="s">
        <v>549</v>
      </c>
      <c r="B4097" s="31" t="s">
        <v>112</v>
      </c>
      <c r="C4097" s="31">
        <v>46970</v>
      </c>
      <c r="D4097" s="31">
        <v>202502</v>
      </c>
      <c r="E4097" s="119" t="str">
        <f t="shared" si="63"/>
        <v>01 February 2025</v>
      </c>
      <c r="F4097" s="31" t="s">
        <v>541</v>
      </c>
      <c r="G4097" s="31" t="s">
        <v>580</v>
      </c>
    </row>
    <row r="4098" spans="1:7" x14ac:dyDescent="0.25">
      <c r="A4098" s="98" t="s">
        <v>549</v>
      </c>
      <c r="B4098" s="98" t="s">
        <v>114</v>
      </c>
      <c r="C4098" s="98">
        <v>46970</v>
      </c>
      <c r="D4098" s="98">
        <v>202502</v>
      </c>
      <c r="E4098" s="118" t="str">
        <f t="shared" ref="E4098:E4161" si="64">TEXT(DATE(LEFT(D4098,4), RIGHT(D4098,2), 1), "DD MMMM YYYY")</f>
        <v>01 February 2025</v>
      </c>
      <c r="F4098" s="98" t="s">
        <v>541</v>
      </c>
      <c r="G4098" s="98" t="s">
        <v>580</v>
      </c>
    </row>
    <row r="4099" spans="1:7" x14ac:dyDescent="0.25">
      <c r="A4099" s="31" t="s">
        <v>549</v>
      </c>
      <c r="B4099" s="31" t="s">
        <v>116</v>
      </c>
      <c r="C4099" s="31">
        <v>0</v>
      </c>
      <c r="D4099" s="31">
        <v>202502</v>
      </c>
      <c r="E4099" s="119" t="str">
        <f t="shared" si="64"/>
        <v>01 February 2025</v>
      </c>
      <c r="F4099" s="31" t="s">
        <v>541</v>
      </c>
      <c r="G4099" s="31" t="s">
        <v>580</v>
      </c>
    </row>
    <row r="4100" spans="1:7" x14ac:dyDescent="0.25">
      <c r="A4100" s="98" t="s">
        <v>549</v>
      </c>
      <c r="B4100" s="98" t="s">
        <v>118</v>
      </c>
      <c r="C4100" s="98">
        <v>0</v>
      </c>
      <c r="D4100" s="98">
        <v>202502</v>
      </c>
      <c r="E4100" s="118" t="str">
        <f t="shared" si="64"/>
        <v>01 February 2025</v>
      </c>
      <c r="F4100" s="98" t="s">
        <v>541</v>
      </c>
      <c r="G4100" s="98" t="s">
        <v>580</v>
      </c>
    </row>
    <row r="4101" spans="1:7" x14ac:dyDescent="0.25">
      <c r="A4101" s="31" t="s">
        <v>549</v>
      </c>
      <c r="B4101" s="31" t="s">
        <v>120</v>
      </c>
      <c r="C4101" s="31">
        <v>-20933.37</v>
      </c>
      <c r="D4101" s="31">
        <v>202502</v>
      </c>
      <c r="E4101" s="119" t="str">
        <f t="shared" si="64"/>
        <v>01 February 2025</v>
      </c>
      <c r="F4101" s="31" t="s">
        <v>541</v>
      </c>
      <c r="G4101" s="31" t="s">
        <v>580</v>
      </c>
    </row>
    <row r="4102" spans="1:7" x14ac:dyDescent="0.25">
      <c r="A4102" s="98" t="s">
        <v>549</v>
      </c>
      <c r="B4102" s="98" t="s">
        <v>122</v>
      </c>
      <c r="C4102" s="98">
        <v>0</v>
      </c>
      <c r="D4102" s="98">
        <v>202502</v>
      </c>
      <c r="E4102" s="118" t="str">
        <f t="shared" si="64"/>
        <v>01 February 2025</v>
      </c>
      <c r="F4102" s="98" t="s">
        <v>541</v>
      </c>
      <c r="G4102" s="98" t="s">
        <v>580</v>
      </c>
    </row>
    <row r="4103" spans="1:7" x14ac:dyDescent="0.25">
      <c r="A4103" s="31" t="s">
        <v>549</v>
      </c>
      <c r="B4103" s="31" t="s">
        <v>124</v>
      </c>
      <c r="C4103" s="31">
        <v>-837.53</v>
      </c>
      <c r="D4103" s="31">
        <v>202502</v>
      </c>
      <c r="E4103" s="119" t="str">
        <f t="shared" si="64"/>
        <v>01 February 2025</v>
      </c>
      <c r="F4103" s="31" t="s">
        <v>541</v>
      </c>
      <c r="G4103" s="31" t="s">
        <v>580</v>
      </c>
    </row>
    <row r="4104" spans="1:7" x14ac:dyDescent="0.25">
      <c r="A4104" s="98" t="s">
        <v>549</v>
      </c>
      <c r="B4104" s="98" t="s">
        <v>558</v>
      </c>
      <c r="C4104" s="98">
        <v>0</v>
      </c>
      <c r="D4104" s="98">
        <v>202502</v>
      </c>
      <c r="E4104" s="118" t="str">
        <f t="shared" si="64"/>
        <v>01 February 2025</v>
      </c>
      <c r="F4104" s="98" t="s">
        <v>541</v>
      </c>
      <c r="G4104" s="98" t="s">
        <v>580</v>
      </c>
    </row>
    <row r="4105" spans="1:7" x14ac:dyDescent="0.25">
      <c r="A4105" s="31" t="s">
        <v>549</v>
      </c>
      <c r="B4105" s="31" t="s">
        <v>126</v>
      </c>
      <c r="C4105" s="31">
        <v>-1758.63</v>
      </c>
      <c r="D4105" s="31">
        <v>202502</v>
      </c>
      <c r="E4105" s="119" t="str">
        <f t="shared" si="64"/>
        <v>01 February 2025</v>
      </c>
      <c r="F4105" s="31" t="s">
        <v>541</v>
      </c>
      <c r="G4105" s="31" t="s">
        <v>580</v>
      </c>
    </row>
    <row r="4106" spans="1:7" x14ac:dyDescent="0.25">
      <c r="A4106" s="98" t="s">
        <v>549</v>
      </c>
      <c r="B4106" s="98" t="s">
        <v>128</v>
      </c>
      <c r="C4106" s="98">
        <v>0</v>
      </c>
      <c r="D4106" s="98">
        <v>202502</v>
      </c>
      <c r="E4106" s="118" t="str">
        <f t="shared" si="64"/>
        <v>01 February 2025</v>
      </c>
      <c r="F4106" s="98" t="s">
        <v>541</v>
      </c>
      <c r="G4106" s="98" t="s">
        <v>580</v>
      </c>
    </row>
    <row r="4107" spans="1:7" x14ac:dyDescent="0.25">
      <c r="A4107" s="31" t="s">
        <v>549</v>
      </c>
      <c r="B4107" s="31" t="s">
        <v>543</v>
      </c>
      <c r="C4107" s="31">
        <v>-20.74</v>
      </c>
      <c r="D4107" s="31">
        <v>202502</v>
      </c>
      <c r="E4107" s="119" t="str">
        <f t="shared" si="64"/>
        <v>01 February 2025</v>
      </c>
      <c r="F4107" s="31" t="s">
        <v>541</v>
      </c>
      <c r="G4107" s="31" t="s">
        <v>580</v>
      </c>
    </row>
    <row r="4108" spans="1:7" x14ac:dyDescent="0.25">
      <c r="A4108" s="98" t="s">
        <v>549</v>
      </c>
      <c r="B4108" s="98" t="s">
        <v>130</v>
      </c>
      <c r="C4108" s="98">
        <v>0</v>
      </c>
      <c r="D4108" s="98">
        <v>202502</v>
      </c>
      <c r="E4108" s="118" t="str">
        <f t="shared" si="64"/>
        <v>01 February 2025</v>
      </c>
      <c r="F4108" s="98" t="s">
        <v>541</v>
      </c>
      <c r="G4108" s="98" t="s">
        <v>580</v>
      </c>
    </row>
    <row r="4109" spans="1:7" x14ac:dyDescent="0.25">
      <c r="A4109" s="31" t="s">
        <v>549</v>
      </c>
      <c r="B4109" s="31" t="s">
        <v>134</v>
      </c>
      <c r="C4109" s="31">
        <v>-1884.29</v>
      </c>
      <c r="D4109" s="31">
        <v>202502</v>
      </c>
      <c r="E4109" s="119" t="str">
        <f t="shared" si="64"/>
        <v>01 February 2025</v>
      </c>
      <c r="F4109" s="31" t="s">
        <v>541</v>
      </c>
      <c r="G4109" s="31" t="s">
        <v>580</v>
      </c>
    </row>
    <row r="4110" spans="1:7" x14ac:dyDescent="0.25">
      <c r="A4110" s="98" t="s">
        <v>549</v>
      </c>
      <c r="B4110" s="98" t="s">
        <v>140</v>
      </c>
      <c r="C4110" s="98">
        <v>-25434.560000000001</v>
      </c>
      <c r="D4110" s="98">
        <v>202502</v>
      </c>
      <c r="E4110" s="118" t="str">
        <f t="shared" si="64"/>
        <v>01 February 2025</v>
      </c>
      <c r="F4110" s="98" t="s">
        <v>541</v>
      </c>
      <c r="G4110" s="98" t="s">
        <v>580</v>
      </c>
    </row>
    <row r="4111" spans="1:7" x14ac:dyDescent="0.25">
      <c r="A4111" s="31" t="s">
        <v>549</v>
      </c>
      <c r="B4111" s="31" t="s">
        <v>142</v>
      </c>
      <c r="C4111" s="31">
        <v>0</v>
      </c>
      <c r="D4111" s="31">
        <v>202502</v>
      </c>
      <c r="E4111" s="119" t="str">
        <f t="shared" si="64"/>
        <v>01 February 2025</v>
      </c>
      <c r="F4111" s="31" t="s">
        <v>541</v>
      </c>
      <c r="G4111" s="31" t="s">
        <v>580</v>
      </c>
    </row>
    <row r="4112" spans="1:7" x14ac:dyDescent="0.25">
      <c r="A4112" s="98" t="s">
        <v>549</v>
      </c>
      <c r="B4112" s="98" t="s">
        <v>329</v>
      </c>
      <c r="C4112" s="98">
        <v>0</v>
      </c>
      <c r="D4112" s="98">
        <v>202502</v>
      </c>
      <c r="E4112" s="118" t="str">
        <f t="shared" si="64"/>
        <v>01 February 2025</v>
      </c>
      <c r="F4112" s="98" t="s">
        <v>541</v>
      </c>
      <c r="G4112" s="98" t="s">
        <v>580</v>
      </c>
    </row>
    <row r="4113" spans="1:7" x14ac:dyDescent="0.25">
      <c r="A4113" s="31" t="s">
        <v>549</v>
      </c>
      <c r="B4113" s="31" t="s">
        <v>144</v>
      </c>
      <c r="C4113" s="31">
        <v>0</v>
      </c>
      <c r="D4113" s="31">
        <v>202502</v>
      </c>
      <c r="E4113" s="119" t="str">
        <f t="shared" si="64"/>
        <v>01 February 2025</v>
      </c>
      <c r="F4113" s="31" t="s">
        <v>541</v>
      </c>
      <c r="G4113" s="31" t="s">
        <v>580</v>
      </c>
    </row>
    <row r="4114" spans="1:7" x14ac:dyDescent="0.25">
      <c r="A4114" s="98" t="s">
        <v>549</v>
      </c>
      <c r="B4114" s="98" t="s">
        <v>146</v>
      </c>
      <c r="C4114" s="98">
        <v>0</v>
      </c>
      <c r="D4114" s="98">
        <v>202502</v>
      </c>
      <c r="E4114" s="118" t="str">
        <f t="shared" si="64"/>
        <v>01 February 2025</v>
      </c>
      <c r="F4114" s="98" t="s">
        <v>541</v>
      </c>
      <c r="G4114" s="98" t="s">
        <v>580</v>
      </c>
    </row>
    <row r="4115" spans="1:7" x14ac:dyDescent="0.25">
      <c r="A4115" s="31" t="s">
        <v>549</v>
      </c>
      <c r="B4115" s="31" t="s">
        <v>148</v>
      </c>
      <c r="C4115" s="31">
        <v>0</v>
      </c>
      <c r="D4115" s="31">
        <v>202502</v>
      </c>
      <c r="E4115" s="119" t="str">
        <f t="shared" si="64"/>
        <v>01 February 2025</v>
      </c>
      <c r="F4115" s="31" t="s">
        <v>541</v>
      </c>
      <c r="G4115" s="31" t="s">
        <v>580</v>
      </c>
    </row>
    <row r="4116" spans="1:7" x14ac:dyDescent="0.25">
      <c r="A4116" s="98" t="s">
        <v>549</v>
      </c>
      <c r="B4116" s="98" t="s">
        <v>150</v>
      </c>
      <c r="C4116" s="98">
        <v>0</v>
      </c>
      <c r="D4116" s="98">
        <v>202502</v>
      </c>
      <c r="E4116" s="118" t="str">
        <f t="shared" si="64"/>
        <v>01 February 2025</v>
      </c>
      <c r="F4116" s="98" t="s">
        <v>541</v>
      </c>
      <c r="G4116" s="98" t="s">
        <v>580</v>
      </c>
    </row>
    <row r="4117" spans="1:7" x14ac:dyDescent="0.25">
      <c r="A4117" s="31" t="s">
        <v>549</v>
      </c>
      <c r="B4117" s="31" t="s">
        <v>154</v>
      </c>
      <c r="C4117" s="31">
        <v>0</v>
      </c>
      <c r="D4117" s="31">
        <v>202502</v>
      </c>
      <c r="E4117" s="119" t="str">
        <f t="shared" si="64"/>
        <v>01 February 2025</v>
      </c>
      <c r="F4117" s="31" t="s">
        <v>541</v>
      </c>
      <c r="G4117" s="31" t="s">
        <v>580</v>
      </c>
    </row>
    <row r="4118" spans="1:7" x14ac:dyDescent="0.25">
      <c r="A4118" s="98" t="s">
        <v>549</v>
      </c>
      <c r="B4118" s="98" t="s">
        <v>156</v>
      </c>
      <c r="C4118" s="98">
        <v>0</v>
      </c>
      <c r="D4118" s="98">
        <v>202502</v>
      </c>
      <c r="E4118" s="118" t="str">
        <f t="shared" si="64"/>
        <v>01 February 2025</v>
      </c>
      <c r="F4118" s="98" t="s">
        <v>541</v>
      </c>
      <c r="G4118" s="98" t="s">
        <v>580</v>
      </c>
    </row>
    <row r="4119" spans="1:7" x14ac:dyDescent="0.25">
      <c r="A4119" s="31" t="s">
        <v>549</v>
      </c>
      <c r="B4119" s="31" t="s">
        <v>162</v>
      </c>
      <c r="C4119" s="31">
        <v>0</v>
      </c>
      <c r="D4119" s="31">
        <v>202502</v>
      </c>
      <c r="E4119" s="119" t="str">
        <f t="shared" si="64"/>
        <v>01 February 2025</v>
      </c>
      <c r="F4119" s="31" t="s">
        <v>541</v>
      </c>
      <c r="G4119" s="31" t="s">
        <v>580</v>
      </c>
    </row>
    <row r="4120" spans="1:7" x14ac:dyDescent="0.25">
      <c r="A4120" s="98" t="s">
        <v>549</v>
      </c>
      <c r="B4120" s="98" t="s">
        <v>164</v>
      </c>
      <c r="C4120" s="98">
        <v>0</v>
      </c>
      <c r="D4120" s="98">
        <v>202502</v>
      </c>
      <c r="E4120" s="118" t="str">
        <f t="shared" si="64"/>
        <v>01 February 2025</v>
      </c>
      <c r="F4120" s="98" t="s">
        <v>541</v>
      </c>
      <c r="G4120" s="98" t="s">
        <v>580</v>
      </c>
    </row>
    <row r="4121" spans="1:7" x14ac:dyDescent="0.25">
      <c r="A4121" s="31" t="s">
        <v>549</v>
      </c>
      <c r="B4121" s="31" t="s">
        <v>276</v>
      </c>
      <c r="C4121" s="31">
        <v>-1769</v>
      </c>
      <c r="D4121" s="31">
        <v>202502</v>
      </c>
      <c r="E4121" s="119" t="str">
        <f t="shared" si="64"/>
        <v>01 February 2025</v>
      </c>
      <c r="F4121" s="31" t="s">
        <v>541</v>
      </c>
      <c r="G4121" s="31" t="s">
        <v>580</v>
      </c>
    </row>
    <row r="4122" spans="1:7" x14ac:dyDescent="0.25">
      <c r="A4122" s="98" t="s">
        <v>549</v>
      </c>
      <c r="B4122" s="98" t="s">
        <v>247</v>
      </c>
      <c r="C4122" s="98">
        <v>0</v>
      </c>
      <c r="D4122" s="98">
        <v>202502</v>
      </c>
      <c r="E4122" s="118" t="str">
        <f t="shared" si="64"/>
        <v>01 February 2025</v>
      </c>
      <c r="F4122" s="98" t="s">
        <v>541</v>
      </c>
      <c r="G4122" s="98" t="s">
        <v>580</v>
      </c>
    </row>
    <row r="4123" spans="1:7" x14ac:dyDescent="0.25">
      <c r="A4123" s="31" t="s">
        <v>549</v>
      </c>
      <c r="B4123" s="31" t="s">
        <v>559</v>
      </c>
      <c r="C4123" s="31">
        <v>0</v>
      </c>
      <c r="D4123" s="31">
        <v>202502</v>
      </c>
      <c r="E4123" s="119" t="str">
        <f t="shared" si="64"/>
        <v>01 February 2025</v>
      </c>
      <c r="F4123" s="31" t="s">
        <v>541</v>
      </c>
      <c r="G4123" s="31" t="s">
        <v>580</v>
      </c>
    </row>
    <row r="4124" spans="1:7" x14ac:dyDescent="0.25">
      <c r="A4124" s="98" t="s">
        <v>549</v>
      </c>
      <c r="B4124" s="98" t="s">
        <v>172</v>
      </c>
      <c r="C4124" s="98">
        <v>-1769</v>
      </c>
      <c r="D4124" s="98">
        <v>202502</v>
      </c>
      <c r="E4124" s="118" t="str">
        <f t="shared" si="64"/>
        <v>01 February 2025</v>
      </c>
      <c r="F4124" s="98" t="s">
        <v>541</v>
      </c>
      <c r="G4124" s="98" t="s">
        <v>580</v>
      </c>
    </row>
    <row r="4125" spans="1:7" x14ac:dyDescent="0.25">
      <c r="A4125" s="31" t="s">
        <v>549</v>
      </c>
      <c r="B4125" s="31" t="s">
        <v>174</v>
      </c>
      <c r="C4125" s="31">
        <v>0</v>
      </c>
      <c r="D4125" s="31">
        <v>202502</v>
      </c>
      <c r="E4125" s="119" t="str">
        <f t="shared" si="64"/>
        <v>01 February 2025</v>
      </c>
      <c r="F4125" s="31" t="s">
        <v>541</v>
      </c>
      <c r="G4125" s="31" t="s">
        <v>580</v>
      </c>
    </row>
    <row r="4126" spans="1:7" x14ac:dyDescent="0.25">
      <c r="A4126" s="98" t="s">
        <v>549</v>
      </c>
      <c r="B4126" s="98" t="s">
        <v>176</v>
      </c>
      <c r="C4126" s="98">
        <v>-2622.39</v>
      </c>
      <c r="D4126" s="98">
        <v>202502</v>
      </c>
      <c r="E4126" s="118" t="str">
        <f t="shared" si="64"/>
        <v>01 February 2025</v>
      </c>
      <c r="F4126" s="98" t="s">
        <v>541</v>
      </c>
      <c r="G4126" s="98" t="s">
        <v>580</v>
      </c>
    </row>
    <row r="4127" spans="1:7" x14ac:dyDescent="0.25">
      <c r="A4127" s="31" t="s">
        <v>549</v>
      </c>
      <c r="B4127" s="31" t="s">
        <v>184</v>
      </c>
      <c r="C4127" s="31">
        <v>0</v>
      </c>
      <c r="D4127" s="31">
        <v>202502</v>
      </c>
      <c r="E4127" s="119" t="str">
        <f t="shared" si="64"/>
        <v>01 February 2025</v>
      </c>
      <c r="F4127" s="31" t="s">
        <v>541</v>
      </c>
      <c r="G4127" s="31" t="s">
        <v>580</v>
      </c>
    </row>
    <row r="4128" spans="1:7" x14ac:dyDescent="0.25">
      <c r="A4128" s="98" t="s">
        <v>549</v>
      </c>
      <c r="B4128" s="98" t="s">
        <v>188</v>
      </c>
      <c r="C4128" s="98">
        <v>-167.75</v>
      </c>
      <c r="D4128" s="98">
        <v>202502</v>
      </c>
      <c r="E4128" s="118" t="str">
        <f t="shared" si="64"/>
        <v>01 February 2025</v>
      </c>
      <c r="F4128" s="98" t="s">
        <v>541</v>
      </c>
      <c r="G4128" s="98" t="s">
        <v>580</v>
      </c>
    </row>
    <row r="4129" spans="1:7" x14ac:dyDescent="0.25">
      <c r="A4129" s="31" t="s">
        <v>549</v>
      </c>
      <c r="B4129" s="31" t="s">
        <v>190</v>
      </c>
      <c r="C4129" s="31">
        <v>0</v>
      </c>
      <c r="D4129" s="31">
        <v>202502</v>
      </c>
      <c r="E4129" s="119" t="str">
        <f t="shared" si="64"/>
        <v>01 February 2025</v>
      </c>
      <c r="F4129" s="31" t="s">
        <v>541</v>
      </c>
      <c r="G4129" s="31" t="s">
        <v>580</v>
      </c>
    </row>
    <row r="4130" spans="1:7" x14ac:dyDescent="0.25">
      <c r="A4130" s="98" t="s">
        <v>549</v>
      </c>
      <c r="B4130" s="98" t="s">
        <v>544</v>
      </c>
      <c r="C4130" s="98">
        <v>0</v>
      </c>
      <c r="D4130" s="98">
        <v>202502</v>
      </c>
      <c r="E4130" s="118" t="str">
        <f t="shared" si="64"/>
        <v>01 February 2025</v>
      </c>
      <c r="F4130" s="98" t="s">
        <v>541</v>
      </c>
      <c r="G4130" s="98" t="s">
        <v>580</v>
      </c>
    </row>
    <row r="4131" spans="1:7" x14ac:dyDescent="0.25">
      <c r="A4131" s="31" t="s">
        <v>549</v>
      </c>
      <c r="B4131" s="31" t="s">
        <v>198</v>
      </c>
      <c r="C4131" s="31">
        <v>-2790.14</v>
      </c>
      <c r="D4131" s="31">
        <v>202502</v>
      </c>
      <c r="E4131" s="119" t="str">
        <f t="shared" si="64"/>
        <v>01 February 2025</v>
      </c>
      <c r="F4131" s="31" t="s">
        <v>541</v>
      </c>
      <c r="G4131" s="31" t="s">
        <v>580</v>
      </c>
    </row>
    <row r="4132" spans="1:7" x14ac:dyDescent="0.25">
      <c r="A4132" s="98" t="s">
        <v>549</v>
      </c>
      <c r="B4132" s="98" t="s">
        <v>200</v>
      </c>
      <c r="C4132" s="98">
        <v>0</v>
      </c>
      <c r="D4132" s="98">
        <v>202502</v>
      </c>
      <c r="E4132" s="118" t="str">
        <f t="shared" si="64"/>
        <v>01 February 2025</v>
      </c>
      <c r="F4132" s="98" t="s">
        <v>541</v>
      </c>
      <c r="G4132" s="98" t="s">
        <v>580</v>
      </c>
    </row>
    <row r="4133" spans="1:7" x14ac:dyDescent="0.25">
      <c r="A4133" s="31" t="s">
        <v>549</v>
      </c>
      <c r="B4133" s="31" t="s">
        <v>206</v>
      </c>
      <c r="C4133" s="31">
        <v>0</v>
      </c>
      <c r="D4133" s="31">
        <v>202502</v>
      </c>
      <c r="E4133" s="119" t="str">
        <f t="shared" si="64"/>
        <v>01 February 2025</v>
      </c>
      <c r="F4133" s="31" t="s">
        <v>541</v>
      </c>
      <c r="G4133" s="31" t="s">
        <v>580</v>
      </c>
    </row>
    <row r="4134" spans="1:7" x14ac:dyDescent="0.25">
      <c r="A4134" s="98" t="s">
        <v>549</v>
      </c>
      <c r="B4134" s="98" t="s">
        <v>208</v>
      </c>
      <c r="C4134" s="98">
        <v>0</v>
      </c>
      <c r="D4134" s="98">
        <v>202502</v>
      </c>
      <c r="E4134" s="118" t="str">
        <f t="shared" si="64"/>
        <v>01 February 2025</v>
      </c>
      <c r="F4134" s="98" t="s">
        <v>541</v>
      </c>
      <c r="G4134" s="98" t="s">
        <v>580</v>
      </c>
    </row>
    <row r="4135" spans="1:7" x14ac:dyDescent="0.25">
      <c r="A4135" s="31" t="s">
        <v>549</v>
      </c>
      <c r="B4135" s="31" t="s">
        <v>281</v>
      </c>
      <c r="C4135" s="31">
        <v>0</v>
      </c>
      <c r="D4135" s="31">
        <v>202502</v>
      </c>
      <c r="E4135" s="119" t="str">
        <f t="shared" si="64"/>
        <v>01 February 2025</v>
      </c>
      <c r="F4135" s="31" t="s">
        <v>541</v>
      </c>
      <c r="G4135" s="31" t="s">
        <v>580</v>
      </c>
    </row>
    <row r="4136" spans="1:7" x14ac:dyDescent="0.25">
      <c r="A4136" s="98" t="s">
        <v>549</v>
      </c>
      <c r="B4136" s="98" t="s">
        <v>214</v>
      </c>
      <c r="C4136" s="98">
        <v>0</v>
      </c>
      <c r="D4136" s="98">
        <v>202502</v>
      </c>
      <c r="E4136" s="118" t="str">
        <f t="shared" si="64"/>
        <v>01 February 2025</v>
      </c>
      <c r="F4136" s="98" t="s">
        <v>541</v>
      </c>
      <c r="G4136" s="98" t="s">
        <v>580</v>
      </c>
    </row>
    <row r="4137" spans="1:7" x14ac:dyDescent="0.25">
      <c r="A4137" s="31" t="s">
        <v>549</v>
      </c>
      <c r="B4137" s="31" t="s">
        <v>218</v>
      </c>
      <c r="C4137" s="31">
        <v>-106.75</v>
      </c>
      <c r="D4137" s="31">
        <v>202502</v>
      </c>
      <c r="E4137" s="119" t="str">
        <f t="shared" si="64"/>
        <v>01 February 2025</v>
      </c>
      <c r="F4137" s="31" t="s">
        <v>541</v>
      </c>
      <c r="G4137" s="31" t="s">
        <v>580</v>
      </c>
    </row>
    <row r="4138" spans="1:7" x14ac:dyDescent="0.25">
      <c r="A4138" s="98" t="s">
        <v>549</v>
      </c>
      <c r="B4138" s="98" t="s">
        <v>333</v>
      </c>
      <c r="C4138" s="98">
        <v>-18.3</v>
      </c>
      <c r="D4138" s="98">
        <v>202502</v>
      </c>
      <c r="E4138" s="118" t="str">
        <f t="shared" si="64"/>
        <v>01 February 2025</v>
      </c>
      <c r="F4138" s="98" t="s">
        <v>541</v>
      </c>
      <c r="G4138" s="98" t="s">
        <v>580</v>
      </c>
    </row>
    <row r="4139" spans="1:7" x14ac:dyDescent="0.25">
      <c r="A4139" s="31" t="s">
        <v>549</v>
      </c>
      <c r="B4139" s="31" t="s">
        <v>220</v>
      </c>
      <c r="C4139" s="31">
        <v>-125.05</v>
      </c>
      <c r="D4139" s="31">
        <v>202502</v>
      </c>
      <c r="E4139" s="119" t="str">
        <f t="shared" si="64"/>
        <v>01 February 2025</v>
      </c>
      <c r="F4139" s="31" t="s">
        <v>541</v>
      </c>
      <c r="G4139" s="31" t="s">
        <v>580</v>
      </c>
    </row>
    <row r="4140" spans="1:7" x14ac:dyDescent="0.25">
      <c r="A4140" s="98" t="s">
        <v>549</v>
      </c>
      <c r="B4140" s="98" t="s">
        <v>222</v>
      </c>
      <c r="C4140" s="98">
        <v>0</v>
      </c>
      <c r="D4140" s="98">
        <v>202502</v>
      </c>
      <c r="E4140" s="118" t="str">
        <f t="shared" si="64"/>
        <v>01 February 2025</v>
      </c>
      <c r="F4140" s="98" t="s">
        <v>541</v>
      </c>
      <c r="G4140" s="98" t="s">
        <v>580</v>
      </c>
    </row>
    <row r="4141" spans="1:7" x14ac:dyDescent="0.25">
      <c r="A4141" s="31" t="s">
        <v>549</v>
      </c>
      <c r="B4141" s="31" t="s">
        <v>224</v>
      </c>
      <c r="C4141" s="31">
        <v>0</v>
      </c>
      <c r="D4141" s="31">
        <v>202502</v>
      </c>
      <c r="E4141" s="119" t="str">
        <f t="shared" si="64"/>
        <v>01 February 2025</v>
      </c>
      <c r="F4141" s="31" t="s">
        <v>541</v>
      </c>
      <c r="G4141" s="31" t="s">
        <v>580</v>
      </c>
    </row>
    <row r="4142" spans="1:7" x14ac:dyDescent="0.25">
      <c r="A4142" s="98" t="s">
        <v>549</v>
      </c>
      <c r="B4142" s="98" t="s">
        <v>226</v>
      </c>
      <c r="C4142" s="98">
        <v>0</v>
      </c>
      <c r="D4142" s="98">
        <v>202502</v>
      </c>
      <c r="E4142" s="118" t="str">
        <f t="shared" si="64"/>
        <v>01 February 2025</v>
      </c>
      <c r="F4142" s="98" t="s">
        <v>541</v>
      </c>
      <c r="G4142" s="98" t="s">
        <v>580</v>
      </c>
    </row>
    <row r="4143" spans="1:7" x14ac:dyDescent="0.25">
      <c r="A4143" s="31" t="s">
        <v>549</v>
      </c>
      <c r="B4143" s="31" t="s">
        <v>228</v>
      </c>
      <c r="C4143" s="31">
        <v>0</v>
      </c>
      <c r="D4143" s="31">
        <v>202502</v>
      </c>
      <c r="E4143" s="119" t="str">
        <f t="shared" si="64"/>
        <v>01 February 2025</v>
      </c>
      <c r="F4143" s="31" t="s">
        <v>541</v>
      </c>
      <c r="G4143" s="31" t="s">
        <v>580</v>
      </c>
    </row>
    <row r="4144" spans="1:7" x14ac:dyDescent="0.25">
      <c r="A4144" s="98" t="s">
        <v>549</v>
      </c>
      <c r="B4144" s="98" t="s">
        <v>230</v>
      </c>
      <c r="C4144" s="98">
        <v>0</v>
      </c>
      <c r="D4144" s="98">
        <v>202502</v>
      </c>
      <c r="E4144" s="118" t="str">
        <f t="shared" si="64"/>
        <v>01 February 2025</v>
      </c>
      <c r="F4144" s="98" t="s">
        <v>541</v>
      </c>
      <c r="G4144" s="98" t="s">
        <v>580</v>
      </c>
    </row>
    <row r="4145" spans="1:7" x14ac:dyDescent="0.25">
      <c r="A4145" s="31" t="s">
        <v>549</v>
      </c>
      <c r="B4145" s="31" t="s">
        <v>232</v>
      </c>
      <c r="C4145" s="31">
        <v>0</v>
      </c>
      <c r="D4145" s="31">
        <v>202502</v>
      </c>
      <c r="E4145" s="119" t="str">
        <f t="shared" si="64"/>
        <v>01 February 2025</v>
      </c>
      <c r="F4145" s="31" t="s">
        <v>541</v>
      </c>
      <c r="G4145" s="31" t="s">
        <v>580</v>
      </c>
    </row>
    <row r="4146" spans="1:7" x14ac:dyDescent="0.25">
      <c r="A4146" s="98" t="s">
        <v>549</v>
      </c>
      <c r="B4146" s="98" t="s">
        <v>234</v>
      </c>
      <c r="C4146" s="98">
        <v>-30118.75</v>
      </c>
      <c r="D4146" s="98">
        <v>202502</v>
      </c>
      <c r="E4146" s="118" t="str">
        <f t="shared" si="64"/>
        <v>01 February 2025</v>
      </c>
      <c r="F4146" s="98" t="s">
        <v>541</v>
      </c>
      <c r="G4146" s="98" t="s">
        <v>580</v>
      </c>
    </row>
    <row r="4147" spans="1:7" x14ac:dyDescent="0.25">
      <c r="A4147" s="31" t="s">
        <v>549</v>
      </c>
      <c r="B4147" s="31" t="s">
        <v>236</v>
      </c>
      <c r="C4147" s="31">
        <v>16851.25</v>
      </c>
      <c r="D4147" s="31">
        <v>202502</v>
      </c>
      <c r="E4147" s="119" t="str">
        <f t="shared" si="64"/>
        <v>01 February 2025</v>
      </c>
      <c r="F4147" s="31" t="s">
        <v>541</v>
      </c>
      <c r="G4147" s="31" t="s">
        <v>580</v>
      </c>
    </row>
    <row r="4148" spans="1:7" x14ac:dyDescent="0.25">
      <c r="A4148" s="98" t="s">
        <v>549</v>
      </c>
      <c r="B4148" s="98" t="s">
        <v>238</v>
      </c>
      <c r="C4148" s="98">
        <v>0</v>
      </c>
      <c r="D4148" s="98">
        <v>202502</v>
      </c>
      <c r="E4148" s="118" t="str">
        <f t="shared" si="64"/>
        <v>01 February 2025</v>
      </c>
      <c r="F4148" s="98" t="s">
        <v>541</v>
      </c>
      <c r="G4148" s="98" t="s">
        <v>580</v>
      </c>
    </row>
    <row r="4149" spans="1:7" x14ac:dyDescent="0.25">
      <c r="A4149" s="31" t="s">
        <v>549</v>
      </c>
      <c r="B4149" s="31" t="s">
        <v>238</v>
      </c>
      <c r="C4149" s="31">
        <v>16851.25</v>
      </c>
      <c r="D4149" s="31">
        <v>202502</v>
      </c>
      <c r="E4149" s="119" t="str">
        <f t="shared" si="64"/>
        <v>01 February 2025</v>
      </c>
      <c r="F4149" s="31" t="s">
        <v>541</v>
      </c>
      <c r="G4149" s="31" t="s">
        <v>580</v>
      </c>
    </row>
    <row r="4150" spans="1:7" x14ac:dyDescent="0.25">
      <c r="A4150" s="98" t="s">
        <v>549</v>
      </c>
      <c r="B4150" s="98" t="s">
        <v>241</v>
      </c>
      <c r="C4150" s="98">
        <v>16851.25</v>
      </c>
      <c r="D4150" s="98">
        <v>202502</v>
      </c>
      <c r="E4150" s="118" t="str">
        <f t="shared" si="64"/>
        <v>01 February 2025</v>
      </c>
      <c r="F4150" s="98" t="s">
        <v>541</v>
      </c>
      <c r="G4150" s="98" t="s">
        <v>580</v>
      </c>
    </row>
    <row r="4151" spans="1:7" x14ac:dyDescent="0.25">
      <c r="A4151" s="31" t="s">
        <v>549</v>
      </c>
      <c r="B4151" s="31" t="s">
        <v>243</v>
      </c>
      <c r="C4151" s="31">
        <v>0</v>
      </c>
      <c r="D4151" s="31">
        <v>202502</v>
      </c>
      <c r="E4151" s="119" t="str">
        <f t="shared" si="64"/>
        <v>01 February 2025</v>
      </c>
      <c r="F4151" s="31" t="s">
        <v>541</v>
      </c>
      <c r="G4151" s="31" t="s">
        <v>580</v>
      </c>
    </row>
    <row r="4152" spans="1:7" x14ac:dyDescent="0.25">
      <c r="A4152" s="98" t="s">
        <v>549</v>
      </c>
      <c r="B4152" s="98" t="s">
        <v>249</v>
      </c>
      <c r="C4152" s="98">
        <v>16851.25</v>
      </c>
      <c r="D4152" s="98">
        <v>202502</v>
      </c>
      <c r="E4152" s="118" t="str">
        <f t="shared" si="64"/>
        <v>01 February 2025</v>
      </c>
      <c r="F4152" s="98" t="s">
        <v>541</v>
      </c>
      <c r="G4152" s="98" t="s">
        <v>580</v>
      </c>
    </row>
    <row r="4153" spans="1:7" x14ac:dyDescent="0.25">
      <c r="A4153" s="31" t="s">
        <v>549</v>
      </c>
      <c r="B4153" s="31" t="s">
        <v>255</v>
      </c>
      <c r="C4153" s="31">
        <v>16851.25</v>
      </c>
      <c r="D4153" s="31">
        <v>202502</v>
      </c>
      <c r="E4153" s="119" t="str">
        <f t="shared" si="64"/>
        <v>01 February 2025</v>
      </c>
      <c r="F4153" s="31" t="s">
        <v>541</v>
      </c>
      <c r="G4153" s="31" t="s">
        <v>580</v>
      </c>
    </row>
    <row r="4154" spans="1:7" x14ac:dyDescent="0.25">
      <c r="A4154" s="98" t="s">
        <v>549</v>
      </c>
      <c r="B4154" s="98" t="s">
        <v>15</v>
      </c>
      <c r="C4154" s="98">
        <v>0</v>
      </c>
      <c r="D4154" s="98">
        <v>202502</v>
      </c>
      <c r="E4154" s="118" t="str">
        <f t="shared" si="64"/>
        <v>01 February 2025</v>
      </c>
      <c r="F4154" s="98" t="s">
        <v>541</v>
      </c>
      <c r="G4154" s="98" t="s">
        <v>581</v>
      </c>
    </row>
    <row r="4155" spans="1:7" x14ac:dyDescent="0.25">
      <c r="A4155" s="31" t="s">
        <v>549</v>
      </c>
      <c r="B4155" s="31" t="s">
        <v>18</v>
      </c>
      <c r="C4155" s="31">
        <v>0</v>
      </c>
      <c r="D4155" s="31">
        <v>202502</v>
      </c>
      <c r="E4155" s="119" t="str">
        <f t="shared" si="64"/>
        <v>01 February 2025</v>
      </c>
      <c r="F4155" s="31" t="s">
        <v>541</v>
      </c>
      <c r="G4155" s="31" t="s">
        <v>581</v>
      </c>
    </row>
    <row r="4156" spans="1:7" x14ac:dyDescent="0.25">
      <c r="A4156" s="98" t="s">
        <v>549</v>
      </c>
      <c r="B4156" s="98" t="s">
        <v>20</v>
      </c>
      <c r="C4156" s="98">
        <v>0</v>
      </c>
      <c r="D4156" s="98">
        <v>202502</v>
      </c>
      <c r="E4156" s="118" t="str">
        <f t="shared" si="64"/>
        <v>01 February 2025</v>
      </c>
      <c r="F4156" s="98" t="s">
        <v>541</v>
      </c>
      <c r="G4156" s="98" t="s">
        <v>581</v>
      </c>
    </row>
    <row r="4157" spans="1:7" x14ac:dyDescent="0.25">
      <c r="A4157" s="31" t="s">
        <v>549</v>
      </c>
      <c r="B4157" s="31" t="s">
        <v>22</v>
      </c>
      <c r="C4157" s="31">
        <v>247500</v>
      </c>
      <c r="D4157" s="31">
        <v>202502</v>
      </c>
      <c r="E4157" s="119" t="str">
        <f t="shared" si="64"/>
        <v>01 February 2025</v>
      </c>
      <c r="F4157" s="31" t="s">
        <v>541</v>
      </c>
      <c r="G4157" s="31" t="s">
        <v>581</v>
      </c>
    </row>
    <row r="4158" spans="1:7" x14ac:dyDescent="0.25">
      <c r="A4158" s="98" t="s">
        <v>549</v>
      </c>
      <c r="B4158" s="98" t="s">
        <v>63</v>
      </c>
      <c r="C4158" s="98">
        <v>247500</v>
      </c>
      <c r="D4158" s="98">
        <v>202502</v>
      </c>
      <c r="E4158" s="118" t="str">
        <f t="shared" si="64"/>
        <v>01 February 2025</v>
      </c>
      <c r="F4158" s="98" t="s">
        <v>541</v>
      </c>
      <c r="G4158" s="98" t="s">
        <v>581</v>
      </c>
    </row>
    <row r="4159" spans="1:7" x14ac:dyDescent="0.25">
      <c r="A4159" s="31" t="s">
        <v>549</v>
      </c>
      <c r="B4159" s="31" t="s">
        <v>66</v>
      </c>
      <c r="C4159" s="31">
        <v>0</v>
      </c>
      <c r="D4159" s="31">
        <v>202502</v>
      </c>
      <c r="E4159" s="119" t="str">
        <f t="shared" si="64"/>
        <v>01 February 2025</v>
      </c>
      <c r="F4159" s="31" t="s">
        <v>541</v>
      </c>
      <c r="G4159" s="31" t="s">
        <v>581</v>
      </c>
    </row>
    <row r="4160" spans="1:7" x14ac:dyDescent="0.25">
      <c r="A4160" s="98" t="s">
        <v>549</v>
      </c>
      <c r="B4160" s="98" t="s">
        <v>68</v>
      </c>
      <c r="C4160" s="98">
        <v>-178200</v>
      </c>
      <c r="D4160" s="98">
        <v>202502</v>
      </c>
      <c r="E4160" s="118" t="str">
        <f t="shared" si="64"/>
        <v>01 February 2025</v>
      </c>
      <c r="F4160" s="98" t="s">
        <v>541</v>
      </c>
      <c r="G4160" s="98" t="s">
        <v>581</v>
      </c>
    </row>
    <row r="4161" spans="1:7" x14ac:dyDescent="0.25">
      <c r="A4161" s="31" t="s">
        <v>549</v>
      </c>
      <c r="B4161" s="31" t="s">
        <v>110</v>
      </c>
      <c r="C4161" s="31">
        <v>-178200</v>
      </c>
      <c r="D4161" s="31">
        <v>202502</v>
      </c>
      <c r="E4161" s="119" t="str">
        <f t="shared" si="64"/>
        <v>01 February 2025</v>
      </c>
      <c r="F4161" s="31" t="s">
        <v>541</v>
      </c>
      <c r="G4161" s="31" t="s">
        <v>581</v>
      </c>
    </row>
    <row r="4162" spans="1:7" x14ac:dyDescent="0.25">
      <c r="A4162" s="98" t="s">
        <v>549</v>
      </c>
      <c r="B4162" s="98" t="s">
        <v>112</v>
      </c>
      <c r="C4162" s="98">
        <v>69300</v>
      </c>
      <c r="D4162" s="98">
        <v>202502</v>
      </c>
      <c r="E4162" s="118" t="str">
        <f t="shared" ref="E4162:E4225" si="65">TEXT(DATE(LEFT(D4162,4), RIGHT(D4162,2), 1), "DD MMMM YYYY")</f>
        <v>01 February 2025</v>
      </c>
      <c r="F4162" s="98" t="s">
        <v>541</v>
      </c>
      <c r="G4162" s="98" t="s">
        <v>581</v>
      </c>
    </row>
    <row r="4163" spans="1:7" x14ac:dyDescent="0.25">
      <c r="A4163" s="31" t="s">
        <v>549</v>
      </c>
      <c r="B4163" s="31" t="s">
        <v>114</v>
      </c>
      <c r="C4163" s="31">
        <v>69300</v>
      </c>
      <c r="D4163" s="31">
        <v>202502</v>
      </c>
      <c r="E4163" s="119" t="str">
        <f t="shared" si="65"/>
        <v>01 February 2025</v>
      </c>
      <c r="F4163" s="31" t="s">
        <v>541</v>
      </c>
      <c r="G4163" s="31" t="s">
        <v>581</v>
      </c>
    </row>
    <row r="4164" spans="1:7" x14ac:dyDescent="0.25">
      <c r="A4164" s="98" t="s">
        <v>549</v>
      </c>
      <c r="B4164" s="98" t="s">
        <v>116</v>
      </c>
      <c r="C4164" s="98">
        <v>0</v>
      </c>
      <c r="D4164" s="98">
        <v>202502</v>
      </c>
      <c r="E4164" s="118" t="str">
        <f t="shared" si="65"/>
        <v>01 February 2025</v>
      </c>
      <c r="F4164" s="98" t="s">
        <v>541</v>
      </c>
      <c r="G4164" s="98" t="s">
        <v>581</v>
      </c>
    </row>
    <row r="4165" spans="1:7" x14ac:dyDescent="0.25">
      <c r="A4165" s="31" t="s">
        <v>549</v>
      </c>
      <c r="B4165" s="31" t="s">
        <v>118</v>
      </c>
      <c r="C4165" s="31">
        <v>0</v>
      </c>
      <c r="D4165" s="31">
        <v>202502</v>
      </c>
      <c r="E4165" s="119" t="str">
        <f t="shared" si="65"/>
        <v>01 February 2025</v>
      </c>
      <c r="F4165" s="31" t="s">
        <v>541</v>
      </c>
      <c r="G4165" s="31" t="s">
        <v>581</v>
      </c>
    </row>
    <row r="4166" spans="1:7" x14ac:dyDescent="0.25">
      <c r="A4166" s="98" t="s">
        <v>549</v>
      </c>
      <c r="B4166" s="98" t="s">
        <v>120</v>
      </c>
      <c r="C4166" s="98">
        <v>-30885.3</v>
      </c>
      <c r="D4166" s="98">
        <v>202502</v>
      </c>
      <c r="E4166" s="118" t="str">
        <f t="shared" si="65"/>
        <v>01 February 2025</v>
      </c>
      <c r="F4166" s="98" t="s">
        <v>541</v>
      </c>
      <c r="G4166" s="98" t="s">
        <v>581</v>
      </c>
    </row>
    <row r="4167" spans="1:7" x14ac:dyDescent="0.25">
      <c r="A4167" s="31" t="s">
        <v>549</v>
      </c>
      <c r="B4167" s="31" t="s">
        <v>122</v>
      </c>
      <c r="C4167" s="31">
        <v>0</v>
      </c>
      <c r="D4167" s="31">
        <v>202502</v>
      </c>
      <c r="E4167" s="119" t="str">
        <f t="shared" si="65"/>
        <v>01 February 2025</v>
      </c>
      <c r="F4167" s="31" t="s">
        <v>541</v>
      </c>
      <c r="G4167" s="31" t="s">
        <v>581</v>
      </c>
    </row>
    <row r="4168" spans="1:7" x14ac:dyDescent="0.25">
      <c r="A4168" s="98" t="s">
        <v>549</v>
      </c>
      <c r="B4168" s="98" t="s">
        <v>124</v>
      </c>
      <c r="C4168" s="98">
        <v>-1235.7</v>
      </c>
      <c r="D4168" s="98">
        <v>202502</v>
      </c>
      <c r="E4168" s="118" t="str">
        <f t="shared" si="65"/>
        <v>01 February 2025</v>
      </c>
      <c r="F4168" s="98" t="s">
        <v>541</v>
      </c>
      <c r="G4168" s="98" t="s">
        <v>581</v>
      </c>
    </row>
    <row r="4169" spans="1:7" x14ac:dyDescent="0.25">
      <c r="A4169" s="31" t="s">
        <v>549</v>
      </c>
      <c r="B4169" s="31" t="s">
        <v>558</v>
      </c>
      <c r="C4169" s="31">
        <v>0</v>
      </c>
      <c r="D4169" s="31">
        <v>202502</v>
      </c>
      <c r="E4169" s="119" t="str">
        <f t="shared" si="65"/>
        <v>01 February 2025</v>
      </c>
      <c r="F4169" s="31" t="s">
        <v>541</v>
      </c>
      <c r="G4169" s="31" t="s">
        <v>581</v>
      </c>
    </row>
    <row r="4170" spans="1:7" x14ac:dyDescent="0.25">
      <c r="A4170" s="98" t="s">
        <v>549</v>
      </c>
      <c r="B4170" s="98" t="s">
        <v>126</v>
      </c>
      <c r="C4170" s="98">
        <v>-2594.6999999999998</v>
      </c>
      <c r="D4170" s="98">
        <v>202502</v>
      </c>
      <c r="E4170" s="118" t="str">
        <f t="shared" si="65"/>
        <v>01 February 2025</v>
      </c>
      <c r="F4170" s="98" t="s">
        <v>541</v>
      </c>
      <c r="G4170" s="98" t="s">
        <v>581</v>
      </c>
    </row>
    <row r="4171" spans="1:7" x14ac:dyDescent="0.25">
      <c r="A4171" s="31" t="s">
        <v>549</v>
      </c>
      <c r="B4171" s="31" t="s">
        <v>128</v>
      </c>
      <c r="C4171" s="31">
        <v>0</v>
      </c>
      <c r="D4171" s="31">
        <v>202502</v>
      </c>
      <c r="E4171" s="119" t="str">
        <f t="shared" si="65"/>
        <v>01 February 2025</v>
      </c>
      <c r="F4171" s="31" t="s">
        <v>541</v>
      </c>
      <c r="G4171" s="31" t="s">
        <v>581</v>
      </c>
    </row>
    <row r="4172" spans="1:7" x14ac:dyDescent="0.25">
      <c r="A4172" s="98" t="s">
        <v>549</v>
      </c>
      <c r="B4172" s="98" t="s">
        <v>543</v>
      </c>
      <c r="C4172" s="98">
        <v>-30.6</v>
      </c>
      <c r="D4172" s="98">
        <v>202502</v>
      </c>
      <c r="E4172" s="118" t="str">
        <f t="shared" si="65"/>
        <v>01 February 2025</v>
      </c>
      <c r="F4172" s="98" t="s">
        <v>541</v>
      </c>
      <c r="G4172" s="98" t="s">
        <v>581</v>
      </c>
    </row>
    <row r="4173" spans="1:7" x14ac:dyDescent="0.25">
      <c r="A4173" s="31" t="s">
        <v>549</v>
      </c>
      <c r="B4173" s="31" t="s">
        <v>130</v>
      </c>
      <c r="C4173" s="31">
        <v>0</v>
      </c>
      <c r="D4173" s="31">
        <v>202502</v>
      </c>
      <c r="E4173" s="119" t="str">
        <f t="shared" si="65"/>
        <v>01 February 2025</v>
      </c>
      <c r="F4173" s="31" t="s">
        <v>541</v>
      </c>
      <c r="G4173" s="31" t="s">
        <v>581</v>
      </c>
    </row>
    <row r="4174" spans="1:7" x14ac:dyDescent="0.25">
      <c r="A4174" s="98" t="s">
        <v>549</v>
      </c>
      <c r="B4174" s="98" t="s">
        <v>134</v>
      </c>
      <c r="C4174" s="98">
        <v>-2780.1</v>
      </c>
      <c r="D4174" s="98">
        <v>202502</v>
      </c>
      <c r="E4174" s="118" t="str">
        <f t="shared" si="65"/>
        <v>01 February 2025</v>
      </c>
      <c r="F4174" s="98" t="s">
        <v>541</v>
      </c>
      <c r="G4174" s="98" t="s">
        <v>581</v>
      </c>
    </row>
    <row r="4175" spans="1:7" x14ac:dyDescent="0.25">
      <c r="A4175" s="31" t="s">
        <v>549</v>
      </c>
      <c r="B4175" s="31" t="s">
        <v>140</v>
      </c>
      <c r="C4175" s="31">
        <v>-37526.400000000001</v>
      </c>
      <c r="D4175" s="31">
        <v>202502</v>
      </c>
      <c r="E4175" s="119" t="str">
        <f t="shared" si="65"/>
        <v>01 February 2025</v>
      </c>
      <c r="F4175" s="31" t="s">
        <v>541</v>
      </c>
      <c r="G4175" s="31" t="s">
        <v>581</v>
      </c>
    </row>
    <row r="4176" spans="1:7" x14ac:dyDescent="0.25">
      <c r="A4176" s="98" t="s">
        <v>549</v>
      </c>
      <c r="B4176" s="98" t="s">
        <v>142</v>
      </c>
      <c r="C4176" s="98">
        <v>0</v>
      </c>
      <c r="D4176" s="98">
        <v>202502</v>
      </c>
      <c r="E4176" s="118" t="str">
        <f t="shared" si="65"/>
        <v>01 February 2025</v>
      </c>
      <c r="F4176" s="98" t="s">
        <v>541</v>
      </c>
      <c r="G4176" s="98" t="s">
        <v>581</v>
      </c>
    </row>
    <row r="4177" spans="1:7" x14ac:dyDescent="0.25">
      <c r="A4177" s="31" t="s">
        <v>549</v>
      </c>
      <c r="B4177" s="31" t="s">
        <v>329</v>
      </c>
      <c r="C4177" s="31">
        <v>0</v>
      </c>
      <c r="D4177" s="31">
        <v>202502</v>
      </c>
      <c r="E4177" s="119" t="str">
        <f t="shared" si="65"/>
        <v>01 February 2025</v>
      </c>
      <c r="F4177" s="31" t="s">
        <v>541</v>
      </c>
      <c r="G4177" s="31" t="s">
        <v>581</v>
      </c>
    </row>
    <row r="4178" spans="1:7" x14ac:dyDescent="0.25">
      <c r="A4178" s="98" t="s">
        <v>549</v>
      </c>
      <c r="B4178" s="98" t="s">
        <v>144</v>
      </c>
      <c r="C4178" s="98">
        <v>0</v>
      </c>
      <c r="D4178" s="98">
        <v>202502</v>
      </c>
      <c r="E4178" s="118" t="str">
        <f t="shared" si="65"/>
        <v>01 February 2025</v>
      </c>
      <c r="F4178" s="98" t="s">
        <v>541</v>
      </c>
      <c r="G4178" s="98" t="s">
        <v>581</v>
      </c>
    </row>
    <row r="4179" spans="1:7" x14ac:dyDescent="0.25">
      <c r="A4179" s="31" t="s">
        <v>549</v>
      </c>
      <c r="B4179" s="31" t="s">
        <v>146</v>
      </c>
      <c r="C4179" s="31">
        <v>0</v>
      </c>
      <c r="D4179" s="31">
        <v>202502</v>
      </c>
      <c r="E4179" s="119" t="str">
        <f t="shared" si="65"/>
        <v>01 February 2025</v>
      </c>
      <c r="F4179" s="31" t="s">
        <v>541</v>
      </c>
      <c r="G4179" s="31" t="s">
        <v>581</v>
      </c>
    </row>
    <row r="4180" spans="1:7" x14ac:dyDescent="0.25">
      <c r="A4180" s="98" t="s">
        <v>549</v>
      </c>
      <c r="B4180" s="98" t="s">
        <v>148</v>
      </c>
      <c r="C4180" s="98">
        <v>0</v>
      </c>
      <c r="D4180" s="98">
        <v>202502</v>
      </c>
      <c r="E4180" s="118" t="str">
        <f t="shared" si="65"/>
        <v>01 February 2025</v>
      </c>
      <c r="F4180" s="98" t="s">
        <v>541</v>
      </c>
      <c r="G4180" s="98" t="s">
        <v>581</v>
      </c>
    </row>
    <row r="4181" spans="1:7" x14ac:dyDescent="0.25">
      <c r="A4181" s="31" t="s">
        <v>549</v>
      </c>
      <c r="B4181" s="31" t="s">
        <v>150</v>
      </c>
      <c r="C4181" s="31">
        <v>0</v>
      </c>
      <c r="D4181" s="31">
        <v>202502</v>
      </c>
      <c r="E4181" s="119" t="str">
        <f t="shared" si="65"/>
        <v>01 February 2025</v>
      </c>
      <c r="F4181" s="31" t="s">
        <v>541</v>
      </c>
      <c r="G4181" s="31" t="s">
        <v>581</v>
      </c>
    </row>
    <row r="4182" spans="1:7" x14ac:dyDescent="0.25">
      <c r="A4182" s="98" t="s">
        <v>549</v>
      </c>
      <c r="B4182" s="98" t="s">
        <v>154</v>
      </c>
      <c r="C4182" s="98">
        <v>0</v>
      </c>
      <c r="D4182" s="98">
        <v>202502</v>
      </c>
      <c r="E4182" s="118" t="str">
        <f t="shared" si="65"/>
        <v>01 February 2025</v>
      </c>
      <c r="F4182" s="98" t="s">
        <v>541</v>
      </c>
      <c r="G4182" s="98" t="s">
        <v>581</v>
      </c>
    </row>
    <row r="4183" spans="1:7" x14ac:dyDescent="0.25">
      <c r="A4183" s="31" t="s">
        <v>549</v>
      </c>
      <c r="B4183" s="31" t="s">
        <v>156</v>
      </c>
      <c r="C4183" s="31">
        <v>0</v>
      </c>
      <c r="D4183" s="31">
        <v>202502</v>
      </c>
      <c r="E4183" s="119" t="str">
        <f t="shared" si="65"/>
        <v>01 February 2025</v>
      </c>
      <c r="F4183" s="31" t="s">
        <v>541</v>
      </c>
      <c r="G4183" s="31" t="s">
        <v>581</v>
      </c>
    </row>
    <row r="4184" spans="1:7" x14ac:dyDescent="0.25">
      <c r="A4184" s="98" t="s">
        <v>549</v>
      </c>
      <c r="B4184" s="98" t="s">
        <v>162</v>
      </c>
      <c r="C4184" s="98">
        <v>0</v>
      </c>
      <c r="D4184" s="98">
        <v>202502</v>
      </c>
      <c r="E4184" s="118" t="str">
        <f t="shared" si="65"/>
        <v>01 February 2025</v>
      </c>
      <c r="F4184" s="98" t="s">
        <v>541</v>
      </c>
      <c r="G4184" s="98" t="s">
        <v>581</v>
      </c>
    </row>
    <row r="4185" spans="1:7" x14ac:dyDescent="0.25">
      <c r="A4185" s="31" t="s">
        <v>549</v>
      </c>
      <c r="B4185" s="31" t="s">
        <v>164</v>
      </c>
      <c r="C4185" s="31">
        <v>0</v>
      </c>
      <c r="D4185" s="31">
        <v>202502</v>
      </c>
      <c r="E4185" s="119" t="str">
        <f t="shared" si="65"/>
        <v>01 February 2025</v>
      </c>
      <c r="F4185" s="31" t="s">
        <v>541</v>
      </c>
      <c r="G4185" s="31" t="s">
        <v>581</v>
      </c>
    </row>
    <row r="4186" spans="1:7" x14ac:dyDescent="0.25">
      <c r="A4186" s="98" t="s">
        <v>549</v>
      </c>
      <c r="B4186" s="98" t="s">
        <v>276</v>
      </c>
      <c r="C4186" s="98">
        <v>-2610</v>
      </c>
      <c r="D4186" s="98">
        <v>202502</v>
      </c>
      <c r="E4186" s="118" t="str">
        <f t="shared" si="65"/>
        <v>01 February 2025</v>
      </c>
      <c r="F4186" s="98" t="s">
        <v>541</v>
      </c>
      <c r="G4186" s="98" t="s">
        <v>581</v>
      </c>
    </row>
    <row r="4187" spans="1:7" x14ac:dyDescent="0.25">
      <c r="A4187" s="31" t="s">
        <v>549</v>
      </c>
      <c r="B4187" s="31" t="s">
        <v>247</v>
      </c>
      <c r="C4187" s="31">
        <v>0</v>
      </c>
      <c r="D4187" s="31">
        <v>202502</v>
      </c>
      <c r="E4187" s="119" t="str">
        <f t="shared" si="65"/>
        <v>01 February 2025</v>
      </c>
      <c r="F4187" s="31" t="s">
        <v>541</v>
      </c>
      <c r="G4187" s="31" t="s">
        <v>581</v>
      </c>
    </row>
    <row r="4188" spans="1:7" x14ac:dyDescent="0.25">
      <c r="A4188" s="98" t="s">
        <v>549</v>
      </c>
      <c r="B4188" s="98" t="s">
        <v>559</v>
      </c>
      <c r="C4188" s="98">
        <v>0</v>
      </c>
      <c r="D4188" s="98">
        <v>202502</v>
      </c>
      <c r="E4188" s="118" t="str">
        <f t="shared" si="65"/>
        <v>01 February 2025</v>
      </c>
      <c r="F4188" s="98" t="s">
        <v>541</v>
      </c>
      <c r="G4188" s="98" t="s">
        <v>581</v>
      </c>
    </row>
    <row r="4189" spans="1:7" x14ac:dyDescent="0.25">
      <c r="A4189" s="31" t="s">
        <v>549</v>
      </c>
      <c r="B4189" s="31" t="s">
        <v>172</v>
      </c>
      <c r="C4189" s="31">
        <v>-2610</v>
      </c>
      <c r="D4189" s="31">
        <v>202502</v>
      </c>
      <c r="E4189" s="119" t="str">
        <f t="shared" si="65"/>
        <v>01 February 2025</v>
      </c>
      <c r="F4189" s="31" t="s">
        <v>541</v>
      </c>
      <c r="G4189" s="31" t="s">
        <v>581</v>
      </c>
    </row>
    <row r="4190" spans="1:7" x14ac:dyDescent="0.25">
      <c r="A4190" s="98" t="s">
        <v>549</v>
      </c>
      <c r="B4190" s="98" t="s">
        <v>174</v>
      </c>
      <c r="C4190" s="98">
        <v>0</v>
      </c>
      <c r="D4190" s="98">
        <v>202502</v>
      </c>
      <c r="E4190" s="118" t="str">
        <f t="shared" si="65"/>
        <v>01 February 2025</v>
      </c>
      <c r="F4190" s="98" t="s">
        <v>541</v>
      </c>
      <c r="G4190" s="98" t="s">
        <v>581</v>
      </c>
    </row>
    <row r="4191" spans="1:7" x14ac:dyDescent="0.25">
      <c r="A4191" s="31" t="s">
        <v>549</v>
      </c>
      <c r="B4191" s="31" t="s">
        <v>176</v>
      </c>
      <c r="C4191" s="31">
        <v>-3869.1</v>
      </c>
      <c r="D4191" s="31">
        <v>202502</v>
      </c>
      <c r="E4191" s="119" t="str">
        <f t="shared" si="65"/>
        <v>01 February 2025</v>
      </c>
      <c r="F4191" s="31" t="s">
        <v>541</v>
      </c>
      <c r="G4191" s="31" t="s">
        <v>581</v>
      </c>
    </row>
    <row r="4192" spans="1:7" x14ac:dyDescent="0.25">
      <c r="A4192" s="98" t="s">
        <v>549</v>
      </c>
      <c r="B4192" s="98" t="s">
        <v>184</v>
      </c>
      <c r="C4192" s="98">
        <v>0</v>
      </c>
      <c r="D4192" s="98">
        <v>202502</v>
      </c>
      <c r="E4192" s="118" t="str">
        <f t="shared" si="65"/>
        <v>01 February 2025</v>
      </c>
      <c r="F4192" s="98" t="s">
        <v>541</v>
      </c>
      <c r="G4192" s="98" t="s">
        <v>581</v>
      </c>
    </row>
    <row r="4193" spans="1:7" x14ac:dyDescent="0.25">
      <c r="A4193" s="31" t="s">
        <v>549</v>
      </c>
      <c r="B4193" s="31" t="s">
        <v>188</v>
      </c>
      <c r="C4193" s="31">
        <v>-247.5</v>
      </c>
      <c r="D4193" s="31">
        <v>202502</v>
      </c>
      <c r="E4193" s="119" t="str">
        <f t="shared" si="65"/>
        <v>01 February 2025</v>
      </c>
      <c r="F4193" s="31" t="s">
        <v>541</v>
      </c>
      <c r="G4193" s="31" t="s">
        <v>581</v>
      </c>
    </row>
    <row r="4194" spans="1:7" x14ac:dyDescent="0.25">
      <c r="A4194" s="98" t="s">
        <v>549</v>
      </c>
      <c r="B4194" s="98" t="s">
        <v>190</v>
      </c>
      <c r="C4194" s="98">
        <v>0</v>
      </c>
      <c r="D4194" s="98">
        <v>202502</v>
      </c>
      <c r="E4194" s="118" t="str">
        <f t="shared" si="65"/>
        <v>01 February 2025</v>
      </c>
      <c r="F4194" s="98" t="s">
        <v>541</v>
      </c>
      <c r="G4194" s="98" t="s">
        <v>581</v>
      </c>
    </row>
    <row r="4195" spans="1:7" x14ac:dyDescent="0.25">
      <c r="A4195" s="31" t="s">
        <v>549</v>
      </c>
      <c r="B4195" s="31" t="s">
        <v>544</v>
      </c>
      <c r="C4195" s="31">
        <v>0</v>
      </c>
      <c r="D4195" s="31">
        <v>202502</v>
      </c>
      <c r="E4195" s="119" t="str">
        <f t="shared" si="65"/>
        <v>01 February 2025</v>
      </c>
      <c r="F4195" s="31" t="s">
        <v>541</v>
      </c>
      <c r="G4195" s="31" t="s">
        <v>581</v>
      </c>
    </row>
    <row r="4196" spans="1:7" x14ac:dyDescent="0.25">
      <c r="A4196" s="98" t="s">
        <v>549</v>
      </c>
      <c r="B4196" s="98" t="s">
        <v>198</v>
      </c>
      <c r="C4196" s="98">
        <v>-4116.6000000000004</v>
      </c>
      <c r="D4196" s="98">
        <v>202502</v>
      </c>
      <c r="E4196" s="118" t="str">
        <f t="shared" si="65"/>
        <v>01 February 2025</v>
      </c>
      <c r="F4196" s="98" t="s">
        <v>541</v>
      </c>
      <c r="G4196" s="98" t="s">
        <v>581</v>
      </c>
    </row>
    <row r="4197" spans="1:7" x14ac:dyDescent="0.25">
      <c r="A4197" s="31" t="s">
        <v>549</v>
      </c>
      <c r="B4197" s="31" t="s">
        <v>200</v>
      </c>
      <c r="C4197" s="31">
        <v>0</v>
      </c>
      <c r="D4197" s="31">
        <v>202502</v>
      </c>
      <c r="E4197" s="119" t="str">
        <f t="shared" si="65"/>
        <v>01 February 2025</v>
      </c>
      <c r="F4197" s="31" t="s">
        <v>541</v>
      </c>
      <c r="G4197" s="31" t="s">
        <v>581</v>
      </c>
    </row>
    <row r="4198" spans="1:7" x14ac:dyDescent="0.25">
      <c r="A4198" s="98" t="s">
        <v>549</v>
      </c>
      <c r="B4198" s="98" t="s">
        <v>206</v>
      </c>
      <c r="C4198" s="98">
        <v>0</v>
      </c>
      <c r="D4198" s="98">
        <v>202502</v>
      </c>
      <c r="E4198" s="118" t="str">
        <f t="shared" si="65"/>
        <v>01 February 2025</v>
      </c>
      <c r="F4198" s="98" t="s">
        <v>541</v>
      </c>
      <c r="G4198" s="98" t="s">
        <v>581</v>
      </c>
    </row>
    <row r="4199" spans="1:7" x14ac:dyDescent="0.25">
      <c r="A4199" s="31" t="s">
        <v>549</v>
      </c>
      <c r="B4199" s="31" t="s">
        <v>208</v>
      </c>
      <c r="C4199" s="31">
        <v>0</v>
      </c>
      <c r="D4199" s="31">
        <v>202502</v>
      </c>
      <c r="E4199" s="119" t="str">
        <f t="shared" si="65"/>
        <v>01 February 2025</v>
      </c>
      <c r="F4199" s="31" t="s">
        <v>541</v>
      </c>
      <c r="G4199" s="31" t="s">
        <v>581</v>
      </c>
    </row>
    <row r="4200" spans="1:7" x14ac:dyDescent="0.25">
      <c r="A4200" s="98" t="s">
        <v>549</v>
      </c>
      <c r="B4200" s="98" t="s">
        <v>281</v>
      </c>
      <c r="C4200" s="98">
        <v>0</v>
      </c>
      <c r="D4200" s="98">
        <v>202502</v>
      </c>
      <c r="E4200" s="118" t="str">
        <f t="shared" si="65"/>
        <v>01 February 2025</v>
      </c>
      <c r="F4200" s="98" t="s">
        <v>541</v>
      </c>
      <c r="G4200" s="98" t="s">
        <v>581</v>
      </c>
    </row>
    <row r="4201" spans="1:7" x14ac:dyDescent="0.25">
      <c r="A4201" s="31" t="s">
        <v>549</v>
      </c>
      <c r="B4201" s="31" t="s">
        <v>214</v>
      </c>
      <c r="C4201" s="31">
        <v>0</v>
      </c>
      <c r="D4201" s="31">
        <v>202502</v>
      </c>
      <c r="E4201" s="119" t="str">
        <f t="shared" si="65"/>
        <v>01 February 2025</v>
      </c>
      <c r="F4201" s="31" t="s">
        <v>541</v>
      </c>
      <c r="G4201" s="31" t="s">
        <v>581</v>
      </c>
    </row>
    <row r="4202" spans="1:7" x14ac:dyDescent="0.25">
      <c r="A4202" s="98" t="s">
        <v>549</v>
      </c>
      <c r="B4202" s="98" t="s">
        <v>218</v>
      </c>
      <c r="C4202" s="98">
        <v>-157.5</v>
      </c>
      <c r="D4202" s="98">
        <v>202502</v>
      </c>
      <c r="E4202" s="118" t="str">
        <f t="shared" si="65"/>
        <v>01 February 2025</v>
      </c>
      <c r="F4202" s="98" t="s">
        <v>541</v>
      </c>
      <c r="G4202" s="98" t="s">
        <v>581</v>
      </c>
    </row>
    <row r="4203" spans="1:7" x14ac:dyDescent="0.25">
      <c r="A4203" s="31" t="s">
        <v>549</v>
      </c>
      <c r="B4203" s="31" t="s">
        <v>333</v>
      </c>
      <c r="C4203" s="31">
        <v>-27</v>
      </c>
      <c r="D4203" s="31">
        <v>202502</v>
      </c>
      <c r="E4203" s="119" t="str">
        <f t="shared" si="65"/>
        <v>01 February 2025</v>
      </c>
      <c r="F4203" s="31" t="s">
        <v>541</v>
      </c>
      <c r="G4203" s="31" t="s">
        <v>581</v>
      </c>
    </row>
    <row r="4204" spans="1:7" x14ac:dyDescent="0.25">
      <c r="A4204" s="98" t="s">
        <v>549</v>
      </c>
      <c r="B4204" s="98" t="s">
        <v>220</v>
      </c>
      <c r="C4204" s="98">
        <v>-184.5</v>
      </c>
      <c r="D4204" s="98">
        <v>202502</v>
      </c>
      <c r="E4204" s="118" t="str">
        <f t="shared" si="65"/>
        <v>01 February 2025</v>
      </c>
      <c r="F4204" s="98" t="s">
        <v>541</v>
      </c>
      <c r="G4204" s="98" t="s">
        <v>581</v>
      </c>
    </row>
    <row r="4205" spans="1:7" x14ac:dyDescent="0.25">
      <c r="A4205" s="31" t="s">
        <v>549</v>
      </c>
      <c r="B4205" s="31" t="s">
        <v>222</v>
      </c>
      <c r="C4205" s="31">
        <v>0</v>
      </c>
      <c r="D4205" s="31">
        <v>202502</v>
      </c>
      <c r="E4205" s="119" t="str">
        <f t="shared" si="65"/>
        <v>01 February 2025</v>
      </c>
      <c r="F4205" s="31" t="s">
        <v>541</v>
      </c>
      <c r="G4205" s="31" t="s">
        <v>581</v>
      </c>
    </row>
    <row r="4206" spans="1:7" x14ac:dyDescent="0.25">
      <c r="A4206" s="98" t="s">
        <v>549</v>
      </c>
      <c r="B4206" s="98" t="s">
        <v>224</v>
      </c>
      <c r="C4206" s="98">
        <v>0</v>
      </c>
      <c r="D4206" s="98">
        <v>202502</v>
      </c>
      <c r="E4206" s="118" t="str">
        <f t="shared" si="65"/>
        <v>01 February 2025</v>
      </c>
      <c r="F4206" s="98" t="s">
        <v>541</v>
      </c>
      <c r="G4206" s="98" t="s">
        <v>581</v>
      </c>
    </row>
    <row r="4207" spans="1:7" x14ac:dyDescent="0.25">
      <c r="A4207" s="31" t="s">
        <v>549</v>
      </c>
      <c r="B4207" s="31" t="s">
        <v>226</v>
      </c>
      <c r="C4207" s="31">
        <v>0</v>
      </c>
      <c r="D4207" s="31">
        <v>202502</v>
      </c>
      <c r="E4207" s="119" t="str">
        <f t="shared" si="65"/>
        <v>01 February 2025</v>
      </c>
      <c r="F4207" s="31" t="s">
        <v>541</v>
      </c>
      <c r="G4207" s="31" t="s">
        <v>581</v>
      </c>
    </row>
    <row r="4208" spans="1:7" x14ac:dyDescent="0.25">
      <c r="A4208" s="98" t="s">
        <v>549</v>
      </c>
      <c r="B4208" s="98" t="s">
        <v>228</v>
      </c>
      <c r="C4208" s="98">
        <v>0</v>
      </c>
      <c r="D4208" s="98">
        <v>202502</v>
      </c>
      <c r="E4208" s="118" t="str">
        <f t="shared" si="65"/>
        <v>01 February 2025</v>
      </c>
      <c r="F4208" s="98" t="s">
        <v>541</v>
      </c>
      <c r="G4208" s="98" t="s">
        <v>581</v>
      </c>
    </row>
    <row r="4209" spans="1:7" x14ac:dyDescent="0.25">
      <c r="A4209" s="31" t="s">
        <v>549</v>
      </c>
      <c r="B4209" s="31" t="s">
        <v>230</v>
      </c>
      <c r="C4209" s="31">
        <v>0</v>
      </c>
      <c r="D4209" s="31">
        <v>202502</v>
      </c>
      <c r="E4209" s="119" t="str">
        <f t="shared" si="65"/>
        <v>01 February 2025</v>
      </c>
      <c r="F4209" s="31" t="s">
        <v>541</v>
      </c>
      <c r="G4209" s="31" t="s">
        <v>581</v>
      </c>
    </row>
    <row r="4210" spans="1:7" x14ac:dyDescent="0.25">
      <c r="A4210" s="98" t="s">
        <v>549</v>
      </c>
      <c r="B4210" s="98" t="s">
        <v>232</v>
      </c>
      <c r="C4210" s="98">
        <v>0</v>
      </c>
      <c r="D4210" s="98">
        <v>202502</v>
      </c>
      <c r="E4210" s="118" t="str">
        <f t="shared" si="65"/>
        <v>01 February 2025</v>
      </c>
      <c r="F4210" s="98" t="s">
        <v>541</v>
      </c>
      <c r="G4210" s="98" t="s">
        <v>581</v>
      </c>
    </row>
    <row r="4211" spans="1:7" x14ac:dyDescent="0.25">
      <c r="A4211" s="31" t="s">
        <v>549</v>
      </c>
      <c r="B4211" s="31" t="s">
        <v>234</v>
      </c>
      <c r="C4211" s="31">
        <v>-44437.5</v>
      </c>
      <c r="D4211" s="31">
        <v>202502</v>
      </c>
      <c r="E4211" s="119" t="str">
        <f t="shared" si="65"/>
        <v>01 February 2025</v>
      </c>
      <c r="F4211" s="31" t="s">
        <v>541</v>
      </c>
      <c r="G4211" s="31" t="s">
        <v>581</v>
      </c>
    </row>
    <row r="4212" spans="1:7" x14ac:dyDescent="0.25">
      <c r="A4212" s="98" t="s">
        <v>549</v>
      </c>
      <c r="B4212" s="98" t="s">
        <v>236</v>
      </c>
      <c r="C4212" s="98">
        <v>24862.5</v>
      </c>
      <c r="D4212" s="98">
        <v>202502</v>
      </c>
      <c r="E4212" s="118" t="str">
        <f t="shared" si="65"/>
        <v>01 February 2025</v>
      </c>
      <c r="F4212" s="98" t="s">
        <v>541</v>
      </c>
      <c r="G4212" s="98" t="s">
        <v>581</v>
      </c>
    </row>
    <row r="4213" spans="1:7" x14ac:dyDescent="0.25">
      <c r="A4213" s="31" t="s">
        <v>549</v>
      </c>
      <c r="B4213" s="31" t="s">
        <v>238</v>
      </c>
      <c r="C4213" s="31">
        <v>0</v>
      </c>
      <c r="D4213" s="31">
        <v>202502</v>
      </c>
      <c r="E4213" s="119" t="str">
        <f t="shared" si="65"/>
        <v>01 February 2025</v>
      </c>
      <c r="F4213" s="31" t="s">
        <v>541</v>
      </c>
      <c r="G4213" s="31" t="s">
        <v>581</v>
      </c>
    </row>
    <row r="4214" spans="1:7" x14ac:dyDescent="0.25">
      <c r="A4214" s="98" t="s">
        <v>549</v>
      </c>
      <c r="B4214" s="98" t="s">
        <v>238</v>
      </c>
      <c r="C4214" s="98">
        <v>24862.5</v>
      </c>
      <c r="D4214" s="98">
        <v>202502</v>
      </c>
      <c r="E4214" s="118" t="str">
        <f t="shared" si="65"/>
        <v>01 February 2025</v>
      </c>
      <c r="F4214" s="98" t="s">
        <v>541</v>
      </c>
      <c r="G4214" s="98" t="s">
        <v>581</v>
      </c>
    </row>
    <row r="4215" spans="1:7" x14ac:dyDescent="0.25">
      <c r="A4215" s="31" t="s">
        <v>549</v>
      </c>
      <c r="B4215" s="31" t="s">
        <v>241</v>
      </c>
      <c r="C4215" s="31">
        <v>24862.5</v>
      </c>
      <c r="D4215" s="31">
        <v>202502</v>
      </c>
      <c r="E4215" s="119" t="str">
        <f t="shared" si="65"/>
        <v>01 February 2025</v>
      </c>
      <c r="F4215" s="31" t="s">
        <v>541</v>
      </c>
      <c r="G4215" s="31" t="s">
        <v>581</v>
      </c>
    </row>
    <row r="4216" spans="1:7" x14ac:dyDescent="0.25">
      <c r="A4216" s="98" t="s">
        <v>549</v>
      </c>
      <c r="B4216" s="98" t="s">
        <v>243</v>
      </c>
      <c r="C4216" s="98">
        <v>0</v>
      </c>
      <c r="D4216" s="98">
        <v>202502</v>
      </c>
      <c r="E4216" s="118" t="str">
        <f t="shared" si="65"/>
        <v>01 February 2025</v>
      </c>
      <c r="F4216" s="98" t="s">
        <v>541</v>
      </c>
      <c r="G4216" s="98" t="s">
        <v>581</v>
      </c>
    </row>
    <row r="4217" spans="1:7" x14ac:dyDescent="0.25">
      <c r="A4217" s="31" t="s">
        <v>549</v>
      </c>
      <c r="B4217" s="31" t="s">
        <v>249</v>
      </c>
      <c r="C4217" s="31">
        <v>24862.5</v>
      </c>
      <c r="D4217" s="31">
        <v>202502</v>
      </c>
      <c r="E4217" s="119" t="str">
        <f t="shared" si="65"/>
        <v>01 February 2025</v>
      </c>
      <c r="F4217" s="31" t="s">
        <v>541</v>
      </c>
      <c r="G4217" s="31" t="s">
        <v>581</v>
      </c>
    </row>
    <row r="4218" spans="1:7" x14ac:dyDescent="0.25">
      <c r="A4218" s="98" t="s">
        <v>549</v>
      </c>
      <c r="B4218" s="98" t="s">
        <v>255</v>
      </c>
      <c r="C4218" s="98">
        <v>24862.5</v>
      </c>
      <c r="D4218" s="98">
        <v>202502</v>
      </c>
      <c r="E4218" s="118" t="str">
        <f t="shared" si="65"/>
        <v>01 February 2025</v>
      </c>
      <c r="F4218" s="98" t="s">
        <v>541</v>
      </c>
      <c r="G4218" s="98" t="s">
        <v>581</v>
      </c>
    </row>
    <row r="4219" spans="1:7" x14ac:dyDescent="0.25">
      <c r="A4219" s="31" t="s">
        <v>549</v>
      </c>
      <c r="B4219" s="31" t="s">
        <v>15</v>
      </c>
      <c r="C4219" s="31">
        <v>0</v>
      </c>
      <c r="D4219" s="31">
        <v>202502</v>
      </c>
      <c r="E4219" s="119" t="str">
        <f t="shared" si="65"/>
        <v>01 February 2025</v>
      </c>
      <c r="F4219" s="31" t="s">
        <v>541</v>
      </c>
      <c r="G4219" s="31" t="s">
        <v>582</v>
      </c>
    </row>
    <row r="4220" spans="1:7" x14ac:dyDescent="0.25">
      <c r="A4220" s="98" t="s">
        <v>549</v>
      </c>
      <c r="B4220" s="98" t="s">
        <v>18</v>
      </c>
      <c r="C4220" s="98">
        <v>0</v>
      </c>
      <c r="D4220" s="98">
        <v>202502</v>
      </c>
      <c r="E4220" s="118" t="str">
        <f t="shared" si="65"/>
        <v>01 February 2025</v>
      </c>
      <c r="F4220" s="98" t="s">
        <v>541</v>
      </c>
      <c r="G4220" s="98" t="s">
        <v>582</v>
      </c>
    </row>
    <row r="4221" spans="1:7" x14ac:dyDescent="0.25">
      <c r="A4221" s="31" t="s">
        <v>549</v>
      </c>
      <c r="B4221" s="31" t="s">
        <v>20</v>
      </c>
      <c r="C4221" s="31">
        <v>0</v>
      </c>
      <c r="D4221" s="31">
        <v>202502</v>
      </c>
      <c r="E4221" s="119" t="str">
        <f t="shared" si="65"/>
        <v>01 February 2025</v>
      </c>
      <c r="F4221" s="31" t="s">
        <v>541</v>
      </c>
      <c r="G4221" s="31" t="s">
        <v>582</v>
      </c>
    </row>
    <row r="4222" spans="1:7" x14ac:dyDescent="0.25">
      <c r="A4222" s="98" t="s">
        <v>549</v>
      </c>
      <c r="B4222" s="98" t="s">
        <v>22</v>
      </c>
      <c r="C4222" s="98">
        <v>275000</v>
      </c>
      <c r="D4222" s="98">
        <v>202502</v>
      </c>
      <c r="E4222" s="118" t="str">
        <f t="shared" si="65"/>
        <v>01 February 2025</v>
      </c>
      <c r="F4222" s="98" t="s">
        <v>541</v>
      </c>
      <c r="G4222" s="98" t="s">
        <v>582</v>
      </c>
    </row>
    <row r="4223" spans="1:7" x14ac:dyDescent="0.25">
      <c r="A4223" s="31" t="s">
        <v>549</v>
      </c>
      <c r="B4223" s="31" t="s">
        <v>63</v>
      </c>
      <c r="C4223" s="31">
        <v>275000</v>
      </c>
      <c r="D4223" s="31">
        <v>202502</v>
      </c>
      <c r="E4223" s="119" t="str">
        <f t="shared" si="65"/>
        <v>01 February 2025</v>
      </c>
      <c r="F4223" s="31" t="s">
        <v>541</v>
      </c>
      <c r="G4223" s="31" t="s">
        <v>582</v>
      </c>
    </row>
    <row r="4224" spans="1:7" x14ac:dyDescent="0.25">
      <c r="A4224" s="98" t="s">
        <v>549</v>
      </c>
      <c r="B4224" s="98" t="s">
        <v>66</v>
      </c>
      <c r="C4224" s="98">
        <v>0</v>
      </c>
      <c r="D4224" s="98">
        <v>202502</v>
      </c>
      <c r="E4224" s="118" t="str">
        <f t="shared" si="65"/>
        <v>01 February 2025</v>
      </c>
      <c r="F4224" s="98" t="s">
        <v>541</v>
      </c>
      <c r="G4224" s="98" t="s">
        <v>582</v>
      </c>
    </row>
    <row r="4225" spans="1:7" x14ac:dyDescent="0.25">
      <c r="A4225" s="31" t="s">
        <v>549</v>
      </c>
      <c r="B4225" s="31" t="s">
        <v>68</v>
      </c>
      <c r="C4225" s="31">
        <v>-198000</v>
      </c>
      <c r="D4225" s="31">
        <v>202502</v>
      </c>
      <c r="E4225" s="119" t="str">
        <f t="shared" si="65"/>
        <v>01 February 2025</v>
      </c>
      <c r="F4225" s="31" t="s">
        <v>541</v>
      </c>
      <c r="G4225" s="31" t="s">
        <v>582</v>
      </c>
    </row>
    <row r="4226" spans="1:7" x14ac:dyDescent="0.25">
      <c r="A4226" s="98" t="s">
        <v>549</v>
      </c>
      <c r="B4226" s="98" t="s">
        <v>110</v>
      </c>
      <c r="C4226" s="98">
        <v>-198000</v>
      </c>
      <c r="D4226" s="98">
        <v>202502</v>
      </c>
      <c r="E4226" s="118" t="str">
        <f t="shared" ref="E4226:E4289" si="66">TEXT(DATE(LEFT(D4226,4), RIGHT(D4226,2), 1), "DD MMMM YYYY")</f>
        <v>01 February 2025</v>
      </c>
      <c r="F4226" s="98" t="s">
        <v>541</v>
      </c>
      <c r="G4226" s="98" t="s">
        <v>582</v>
      </c>
    </row>
    <row r="4227" spans="1:7" x14ac:dyDescent="0.25">
      <c r="A4227" s="31" t="s">
        <v>549</v>
      </c>
      <c r="B4227" s="31" t="s">
        <v>112</v>
      </c>
      <c r="C4227" s="31">
        <v>77000</v>
      </c>
      <c r="D4227" s="31">
        <v>202502</v>
      </c>
      <c r="E4227" s="119" t="str">
        <f t="shared" si="66"/>
        <v>01 February 2025</v>
      </c>
      <c r="F4227" s="31" t="s">
        <v>541</v>
      </c>
      <c r="G4227" s="31" t="s">
        <v>582</v>
      </c>
    </row>
    <row r="4228" spans="1:7" x14ac:dyDescent="0.25">
      <c r="A4228" s="98" t="s">
        <v>549</v>
      </c>
      <c r="B4228" s="98" t="s">
        <v>114</v>
      </c>
      <c r="C4228" s="98">
        <v>77000</v>
      </c>
      <c r="D4228" s="98">
        <v>202502</v>
      </c>
      <c r="E4228" s="118" t="str">
        <f t="shared" si="66"/>
        <v>01 February 2025</v>
      </c>
      <c r="F4228" s="98" t="s">
        <v>541</v>
      </c>
      <c r="G4228" s="98" t="s">
        <v>582</v>
      </c>
    </row>
    <row r="4229" spans="1:7" x14ac:dyDescent="0.25">
      <c r="A4229" s="31" t="s">
        <v>549</v>
      </c>
      <c r="B4229" s="31" t="s">
        <v>116</v>
      </c>
      <c r="C4229" s="31">
        <v>0</v>
      </c>
      <c r="D4229" s="31">
        <v>202502</v>
      </c>
      <c r="E4229" s="119" t="str">
        <f t="shared" si="66"/>
        <v>01 February 2025</v>
      </c>
      <c r="F4229" s="31" t="s">
        <v>541</v>
      </c>
      <c r="G4229" s="31" t="s">
        <v>582</v>
      </c>
    </row>
    <row r="4230" spans="1:7" x14ac:dyDescent="0.25">
      <c r="A4230" s="98" t="s">
        <v>549</v>
      </c>
      <c r="B4230" s="98" t="s">
        <v>118</v>
      </c>
      <c r="C4230" s="98">
        <v>0</v>
      </c>
      <c r="D4230" s="98">
        <v>202502</v>
      </c>
      <c r="E4230" s="118" t="str">
        <f t="shared" si="66"/>
        <v>01 February 2025</v>
      </c>
      <c r="F4230" s="98" t="s">
        <v>541</v>
      </c>
      <c r="G4230" s="98" t="s">
        <v>582</v>
      </c>
    </row>
    <row r="4231" spans="1:7" x14ac:dyDescent="0.25">
      <c r="A4231" s="31" t="s">
        <v>549</v>
      </c>
      <c r="B4231" s="31" t="s">
        <v>120</v>
      </c>
      <c r="C4231" s="31">
        <v>-34317</v>
      </c>
      <c r="D4231" s="31">
        <v>202502</v>
      </c>
      <c r="E4231" s="119" t="str">
        <f t="shared" si="66"/>
        <v>01 February 2025</v>
      </c>
      <c r="F4231" s="31" t="s">
        <v>541</v>
      </c>
      <c r="G4231" s="31" t="s">
        <v>582</v>
      </c>
    </row>
    <row r="4232" spans="1:7" x14ac:dyDescent="0.25">
      <c r="A4232" s="98" t="s">
        <v>549</v>
      </c>
      <c r="B4232" s="98" t="s">
        <v>122</v>
      </c>
      <c r="C4232" s="98">
        <v>0</v>
      </c>
      <c r="D4232" s="98">
        <v>202502</v>
      </c>
      <c r="E4232" s="118" t="str">
        <f t="shared" si="66"/>
        <v>01 February 2025</v>
      </c>
      <c r="F4232" s="98" t="s">
        <v>541</v>
      </c>
      <c r="G4232" s="98" t="s">
        <v>582</v>
      </c>
    </row>
    <row r="4233" spans="1:7" x14ac:dyDescent="0.25">
      <c r="A4233" s="31" t="s">
        <v>549</v>
      </c>
      <c r="B4233" s="31" t="s">
        <v>124</v>
      </c>
      <c r="C4233" s="31">
        <v>-1373</v>
      </c>
      <c r="D4233" s="31">
        <v>202502</v>
      </c>
      <c r="E4233" s="119" t="str">
        <f t="shared" si="66"/>
        <v>01 February 2025</v>
      </c>
      <c r="F4233" s="31" t="s">
        <v>541</v>
      </c>
      <c r="G4233" s="31" t="s">
        <v>582</v>
      </c>
    </row>
    <row r="4234" spans="1:7" x14ac:dyDescent="0.25">
      <c r="A4234" s="98" t="s">
        <v>549</v>
      </c>
      <c r="B4234" s="98" t="s">
        <v>558</v>
      </c>
      <c r="C4234" s="98">
        <v>0</v>
      </c>
      <c r="D4234" s="98">
        <v>202502</v>
      </c>
      <c r="E4234" s="118" t="str">
        <f t="shared" si="66"/>
        <v>01 February 2025</v>
      </c>
      <c r="F4234" s="98" t="s">
        <v>541</v>
      </c>
      <c r="G4234" s="98" t="s">
        <v>582</v>
      </c>
    </row>
    <row r="4235" spans="1:7" x14ac:dyDescent="0.25">
      <c r="A4235" s="31" t="s">
        <v>549</v>
      </c>
      <c r="B4235" s="31" t="s">
        <v>126</v>
      </c>
      <c r="C4235" s="31">
        <v>-2883</v>
      </c>
      <c r="D4235" s="31">
        <v>202502</v>
      </c>
      <c r="E4235" s="119" t="str">
        <f t="shared" si="66"/>
        <v>01 February 2025</v>
      </c>
      <c r="F4235" s="31" t="s">
        <v>541</v>
      </c>
      <c r="G4235" s="31" t="s">
        <v>582</v>
      </c>
    </row>
    <row r="4236" spans="1:7" x14ac:dyDescent="0.25">
      <c r="A4236" s="98" t="s">
        <v>549</v>
      </c>
      <c r="B4236" s="98" t="s">
        <v>128</v>
      </c>
      <c r="C4236" s="98">
        <v>0</v>
      </c>
      <c r="D4236" s="98">
        <v>202502</v>
      </c>
      <c r="E4236" s="118" t="str">
        <f t="shared" si="66"/>
        <v>01 February 2025</v>
      </c>
      <c r="F4236" s="98" t="s">
        <v>541</v>
      </c>
      <c r="G4236" s="98" t="s">
        <v>582</v>
      </c>
    </row>
    <row r="4237" spans="1:7" x14ac:dyDescent="0.25">
      <c r="A4237" s="31" t="s">
        <v>549</v>
      </c>
      <c r="B4237" s="31" t="s">
        <v>543</v>
      </c>
      <c r="C4237" s="31">
        <v>-34</v>
      </c>
      <c r="D4237" s="31">
        <v>202502</v>
      </c>
      <c r="E4237" s="119" t="str">
        <f t="shared" si="66"/>
        <v>01 February 2025</v>
      </c>
      <c r="F4237" s="31" t="s">
        <v>541</v>
      </c>
      <c r="G4237" s="31" t="s">
        <v>582</v>
      </c>
    </row>
    <row r="4238" spans="1:7" x14ac:dyDescent="0.25">
      <c r="A4238" s="98" t="s">
        <v>549</v>
      </c>
      <c r="B4238" s="98" t="s">
        <v>130</v>
      </c>
      <c r="C4238" s="98">
        <v>0</v>
      </c>
      <c r="D4238" s="98">
        <v>202502</v>
      </c>
      <c r="E4238" s="118" t="str">
        <f t="shared" si="66"/>
        <v>01 February 2025</v>
      </c>
      <c r="F4238" s="98" t="s">
        <v>541</v>
      </c>
      <c r="G4238" s="98" t="s">
        <v>582</v>
      </c>
    </row>
    <row r="4239" spans="1:7" x14ac:dyDescent="0.25">
      <c r="A4239" s="31" t="s">
        <v>549</v>
      </c>
      <c r="B4239" s="31" t="s">
        <v>134</v>
      </c>
      <c r="C4239" s="31">
        <v>-3089</v>
      </c>
      <c r="D4239" s="31">
        <v>202502</v>
      </c>
      <c r="E4239" s="119" t="str">
        <f t="shared" si="66"/>
        <v>01 February 2025</v>
      </c>
      <c r="F4239" s="31" t="s">
        <v>541</v>
      </c>
      <c r="G4239" s="31" t="s">
        <v>582</v>
      </c>
    </row>
    <row r="4240" spans="1:7" x14ac:dyDescent="0.25">
      <c r="A4240" s="98" t="s">
        <v>549</v>
      </c>
      <c r="B4240" s="98" t="s">
        <v>140</v>
      </c>
      <c r="C4240" s="98">
        <v>-41696</v>
      </c>
      <c r="D4240" s="98">
        <v>202502</v>
      </c>
      <c r="E4240" s="118" t="str">
        <f t="shared" si="66"/>
        <v>01 February 2025</v>
      </c>
      <c r="F4240" s="98" t="s">
        <v>541</v>
      </c>
      <c r="G4240" s="98" t="s">
        <v>582</v>
      </c>
    </row>
    <row r="4241" spans="1:7" x14ac:dyDescent="0.25">
      <c r="A4241" s="31" t="s">
        <v>549</v>
      </c>
      <c r="B4241" s="31" t="s">
        <v>142</v>
      </c>
      <c r="C4241" s="31">
        <v>0</v>
      </c>
      <c r="D4241" s="31">
        <v>202502</v>
      </c>
      <c r="E4241" s="119" t="str">
        <f t="shared" si="66"/>
        <v>01 February 2025</v>
      </c>
      <c r="F4241" s="31" t="s">
        <v>541</v>
      </c>
      <c r="G4241" s="31" t="s">
        <v>582</v>
      </c>
    </row>
    <row r="4242" spans="1:7" x14ac:dyDescent="0.25">
      <c r="A4242" s="98" t="s">
        <v>549</v>
      </c>
      <c r="B4242" s="98" t="s">
        <v>329</v>
      </c>
      <c r="C4242" s="98">
        <v>0</v>
      </c>
      <c r="D4242" s="98">
        <v>202502</v>
      </c>
      <c r="E4242" s="118" t="str">
        <f t="shared" si="66"/>
        <v>01 February 2025</v>
      </c>
      <c r="F4242" s="98" t="s">
        <v>541</v>
      </c>
      <c r="G4242" s="98" t="s">
        <v>582</v>
      </c>
    </row>
    <row r="4243" spans="1:7" x14ac:dyDescent="0.25">
      <c r="A4243" s="31" t="s">
        <v>549</v>
      </c>
      <c r="B4243" s="31" t="s">
        <v>144</v>
      </c>
      <c r="C4243" s="31">
        <v>0</v>
      </c>
      <c r="D4243" s="31">
        <v>202502</v>
      </c>
      <c r="E4243" s="119" t="str">
        <f t="shared" si="66"/>
        <v>01 February 2025</v>
      </c>
      <c r="F4243" s="31" t="s">
        <v>541</v>
      </c>
      <c r="G4243" s="31" t="s">
        <v>582</v>
      </c>
    </row>
    <row r="4244" spans="1:7" x14ac:dyDescent="0.25">
      <c r="A4244" s="98" t="s">
        <v>549</v>
      </c>
      <c r="B4244" s="98" t="s">
        <v>146</v>
      </c>
      <c r="C4244" s="98">
        <v>0</v>
      </c>
      <c r="D4244" s="98">
        <v>202502</v>
      </c>
      <c r="E4244" s="118" t="str">
        <f t="shared" si="66"/>
        <v>01 February 2025</v>
      </c>
      <c r="F4244" s="98" t="s">
        <v>541</v>
      </c>
      <c r="G4244" s="98" t="s">
        <v>582</v>
      </c>
    </row>
    <row r="4245" spans="1:7" x14ac:dyDescent="0.25">
      <c r="A4245" s="31" t="s">
        <v>549</v>
      </c>
      <c r="B4245" s="31" t="s">
        <v>148</v>
      </c>
      <c r="C4245" s="31">
        <v>0</v>
      </c>
      <c r="D4245" s="31">
        <v>202502</v>
      </c>
      <c r="E4245" s="119" t="str">
        <f t="shared" si="66"/>
        <v>01 February 2025</v>
      </c>
      <c r="F4245" s="31" t="s">
        <v>541</v>
      </c>
      <c r="G4245" s="31" t="s">
        <v>582</v>
      </c>
    </row>
    <row r="4246" spans="1:7" x14ac:dyDescent="0.25">
      <c r="A4246" s="98" t="s">
        <v>549</v>
      </c>
      <c r="B4246" s="98" t="s">
        <v>150</v>
      </c>
      <c r="C4246" s="98">
        <v>0</v>
      </c>
      <c r="D4246" s="98">
        <v>202502</v>
      </c>
      <c r="E4246" s="118" t="str">
        <f t="shared" si="66"/>
        <v>01 February 2025</v>
      </c>
      <c r="F4246" s="98" t="s">
        <v>541</v>
      </c>
      <c r="G4246" s="98" t="s">
        <v>582</v>
      </c>
    </row>
    <row r="4247" spans="1:7" x14ac:dyDescent="0.25">
      <c r="A4247" s="31" t="s">
        <v>549</v>
      </c>
      <c r="B4247" s="31" t="s">
        <v>154</v>
      </c>
      <c r="C4247" s="31">
        <v>0</v>
      </c>
      <c r="D4247" s="31">
        <v>202502</v>
      </c>
      <c r="E4247" s="119" t="str">
        <f t="shared" si="66"/>
        <v>01 February 2025</v>
      </c>
      <c r="F4247" s="31" t="s">
        <v>541</v>
      </c>
      <c r="G4247" s="31" t="s">
        <v>582</v>
      </c>
    </row>
    <row r="4248" spans="1:7" x14ac:dyDescent="0.25">
      <c r="A4248" s="98" t="s">
        <v>549</v>
      </c>
      <c r="B4248" s="98" t="s">
        <v>156</v>
      </c>
      <c r="C4248" s="98">
        <v>0</v>
      </c>
      <c r="D4248" s="98">
        <v>202502</v>
      </c>
      <c r="E4248" s="118" t="str">
        <f t="shared" si="66"/>
        <v>01 February 2025</v>
      </c>
      <c r="F4248" s="98" t="s">
        <v>541</v>
      </c>
      <c r="G4248" s="98" t="s">
        <v>582</v>
      </c>
    </row>
    <row r="4249" spans="1:7" x14ac:dyDescent="0.25">
      <c r="A4249" s="31" t="s">
        <v>549</v>
      </c>
      <c r="B4249" s="31" t="s">
        <v>162</v>
      </c>
      <c r="C4249" s="31">
        <v>0</v>
      </c>
      <c r="D4249" s="31">
        <v>202502</v>
      </c>
      <c r="E4249" s="119" t="str">
        <f t="shared" si="66"/>
        <v>01 February 2025</v>
      </c>
      <c r="F4249" s="31" t="s">
        <v>541</v>
      </c>
      <c r="G4249" s="31" t="s">
        <v>582</v>
      </c>
    </row>
    <row r="4250" spans="1:7" x14ac:dyDescent="0.25">
      <c r="A4250" s="98" t="s">
        <v>549</v>
      </c>
      <c r="B4250" s="98" t="s">
        <v>164</v>
      </c>
      <c r="C4250" s="98">
        <v>0</v>
      </c>
      <c r="D4250" s="98">
        <v>202502</v>
      </c>
      <c r="E4250" s="118" t="str">
        <f t="shared" si="66"/>
        <v>01 February 2025</v>
      </c>
      <c r="F4250" s="98" t="s">
        <v>541</v>
      </c>
      <c r="G4250" s="98" t="s">
        <v>582</v>
      </c>
    </row>
    <row r="4251" spans="1:7" x14ac:dyDescent="0.25">
      <c r="A4251" s="31" t="s">
        <v>549</v>
      </c>
      <c r="B4251" s="31" t="s">
        <v>276</v>
      </c>
      <c r="C4251" s="31">
        <v>-2900</v>
      </c>
      <c r="D4251" s="31">
        <v>202502</v>
      </c>
      <c r="E4251" s="119" t="str">
        <f t="shared" si="66"/>
        <v>01 February 2025</v>
      </c>
      <c r="F4251" s="31" t="s">
        <v>541</v>
      </c>
      <c r="G4251" s="31" t="s">
        <v>582</v>
      </c>
    </row>
    <row r="4252" spans="1:7" x14ac:dyDescent="0.25">
      <c r="A4252" s="98" t="s">
        <v>549</v>
      </c>
      <c r="B4252" s="98" t="s">
        <v>247</v>
      </c>
      <c r="C4252" s="98">
        <v>0</v>
      </c>
      <c r="D4252" s="98">
        <v>202502</v>
      </c>
      <c r="E4252" s="118" t="str">
        <f t="shared" si="66"/>
        <v>01 February 2025</v>
      </c>
      <c r="F4252" s="98" t="s">
        <v>541</v>
      </c>
      <c r="G4252" s="98" t="s">
        <v>582</v>
      </c>
    </row>
    <row r="4253" spans="1:7" x14ac:dyDescent="0.25">
      <c r="A4253" s="31" t="s">
        <v>549</v>
      </c>
      <c r="B4253" s="31" t="s">
        <v>559</v>
      </c>
      <c r="C4253" s="31">
        <v>0</v>
      </c>
      <c r="D4253" s="31">
        <v>202502</v>
      </c>
      <c r="E4253" s="119" t="str">
        <f t="shared" si="66"/>
        <v>01 February 2025</v>
      </c>
      <c r="F4253" s="31" t="s">
        <v>541</v>
      </c>
      <c r="G4253" s="31" t="s">
        <v>582</v>
      </c>
    </row>
    <row r="4254" spans="1:7" x14ac:dyDescent="0.25">
      <c r="A4254" s="98" t="s">
        <v>549</v>
      </c>
      <c r="B4254" s="98" t="s">
        <v>172</v>
      </c>
      <c r="C4254" s="98">
        <v>-2900</v>
      </c>
      <c r="D4254" s="98">
        <v>202502</v>
      </c>
      <c r="E4254" s="118" t="str">
        <f t="shared" si="66"/>
        <v>01 February 2025</v>
      </c>
      <c r="F4254" s="98" t="s">
        <v>541</v>
      </c>
      <c r="G4254" s="98" t="s">
        <v>582</v>
      </c>
    </row>
    <row r="4255" spans="1:7" x14ac:dyDescent="0.25">
      <c r="A4255" s="31" t="s">
        <v>549</v>
      </c>
      <c r="B4255" s="31" t="s">
        <v>174</v>
      </c>
      <c r="C4255" s="31">
        <v>0</v>
      </c>
      <c r="D4255" s="31">
        <v>202502</v>
      </c>
      <c r="E4255" s="119" t="str">
        <f t="shared" si="66"/>
        <v>01 February 2025</v>
      </c>
      <c r="F4255" s="31" t="s">
        <v>541</v>
      </c>
      <c r="G4255" s="31" t="s">
        <v>582</v>
      </c>
    </row>
    <row r="4256" spans="1:7" x14ac:dyDescent="0.25">
      <c r="A4256" s="98" t="s">
        <v>549</v>
      </c>
      <c r="B4256" s="98" t="s">
        <v>176</v>
      </c>
      <c r="C4256" s="98">
        <v>-4299</v>
      </c>
      <c r="D4256" s="98">
        <v>202502</v>
      </c>
      <c r="E4256" s="118" t="str">
        <f t="shared" si="66"/>
        <v>01 February 2025</v>
      </c>
      <c r="F4256" s="98" t="s">
        <v>541</v>
      </c>
      <c r="G4256" s="98" t="s">
        <v>582</v>
      </c>
    </row>
    <row r="4257" spans="1:7" x14ac:dyDescent="0.25">
      <c r="A4257" s="31" t="s">
        <v>549</v>
      </c>
      <c r="B4257" s="31" t="s">
        <v>184</v>
      </c>
      <c r="C4257" s="31">
        <v>0</v>
      </c>
      <c r="D4257" s="31">
        <v>202502</v>
      </c>
      <c r="E4257" s="119" t="str">
        <f t="shared" si="66"/>
        <v>01 February 2025</v>
      </c>
      <c r="F4257" s="31" t="s">
        <v>541</v>
      </c>
      <c r="G4257" s="31" t="s">
        <v>582</v>
      </c>
    </row>
    <row r="4258" spans="1:7" x14ac:dyDescent="0.25">
      <c r="A4258" s="98" t="s">
        <v>549</v>
      </c>
      <c r="B4258" s="98" t="s">
        <v>188</v>
      </c>
      <c r="C4258" s="98">
        <v>-275</v>
      </c>
      <c r="D4258" s="98">
        <v>202502</v>
      </c>
      <c r="E4258" s="118" t="str">
        <f t="shared" si="66"/>
        <v>01 February 2025</v>
      </c>
      <c r="F4258" s="98" t="s">
        <v>541</v>
      </c>
      <c r="G4258" s="98" t="s">
        <v>582</v>
      </c>
    </row>
    <row r="4259" spans="1:7" x14ac:dyDescent="0.25">
      <c r="A4259" s="31" t="s">
        <v>549</v>
      </c>
      <c r="B4259" s="31" t="s">
        <v>190</v>
      </c>
      <c r="C4259" s="31">
        <v>0</v>
      </c>
      <c r="D4259" s="31">
        <v>202502</v>
      </c>
      <c r="E4259" s="119" t="str">
        <f t="shared" si="66"/>
        <v>01 February 2025</v>
      </c>
      <c r="F4259" s="31" t="s">
        <v>541</v>
      </c>
      <c r="G4259" s="31" t="s">
        <v>582</v>
      </c>
    </row>
    <row r="4260" spans="1:7" x14ac:dyDescent="0.25">
      <c r="A4260" s="98" t="s">
        <v>549</v>
      </c>
      <c r="B4260" s="98" t="s">
        <v>544</v>
      </c>
      <c r="C4260" s="98">
        <v>0</v>
      </c>
      <c r="D4260" s="98">
        <v>202502</v>
      </c>
      <c r="E4260" s="118" t="str">
        <f t="shared" si="66"/>
        <v>01 February 2025</v>
      </c>
      <c r="F4260" s="98" t="s">
        <v>541</v>
      </c>
      <c r="G4260" s="98" t="s">
        <v>582</v>
      </c>
    </row>
    <row r="4261" spans="1:7" x14ac:dyDescent="0.25">
      <c r="A4261" s="31" t="s">
        <v>549</v>
      </c>
      <c r="B4261" s="31" t="s">
        <v>198</v>
      </c>
      <c r="C4261" s="31">
        <v>-4574</v>
      </c>
      <c r="D4261" s="31">
        <v>202502</v>
      </c>
      <c r="E4261" s="119" t="str">
        <f t="shared" si="66"/>
        <v>01 February 2025</v>
      </c>
      <c r="F4261" s="31" t="s">
        <v>541</v>
      </c>
      <c r="G4261" s="31" t="s">
        <v>582</v>
      </c>
    </row>
    <row r="4262" spans="1:7" x14ac:dyDescent="0.25">
      <c r="A4262" s="98" t="s">
        <v>549</v>
      </c>
      <c r="B4262" s="98" t="s">
        <v>200</v>
      </c>
      <c r="C4262" s="98">
        <v>0</v>
      </c>
      <c r="D4262" s="98">
        <v>202502</v>
      </c>
      <c r="E4262" s="118" t="str">
        <f t="shared" si="66"/>
        <v>01 February 2025</v>
      </c>
      <c r="F4262" s="98" t="s">
        <v>541</v>
      </c>
      <c r="G4262" s="98" t="s">
        <v>582</v>
      </c>
    </row>
    <row r="4263" spans="1:7" x14ac:dyDescent="0.25">
      <c r="A4263" s="31" t="s">
        <v>549</v>
      </c>
      <c r="B4263" s="31" t="s">
        <v>206</v>
      </c>
      <c r="C4263" s="31">
        <v>0</v>
      </c>
      <c r="D4263" s="31">
        <v>202502</v>
      </c>
      <c r="E4263" s="119" t="str">
        <f t="shared" si="66"/>
        <v>01 February 2025</v>
      </c>
      <c r="F4263" s="31" t="s">
        <v>541</v>
      </c>
      <c r="G4263" s="31" t="s">
        <v>582</v>
      </c>
    </row>
    <row r="4264" spans="1:7" x14ac:dyDescent="0.25">
      <c r="A4264" s="98" t="s">
        <v>549</v>
      </c>
      <c r="B4264" s="98" t="s">
        <v>208</v>
      </c>
      <c r="C4264" s="98">
        <v>0</v>
      </c>
      <c r="D4264" s="98">
        <v>202502</v>
      </c>
      <c r="E4264" s="118" t="str">
        <f t="shared" si="66"/>
        <v>01 February 2025</v>
      </c>
      <c r="F4264" s="98" t="s">
        <v>541</v>
      </c>
      <c r="G4264" s="98" t="s">
        <v>582</v>
      </c>
    </row>
    <row r="4265" spans="1:7" x14ac:dyDescent="0.25">
      <c r="A4265" s="31" t="s">
        <v>549</v>
      </c>
      <c r="B4265" s="31" t="s">
        <v>281</v>
      </c>
      <c r="C4265" s="31">
        <v>0</v>
      </c>
      <c r="D4265" s="31">
        <v>202502</v>
      </c>
      <c r="E4265" s="119" t="str">
        <f t="shared" si="66"/>
        <v>01 February 2025</v>
      </c>
      <c r="F4265" s="31" t="s">
        <v>541</v>
      </c>
      <c r="G4265" s="31" t="s">
        <v>582</v>
      </c>
    </row>
    <row r="4266" spans="1:7" x14ac:dyDescent="0.25">
      <c r="A4266" s="98" t="s">
        <v>549</v>
      </c>
      <c r="B4266" s="98" t="s">
        <v>214</v>
      </c>
      <c r="C4266" s="98">
        <v>0</v>
      </c>
      <c r="D4266" s="98">
        <v>202502</v>
      </c>
      <c r="E4266" s="118" t="str">
        <f t="shared" si="66"/>
        <v>01 February 2025</v>
      </c>
      <c r="F4266" s="98" t="s">
        <v>541</v>
      </c>
      <c r="G4266" s="98" t="s">
        <v>582</v>
      </c>
    </row>
    <row r="4267" spans="1:7" x14ac:dyDescent="0.25">
      <c r="A4267" s="31" t="s">
        <v>549</v>
      </c>
      <c r="B4267" s="31" t="s">
        <v>218</v>
      </c>
      <c r="C4267" s="31">
        <v>-175</v>
      </c>
      <c r="D4267" s="31">
        <v>202502</v>
      </c>
      <c r="E4267" s="119" t="str">
        <f t="shared" si="66"/>
        <v>01 February 2025</v>
      </c>
      <c r="F4267" s="31" t="s">
        <v>541</v>
      </c>
      <c r="G4267" s="31" t="s">
        <v>582</v>
      </c>
    </row>
    <row r="4268" spans="1:7" x14ac:dyDescent="0.25">
      <c r="A4268" s="98" t="s">
        <v>549</v>
      </c>
      <c r="B4268" s="98" t="s">
        <v>333</v>
      </c>
      <c r="C4268" s="98">
        <v>-30</v>
      </c>
      <c r="D4268" s="98">
        <v>202502</v>
      </c>
      <c r="E4268" s="118" t="str">
        <f t="shared" si="66"/>
        <v>01 February 2025</v>
      </c>
      <c r="F4268" s="98" t="s">
        <v>541</v>
      </c>
      <c r="G4268" s="98" t="s">
        <v>582</v>
      </c>
    </row>
    <row r="4269" spans="1:7" x14ac:dyDescent="0.25">
      <c r="A4269" s="31" t="s">
        <v>549</v>
      </c>
      <c r="B4269" s="31" t="s">
        <v>220</v>
      </c>
      <c r="C4269" s="31">
        <v>-205</v>
      </c>
      <c r="D4269" s="31">
        <v>202502</v>
      </c>
      <c r="E4269" s="119" t="str">
        <f t="shared" si="66"/>
        <v>01 February 2025</v>
      </c>
      <c r="F4269" s="31" t="s">
        <v>541</v>
      </c>
      <c r="G4269" s="31" t="s">
        <v>582</v>
      </c>
    </row>
    <row r="4270" spans="1:7" x14ac:dyDescent="0.25">
      <c r="A4270" s="98" t="s">
        <v>549</v>
      </c>
      <c r="B4270" s="98" t="s">
        <v>222</v>
      </c>
      <c r="C4270" s="98">
        <v>0</v>
      </c>
      <c r="D4270" s="98">
        <v>202502</v>
      </c>
      <c r="E4270" s="118" t="str">
        <f t="shared" si="66"/>
        <v>01 February 2025</v>
      </c>
      <c r="F4270" s="98" t="s">
        <v>541</v>
      </c>
      <c r="G4270" s="98" t="s">
        <v>582</v>
      </c>
    </row>
    <row r="4271" spans="1:7" x14ac:dyDescent="0.25">
      <c r="A4271" s="31" t="s">
        <v>549</v>
      </c>
      <c r="B4271" s="31" t="s">
        <v>224</v>
      </c>
      <c r="C4271" s="31">
        <v>0</v>
      </c>
      <c r="D4271" s="31">
        <v>202502</v>
      </c>
      <c r="E4271" s="119" t="str">
        <f t="shared" si="66"/>
        <v>01 February 2025</v>
      </c>
      <c r="F4271" s="31" t="s">
        <v>541</v>
      </c>
      <c r="G4271" s="31" t="s">
        <v>582</v>
      </c>
    </row>
    <row r="4272" spans="1:7" x14ac:dyDescent="0.25">
      <c r="A4272" s="98" t="s">
        <v>549</v>
      </c>
      <c r="B4272" s="98" t="s">
        <v>226</v>
      </c>
      <c r="C4272" s="98">
        <v>0</v>
      </c>
      <c r="D4272" s="98">
        <v>202502</v>
      </c>
      <c r="E4272" s="118" t="str">
        <f t="shared" si="66"/>
        <v>01 February 2025</v>
      </c>
      <c r="F4272" s="98" t="s">
        <v>541</v>
      </c>
      <c r="G4272" s="98" t="s">
        <v>582</v>
      </c>
    </row>
    <row r="4273" spans="1:7" x14ac:dyDescent="0.25">
      <c r="A4273" s="31" t="s">
        <v>549</v>
      </c>
      <c r="B4273" s="31" t="s">
        <v>228</v>
      </c>
      <c r="C4273" s="31">
        <v>0</v>
      </c>
      <c r="D4273" s="31">
        <v>202502</v>
      </c>
      <c r="E4273" s="119" t="str">
        <f t="shared" si="66"/>
        <v>01 February 2025</v>
      </c>
      <c r="F4273" s="31" t="s">
        <v>541</v>
      </c>
      <c r="G4273" s="31" t="s">
        <v>582</v>
      </c>
    </row>
    <row r="4274" spans="1:7" x14ac:dyDescent="0.25">
      <c r="A4274" s="98" t="s">
        <v>549</v>
      </c>
      <c r="B4274" s="98" t="s">
        <v>230</v>
      </c>
      <c r="C4274" s="98">
        <v>0</v>
      </c>
      <c r="D4274" s="98">
        <v>202502</v>
      </c>
      <c r="E4274" s="118" t="str">
        <f t="shared" si="66"/>
        <v>01 February 2025</v>
      </c>
      <c r="F4274" s="98" t="s">
        <v>541</v>
      </c>
      <c r="G4274" s="98" t="s">
        <v>582</v>
      </c>
    </row>
    <row r="4275" spans="1:7" x14ac:dyDescent="0.25">
      <c r="A4275" s="31" t="s">
        <v>549</v>
      </c>
      <c r="B4275" s="31" t="s">
        <v>232</v>
      </c>
      <c r="C4275" s="31">
        <v>0</v>
      </c>
      <c r="D4275" s="31">
        <v>202502</v>
      </c>
      <c r="E4275" s="119" t="str">
        <f t="shared" si="66"/>
        <v>01 February 2025</v>
      </c>
      <c r="F4275" s="31" t="s">
        <v>541</v>
      </c>
      <c r="G4275" s="31" t="s">
        <v>582</v>
      </c>
    </row>
    <row r="4276" spans="1:7" x14ac:dyDescent="0.25">
      <c r="A4276" s="98" t="s">
        <v>549</v>
      </c>
      <c r="B4276" s="98" t="s">
        <v>234</v>
      </c>
      <c r="C4276" s="98">
        <v>-49375</v>
      </c>
      <c r="D4276" s="98">
        <v>202502</v>
      </c>
      <c r="E4276" s="118" t="str">
        <f t="shared" si="66"/>
        <v>01 February 2025</v>
      </c>
      <c r="F4276" s="98" t="s">
        <v>541</v>
      </c>
      <c r="G4276" s="98" t="s">
        <v>582</v>
      </c>
    </row>
    <row r="4277" spans="1:7" x14ac:dyDescent="0.25">
      <c r="A4277" s="31" t="s">
        <v>549</v>
      </c>
      <c r="B4277" s="31" t="s">
        <v>236</v>
      </c>
      <c r="C4277" s="31">
        <v>27625</v>
      </c>
      <c r="D4277" s="31">
        <v>202502</v>
      </c>
      <c r="E4277" s="119" t="str">
        <f t="shared" si="66"/>
        <v>01 February 2025</v>
      </c>
      <c r="F4277" s="31" t="s">
        <v>541</v>
      </c>
      <c r="G4277" s="31" t="s">
        <v>582</v>
      </c>
    </row>
    <row r="4278" spans="1:7" x14ac:dyDescent="0.25">
      <c r="A4278" s="98" t="s">
        <v>549</v>
      </c>
      <c r="B4278" s="98" t="s">
        <v>238</v>
      </c>
      <c r="C4278" s="98">
        <v>0</v>
      </c>
      <c r="D4278" s="98">
        <v>202502</v>
      </c>
      <c r="E4278" s="118" t="str">
        <f t="shared" si="66"/>
        <v>01 February 2025</v>
      </c>
      <c r="F4278" s="98" t="s">
        <v>541</v>
      </c>
      <c r="G4278" s="98" t="s">
        <v>582</v>
      </c>
    </row>
    <row r="4279" spans="1:7" x14ac:dyDescent="0.25">
      <c r="A4279" s="31" t="s">
        <v>549</v>
      </c>
      <c r="B4279" s="31" t="s">
        <v>238</v>
      </c>
      <c r="C4279" s="31">
        <v>27625</v>
      </c>
      <c r="D4279" s="31">
        <v>202502</v>
      </c>
      <c r="E4279" s="119" t="str">
        <f t="shared" si="66"/>
        <v>01 February 2025</v>
      </c>
      <c r="F4279" s="31" t="s">
        <v>541</v>
      </c>
      <c r="G4279" s="31" t="s">
        <v>582</v>
      </c>
    </row>
    <row r="4280" spans="1:7" x14ac:dyDescent="0.25">
      <c r="A4280" s="98" t="s">
        <v>549</v>
      </c>
      <c r="B4280" s="98" t="s">
        <v>241</v>
      </c>
      <c r="C4280" s="98">
        <v>27625</v>
      </c>
      <c r="D4280" s="98">
        <v>202502</v>
      </c>
      <c r="E4280" s="118" t="str">
        <f t="shared" si="66"/>
        <v>01 February 2025</v>
      </c>
      <c r="F4280" s="98" t="s">
        <v>541</v>
      </c>
      <c r="G4280" s="98" t="s">
        <v>582</v>
      </c>
    </row>
    <row r="4281" spans="1:7" x14ac:dyDescent="0.25">
      <c r="A4281" s="31" t="s">
        <v>549</v>
      </c>
      <c r="B4281" s="31" t="s">
        <v>243</v>
      </c>
      <c r="C4281" s="31">
        <v>0</v>
      </c>
      <c r="D4281" s="31">
        <v>202502</v>
      </c>
      <c r="E4281" s="119" t="str">
        <f t="shared" si="66"/>
        <v>01 February 2025</v>
      </c>
      <c r="F4281" s="31" t="s">
        <v>541</v>
      </c>
      <c r="G4281" s="31" t="s">
        <v>582</v>
      </c>
    </row>
    <row r="4282" spans="1:7" x14ac:dyDescent="0.25">
      <c r="A4282" s="98" t="s">
        <v>549</v>
      </c>
      <c r="B4282" s="98" t="s">
        <v>249</v>
      </c>
      <c r="C4282" s="98">
        <v>27625</v>
      </c>
      <c r="D4282" s="98">
        <v>202502</v>
      </c>
      <c r="E4282" s="118" t="str">
        <f t="shared" si="66"/>
        <v>01 February 2025</v>
      </c>
      <c r="F4282" s="98" t="s">
        <v>541</v>
      </c>
      <c r="G4282" s="98" t="s">
        <v>582</v>
      </c>
    </row>
    <row r="4283" spans="1:7" x14ac:dyDescent="0.25">
      <c r="A4283" s="31" t="s">
        <v>549</v>
      </c>
      <c r="B4283" s="31" t="s">
        <v>255</v>
      </c>
      <c r="C4283" s="31">
        <v>27625</v>
      </c>
      <c r="D4283" s="31">
        <v>202502</v>
      </c>
      <c r="E4283" s="119" t="str">
        <f t="shared" si="66"/>
        <v>01 February 2025</v>
      </c>
      <c r="F4283" s="31" t="s">
        <v>541</v>
      </c>
      <c r="G4283" s="31" t="s">
        <v>582</v>
      </c>
    </row>
    <row r="4284" spans="1:7" x14ac:dyDescent="0.25">
      <c r="A4284" s="98" t="s">
        <v>549</v>
      </c>
      <c r="B4284" s="99" t="s">
        <v>15</v>
      </c>
      <c r="C4284" s="100"/>
      <c r="D4284" s="98">
        <v>202502</v>
      </c>
      <c r="E4284" s="118" t="str">
        <f t="shared" si="66"/>
        <v>01 February 2025</v>
      </c>
      <c r="F4284" s="98" t="s">
        <v>542</v>
      </c>
      <c r="G4284" s="98" t="s">
        <v>551</v>
      </c>
    </row>
    <row r="4285" spans="1:7" x14ac:dyDescent="0.25">
      <c r="A4285" s="31" t="s">
        <v>549</v>
      </c>
      <c r="B4285" s="101" t="s">
        <v>18</v>
      </c>
      <c r="C4285" s="92"/>
      <c r="D4285" s="31">
        <v>202502</v>
      </c>
      <c r="E4285" s="119" t="str">
        <f t="shared" si="66"/>
        <v>01 February 2025</v>
      </c>
      <c r="F4285" s="31" t="s">
        <v>542</v>
      </c>
      <c r="G4285" s="31" t="s">
        <v>551</v>
      </c>
    </row>
    <row r="4286" spans="1:7" x14ac:dyDescent="0.25">
      <c r="A4286" s="98" t="s">
        <v>549</v>
      </c>
      <c r="B4286" s="99" t="s">
        <v>20</v>
      </c>
      <c r="C4286" s="100"/>
      <c r="D4286" s="98">
        <v>202502</v>
      </c>
      <c r="E4286" s="118" t="str">
        <f t="shared" si="66"/>
        <v>01 February 2025</v>
      </c>
      <c r="F4286" s="98" t="s">
        <v>542</v>
      </c>
      <c r="G4286" s="98" t="s">
        <v>551</v>
      </c>
    </row>
    <row r="4287" spans="1:7" x14ac:dyDescent="0.25">
      <c r="A4287" s="31" t="s">
        <v>549</v>
      </c>
      <c r="B4287" s="101" t="s">
        <v>22</v>
      </c>
      <c r="C4287" s="34">
        <v>50643.14</v>
      </c>
      <c r="D4287" s="31">
        <v>202502</v>
      </c>
      <c r="E4287" s="119" t="str">
        <f t="shared" si="66"/>
        <v>01 February 2025</v>
      </c>
      <c r="F4287" s="31" t="s">
        <v>542</v>
      </c>
      <c r="G4287" s="31" t="s">
        <v>551</v>
      </c>
    </row>
    <row r="4288" spans="1:7" x14ac:dyDescent="0.25">
      <c r="A4288" s="98" t="s">
        <v>549</v>
      </c>
      <c r="B4288" s="99" t="s">
        <v>25</v>
      </c>
      <c r="C4288" s="102">
        <v>-3858.7</v>
      </c>
      <c r="D4288" s="98">
        <v>202502</v>
      </c>
      <c r="E4288" s="118" t="str">
        <f t="shared" si="66"/>
        <v>01 February 2025</v>
      </c>
      <c r="F4288" s="98" t="s">
        <v>542</v>
      </c>
      <c r="G4288" s="98" t="s">
        <v>551</v>
      </c>
    </row>
    <row r="4289" spans="1:7" x14ac:dyDescent="0.25">
      <c r="A4289" s="31" t="s">
        <v>549</v>
      </c>
      <c r="B4289" s="101" t="s">
        <v>27</v>
      </c>
      <c r="C4289" s="92"/>
      <c r="D4289" s="31">
        <v>202502</v>
      </c>
      <c r="E4289" s="119" t="str">
        <f t="shared" si="66"/>
        <v>01 February 2025</v>
      </c>
      <c r="F4289" s="31" t="s">
        <v>542</v>
      </c>
      <c r="G4289" s="31" t="s">
        <v>551</v>
      </c>
    </row>
    <row r="4290" spans="1:7" x14ac:dyDescent="0.25">
      <c r="A4290" s="98" t="s">
        <v>549</v>
      </c>
      <c r="B4290" s="99" t="s">
        <v>31</v>
      </c>
      <c r="C4290" s="100"/>
      <c r="D4290" s="98">
        <v>202502</v>
      </c>
      <c r="E4290" s="118" t="str">
        <f t="shared" ref="E4290:E4353" si="67">TEXT(DATE(LEFT(D4290,4), RIGHT(D4290,2), 1), "DD MMMM YYYY")</f>
        <v>01 February 2025</v>
      </c>
      <c r="F4290" s="98" t="s">
        <v>542</v>
      </c>
      <c r="G4290" s="98" t="s">
        <v>551</v>
      </c>
    </row>
    <row r="4291" spans="1:7" x14ac:dyDescent="0.25">
      <c r="A4291" s="31" t="s">
        <v>549</v>
      </c>
      <c r="B4291" s="101" t="s">
        <v>43</v>
      </c>
      <c r="C4291" s="34">
        <v>1776.15</v>
      </c>
      <c r="D4291" s="31">
        <v>202502</v>
      </c>
      <c r="E4291" s="119" t="str">
        <f t="shared" si="67"/>
        <v>01 February 2025</v>
      </c>
      <c r="F4291" s="31" t="s">
        <v>542</v>
      </c>
      <c r="G4291" s="31" t="s">
        <v>551</v>
      </c>
    </row>
    <row r="4292" spans="1:7" x14ac:dyDescent="0.25">
      <c r="A4292" s="98" t="s">
        <v>549</v>
      </c>
      <c r="B4292" s="99" t="s">
        <v>45</v>
      </c>
      <c r="C4292" s="100"/>
      <c r="D4292" s="98">
        <v>202502</v>
      </c>
      <c r="E4292" s="118" t="str">
        <f t="shared" si="67"/>
        <v>01 February 2025</v>
      </c>
      <c r="F4292" s="98" t="s">
        <v>542</v>
      </c>
      <c r="G4292" s="98" t="s">
        <v>551</v>
      </c>
    </row>
    <row r="4293" spans="1:7" x14ac:dyDescent="0.25">
      <c r="A4293" s="31" t="s">
        <v>549</v>
      </c>
      <c r="B4293" s="101" t="s">
        <v>47</v>
      </c>
      <c r="C4293" s="34">
        <v>2342.2199999999998</v>
      </c>
      <c r="D4293" s="31">
        <v>202502</v>
      </c>
      <c r="E4293" s="119" t="str">
        <f t="shared" si="67"/>
        <v>01 February 2025</v>
      </c>
      <c r="F4293" s="31" t="s">
        <v>542</v>
      </c>
      <c r="G4293" s="31" t="s">
        <v>551</v>
      </c>
    </row>
    <row r="4294" spans="1:7" x14ac:dyDescent="0.25">
      <c r="A4294" s="98" t="s">
        <v>549</v>
      </c>
      <c r="B4294" s="99" t="s">
        <v>258</v>
      </c>
      <c r="C4294" s="100">
        <v>-90</v>
      </c>
      <c r="D4294" s="98">
        <v>202502</v>
      </c>
      <c r="E4294" s="118" t="str">
        <f t="shared" si="67"/>
        <v>01 February 2025</v>
      </c>
      <c r="F4294" s="98" t="s">
        <v>542</v>
      </c>
      <c r="G4294" s="98" t="s">
        <v>551</v>
      </c>
    </row>
    <row r="4295" spans="1:7" x14ac:dyDescent="0.25">
      <c r="A4295" s="31" t="s">
        <v>549</v>
      </c>
      <c r="B4295" s="101" t="s">
        <v>49</v>
      </c>
      <c r="C4295" s="34">
        <v>8083.85</v>
      </c>
      <c r="D4295" s="31">
        <v>202502</v>
      </c>
      <c r="E4295" s="119" t="str">
        <f t="shared" si="67"/>
        <v>01 February 2025</v>
      </c>
      <c r="F4295" s="31" t="s">
        <v>542</v>
      </c>
      <c r="G4295" s="31" t="s">
        <v>551</v>
      </c>
    </row>
    <row r="4296" spans="1:7" x14ac:dyDescent="0.25">
      <c r="A4296" s="98" t="s">
        <v>549</v>
      </c>
      <c r="B4296" s="99" t="s">
        <v>51</v>
      </c>
      <c r="C4296" s="102">
        <v>-1882.02</v>
      </c>
      <c r="D4296" s="98">
        <v>202502</v>
      </c>
      <c r="E4296" s="118" t="str">
        <f t="shared" si="67"/>
        <v>01 February 2025</v>
      </c>
      <c r="F4296" s="98" t="s">
        <v>542</v>
      </c>
      <c r="G4296" s="98" t="s">
        <v>551</v>
      </c>
    </row>
    <row r="4297" spans="1:7" x14ac:dyDescent="0.25">
      <c r="A4297" s="31" t="s">
        <v>549</v>
      </c>
      <c r="B4297" s="101" t="s">
        <v>547</v>
      </c>
      <c r="C4297" s="92">
        <v>633.22</v>
      </c>
      <c r="D4297" s="31">
        <v>202502</v>
      </c>
      <c r="E4297" s="119" t="str">
        <f t="shared" si="67"/>
        <v>01 February 2025</v>
      </c>
      <c r="F4297" s="31" t="s">
        <v>542</v>
      </c>
      <c r="G4297" s="31" t="s">
        <v>551</v>
      </c>
    </row>
    <row r="4298" spans="1:7" x14ac:dyDescent="0.25">
      <c r="A4298" s="98" t="s">
        <v>549</v>
      </c>
      <c r="B4298" s="99" t="s">
        <v>548</v>
      </c>
      <c r="C4298" s="100">
        <v>-125.02</v>
      </c>
      <c r="D4298" s="98">
        <v>202502</v>
      </c>
      <c r="E4298" s="118" t="str">
        <f t="shared" si="67"/>
        <v>01 February 2025</v>
      </c>
      <c r="F4298" s="98" t="s">
        <v>542</v>
      </c>
      <c r="G4298" s="98" t="s">
        <v>551</v>
      </c>
    </row>
    <row r="4299" spans="1:7" x14ac:dyDescent="0.25">
      <c r="A4299" s="31" t="s">
        <v>549</v>
      </c>
      <c r="B4299" s="101" t="s">
        <v>59</v>
      </c>
      <c r="C4299" s="34">
        <v>1435</v>
      </c>
      <c r="D4299" s="31">
        <v>202502</v>
      </c>
      <c r="E4299" s="119" t="str">
        <f t="shared" si="67"/>
        <v>01 February 2025</v>
      </c>
      <c r="F4299" s="31" t="s">
        <v>542</v>
      </c>
      <c r="G4299" s="31" t="s">
        <v>551</v>
      </c>
    </row>
    <row r="4300" spans="1:7" x14ac:dyDescent="0.25">
      <c r="A4300" s="98" t="s">
        <v>549</v>
      </c>
      <c r="B4300" s="99" t="s">
        <v>63</v>
      </c>
      <c r="C4300" s="102">
        <v>58957.84</v>
      </c>
      <c r="D4300" s="98">
        <v>202502</v>
      </c>
      <c r="E4300" s="118" t="str">
        <f t="shared" si="67"/>
        <v>01 February 2025</v>
      </c>
      <c r="F4300" s="98" t="s">
        <v>542</v>
      </c>
      <c r="G4300" s="98" t="s">
        <v>551</v>
      </c>
    </row>
    <row r="4301" spans="1:7" x14ac:dyDescent="0.25">
      <c r="A4301" s="31" t="s">
        <v>549</v>
      </c>
      <c r="B4301" s="101" t="s">
        <v>66</v>
      </c>
      <c r="C4301" s="92"/>
      <c r="D4301" s="31">
        <v>202502</v>
      </c>
      <c r="E4301" s="119" t="str">
        <f t="shared" si="67"/>
        <v>01 February 2025</v>
      </c>
      <c r="F4301" s="31" t="s">
        <v>542</v>
      </c>
      <c r="G4301" s="31" t="s">
        <v>551</v>
      </c>
    </row>
    <row r="4302" spans="1:7" x14ac:dyDescent="0.25">
      <c r="A4302" s="98" t="s">
        <v>549</v>
      </c>
      <c r="B4302" s="99" t="s">
        <v>68</v>
      </c>
      <c r="C4302" s="100">
        <v>-276.95</v>
      </c>
      <c r="D4302" s="98">
        <v>202502</v>
      </c>
      <c r="E4302" s="118" t="str">
        <f t="shared" si="67"/>
        <v>01 February 2025</v>
      </c>
      <c r="F4302" s="98" t="s">
        <v>542</v>
      </c>
      <c r="G4302" s="98" t="s">
        <v>551</v>
      </c>
    </row>
    <row r="4303" spans="1:7" x14ac:dyDescent="0.25">
      <c r="A4303" s="31" t="s">
        <v>549</v>
      </c>
      <c r="B4303" s="101" t="s">
        <v>70</v>
      </c>
      <c r="C4303" s="34">
        <v>-32914.03</v>
      </c>
      <c r="D4303" s="31">
        <v>202502</v>
      </c>
      <c r="E4303" s="119" t="str">
        <f t="shared" si="67"/>
        <v>01 February 2025</v>
      </c>
      <c r="F4303" s="31" t="s">
        <v>542</v>
      </c>
      <c r="G4303" s="31" t="s">
        <v>551</v>
      </c>
    </row>
    <row r="4304" spans="1:7" x14ac:dyDescent="0.25">
      <c r="A4304" s="98" t="s">
        <v>549</v>
      </c>
      <c r="B4304" s="99" t="s">
        <v>72</v>
      </c>
      <c r="C4304" s="102">
        <v>-1865.46</v>
      </c>
      <c r="D4304" s="98">
        <v>202502</v>
      </c>
      <c r="E4304" s="118" t="str">
        <f t="shared" si="67"/>
        <v>01 February 2025</v>
      </c>
      <c r="F4304" s="98" t="s">
        <v>542</v>
      </c>
      <c r="G4304" s="98" t="s">
        <v>551</v>
      </c>
    </row>
    <row r="4305" spans="1:7" x14ac:dyDescent="0.25">
      <c r="A4305" s="31" t="s">
        <v>549</v>
      </c>
      <c r="B4305" s="101" t="s">
        <v>74</v>
      </c>
      <c r="C4305" s="92">
        <v>876.3</v>
      </c>
      <c r="D4305" s="31">
        <v>202502</v>
      </c>
      <c r="E4305" s="119" t="str">
        <f t="shared" si="67"/>
        <v>01 February 2025</v>
      </c>
      <c r="F4305" s="31" t="s">
        <v>542</v>
      </c>
      <c r="G4305" s="31" t="s">
        <v>551</v>
      </c>
    </row>
    <row r="4306" spans="1:7" x14ac:dyDescent="0.25">
      <c r="A4306" s="98" t="s">
        <v>549</v>
      </c>
      <c r="B4306" s="99" t="s">
        <v>90</v>
      </c>
      <c r="C4306" s="102">
        <v>-3434.11</v>
      </c>
      <c r="D4306" s="98">
        <v>202502</v>
      </c>
      <c r="E4306" s="118" t="str">
        <f t="shared" si="67"/>
        <v>01 February 2025</v>
      </c>
      <c r="F4306" s="98" t="s">
        <v>542</v>
      </c>
      <c r="G4306" s="98" t="s">
        <v>551</v>
      </c>
    </row>
    <row r="4307" spans="1:7" x14ac:dyDescent="0.25">
      <c r="A4307" s="31" t="s">
        <v>549</v>
      </c>
      <c r="B4307" s="101" t="s">
        <v>92</v>
      </c>
      <c r="C4307" s="92">
        <v>-984.38</v>
      </c>
      <c r="D4307" s="31">
        <v>202502</v>
      </c>
      <c r="E4307" s="119" t="str">
        <f t="shared" si="67"/>
        <v>01 February 2025</v>
      </c>
      <c r="F4307" s="31" t="s">
        <v>542</v>
      </c>
      <c r="G4307" s="31" t="s">
        <v>551</v>
      </c>
    </row>
    <row r="4308" spans="1:7" x14ac:dyDescent="0.25">
      <c r="A4308" s="98" t="s">
        <v>549</v>
      </c>
      <c r="B4308" s="99" t="s">
        <v>94</v>
      </c>
      <c r="C4308" s="100">
        <v>-232.88</v>
      </c>
      <c r="D4308" s="98">
        <v>202502</v>
      </c>
      <c r="E4308" s="118" t="str">
        <f t="shared" si="67"/>
        <v>01 February 2025</v>
      </c>
      <c r="F4308" s="98" t="s">
        <v>542</v>
      </c>
      <c r="G4308" s="98" t="s">
        <v>551</v>
      </c>
    </row>
    <row r="4309" spans="1:7" x14ac:dyDescent="0.25">
      <c r="A4309" s="31" t="s">
        <v>549</v>
      </c>
      <c r="B4309" s="101" t="s">
        <v>96</v>
      </c>
      <c r="C4309" s="34">
        <v>-6457.56</v>
      </c>
      <c r="D4309" s="31">
        <v>202502</v>
      </c>
      <c r="E4309" s="119" t="str">
        <f t="shared" si="67"/>
        <v>01 February 2025</v>
      </c>
      <c r="F4309" s="31" t="s">
        <v>542</v>
      </c>
      <c r="G4309" s="31" t="s">
        <v>551</v>
      </c>
    </row>
    <row r="4310" spans="1:7" x14ac:dyDescent="0.25">
      <c r="A4310" s="98" t="s">
        <v>549</v>
      </c>
      <c r="B4310" s="99" t="s">
        <v>98</v>
      </c>
      <c r="C4310" s="102">
        <v>1478.35</v>
      </c>
      <c r="D4310" s="98">
        <v>202502</v>
      </c>
      <c r="E4310" s="118" t="str">
        <f t="shared" si="67"/>
        <v>01 February 2025</v>
      </c>
      <c r="F4310" s="98" t="s">
        <v>542</v>
      </c>
      <c r="G4310" s="98" t="s">
        <v>551</v>
      </c>
    </row>
    <row r="4311" spans="1:7" x14ac:dyDescent="0.25">
      <c r="A4311" s="31" t="s">
        <v>549</v>
      </c>
      <c r="B4311" s="101" t="s">
        <v>106</v>
      </c>
      <c r="C4311" s="92">
        <v>-31.39</v>
      </c>
      <c r="D4311" s="31">
        <v>202502</v>
      </c>
      <c r="E4311" s="119" t="str">
        <f t="shared" si="67"/>
        <v>01 February 2025</v>
      </c>
      <c r="F4311" s="31" t="s">
        <v>542</v>
      </c>
      <c r="G4311" s="31" t="s">
        <v>551</v>
      </c>
    </row>
    <row r="4312" spans="1:7" x14ac:dyDescent="0.25">
      <c r="A4312" s="98" t="s">
        <v>549</v>
      </c>
      <c r="B4312" s="99" t="s">
        <v>108</v>
      </c>
      <c r="C4312" s="100">
        <v>36.39</v>
      </c>
      <c r="D4312" s="98">
        <v>202502</v>
      </c>
      <c r="E4312" s="118" t="str">
        <f t="shared" si="67"/>
        <v>01 February 2025</v>
      </c>
      <c r="F4312" s="98" t="s">
        <v>542</v>
      </c>
      <c r="G4312" s="98" t="s">
        <v>551</v>
      </c>
    </row>
    <row r="4313" spans="1:7" x14ac:dyDescent="0.25">
      <c r="A4313" s="31" t="s">
        <v>549</v>
      </c>
      <c r="B4313" s="101" t="s">
        <v>110</v>
      </c>
      <c r="C4313" s="34">
        <v>-43805.72</v>
      </c>
      <c r="D4313" s="31">
        <v>202502</v>
      </c>
      <c r="E4313" s="119" t="str">
        <f t="shared" si="67"/>
        <v>01 February 2025</v>
      </c>
      <c r="F4313" s="31" t="s">
        <v>542</v>
      </c>
      <c r="G4313" s="31" t="s">
        <v>551</v>
      </c>
    </row>
    <row r="4314" spans="1:7" x14ac:dyDescent="0.25">
      <c r="A4314" s="98" t="s">
        <v>549</v>
      </c>
      <c r="B4314" s="99" t="s">
        <v>112</v>
      </c>
      <c r="C4314" s="102">
        <v>15152.12</v>
      </c>
      <c r="D4314" s="98">
        <v>202502</v>
      </c>
      <c r="E4314" s="118" t="str">
        <f t="shared" si="67"/>
        <v>01 February 2025</v>
      </c>
      <c r="F4314" s="98" t="s">
        <v>542</v>
      </c>
      <c r="G4314" s="98" t="s">
        <v>551</v>
      </c>
    </row>
    <row r="4315" spans="1:7" x14ac:dyDescent="0.25">
      <c r="A4315" s="31" t="s">
        <v>549</v>
      </c>
      <c r="B4315" s="101" t="s">
        <v>114</v>
      </c>
      <c r="C4315" s="34">
        <v>15152.12</v>
      </c>
      <c r="D4315" s="31">
        <v>202502</v>
      </c>
      <c r="E4315" s="119" t="str">
        <f t="shared" si="67"/>
        <v>01 February 2025</v>
      </c>
      <c r="F4315" s="31" t="s">
        <v>542</v>
      </c>
      <c r="G4315" s="31" t="s">
        <v>551</v>
      </c>
    </row>
    <row r="4316" spans="1:7" x14ac:dyDescent="0.25">
      <c r="A4316" s="98" t="s">
        <v>549</v>
      </c>
      <c r="B4316" s="99" t="s">
        <v>116</v>
      </c>
      <c r="C4316" s="100"/>
      <c r="D4316" s="98">
        <v>202502</v>
      </c>
      <c r="E4316" s="118" t="str">
        <f t="shared" si="67"/>
        <v>01 February 2025</v>
      </c>
      <c r="F4316" s="98" t="s">
        <v>542</v>
      </c>
      <c r="G4316" s="98" t="s">
        <v>551</v>
      </c>
    </row>
    <row r="4317" spans="1:7" x14ac:dyDescent="0.25">
      <c r="A4317" s="31" t="s">
        <v>549</v>
      </c>
      <c r="B4317" s="101" t="s">
        <v>118</v>
      </c>
      <c r="C4317" s="92"/>
      <c r="D4317" s="31">
        <v>202502</v>
      </c>
      <c r="E4317" s="119" t="str">
        <f t="shared" si="67"/>
        <v>01 February 2025</v>
      </c>
      <c r="F4317" s="31" t="s">
        <v>542</v>
      </c>
      <c r="G4317" s="31" t="s">
        <v>551</v>
      </c>
    </row>
    <row r="4318" spans="1:7" x14ac:dyDescent="0.25">
      <c r="A4318" s="98" t="s">
        <v>549</v>
      </c>
      <c r="B4318" s="99" t="s">
        <v>120</v>
      </c>
      <c r="C4318" s="100"/>
      <c r="D4318" s="98">
        <v>202502</v>
      </c>
      <c r="E4318" s="118" t="str">
        <f t="shared" si="67"/>
        <v>01 February 2025</v>
      </c>
      <c r="F4318" s="98" t="s">
        <v>542</v>
      </c>
      <c r="G4318" s="98" t="s">
        <v>551</v>
      </c>
    </row>
    <row r="4319" spans="1:7" x14ac:dyDescent="0.25">
      <c r="A4319" s="31" t="s">
        <v>549</v>
      </c>
      <c r="B4319" s="101" t="s">
        <v>124</v>
      </c>
      <c r="C4319" s="92"/>
      <c r="D4319" s="31">
        <v>202502</v>
      </c>
      <c r="E4319" s="119" t="str">
        <f t="shared" si="67"/>
        <v>01 February 2025</v>
      </c>
      <c r="F4319" s="31" t="s">
        <v>542</v>
      </c>
      <c r="G4319" s="31" t="s">
        <v>551</v>
      </c>
    </row>
    <row r="4320" spans="1:7" x14ac:dyDescent="0.25">
      <c r="A4320" s="98" t="s">
        <v>549</v>
      </c>
      <c r="B4320" s="99" t="s">
        <v>126</v>
      </c>
      <c r="C4320" s="102">
        <v>-4033.89</v>
      </c>
      <c r="D4320" s="98">
        <v>202502</v>
      </c>
      <c r="E4320" s="118" t="str">
        <f t="shared" si="67"/>
        <v>01 February 2025</v>
      </c>
      <c r="F4320" s="98" t="s">
        <v>542</v>
      </c>
      <c r="G4320" s="98" t="s">
        <v>551</v>
      </c>
    </row>
    <row r="4321" spans="1:7" x14ac:dyDescent="0.25">
      <c r="A4321" s="31" t="s">
        <v>549</v>
      </c>
      <c r="B4321" s="101" t="s">
        <v>543</v>
      </c>
      <c r="C4321" s="92"/>
      <c r="D4321" s="31">
        <v>202502</v>
      </c>
      <c r="E4321" s="119" t="str">
        <f t="shared" si="67"/>
        <v>01 February 2025</v>
      </c>
      <c r="F4321" s="31" t="s">
        <v>542</v>
      </c>
      <c r="G4321" s="31" t="s">
        <v>551</v>
      </c>
    </row>
    <row r="4322" spans="1:7" x14ac:dyDescent="0.25">
      <c r="A4322" s="98" t="s">
        <v>549</v>
      </c>
      <c r="B4322" s="99" t="s">
        <v>134</v>
      </c>
      <c r="C4322" s="100"/>
      <c r="D4322" s="98">
        <v>202502</v>
      </c>
      <c r="E4322" s="118" t="str">
        <f t="shared" si="67"/>
        <v>01 February 2025</v>
      </c>
      <c r="F4322" s="98" t="s">
        <v>542</v>
      </c>
      <c r="G4322" s="98" t="s">
        <v>551</v>
      </c>
    </row>
    <row r="4323" spans="1:7" x14ac:dyDescent="0.25">
      <c r="A4323" s="31" t="s">
        <v>549</v>
      </c>
      <c r="B4323" s="101" t="s">
        <v>140</v>
      </c>
      <c r="C4323" s="34">
        <v>-4033.89</v>
      </c>
      <c r="D4323" s="31">
        <v>202502</v>
      </c>
      <c r="E4323" s="119" t="str">
        <f t="shared" si="67"/>
        <v>01 February 2025</v>
      </c>
      <c r="F4323" s="31" t="s">
        <v>542</v>
      </c>
      <c r="G4323" s="31" t="s">
        <v>551</v>
      </c>
    </row>
    <row r="4324" spans="1:7" x14ac:dyDescent="0.25">
      <c r="A4324" s="98" t="s">
        <v>549</v>
      </c>
      <c r="B4324" s="99" t="s">
        <v>142</v>
      </c>
      <c r="C4324" s="100"/>
      <c r="D4324" s="98">
        <v>202502</v>
      </c>
      <c r="E4324" s="118" t="str">
        <f t="shared" si="67"/>
        <v>01 February 2025</v>
      </c>
      <c r="F4324" s="98" t="s">
        <v>542</v>
      </c>
      <c r="G4324" s="98" t="s">
        <v>551</v>
      </c>
    </row>
    <row r="4325" spans="1:7" x14ac:dyDescent="0.25">
      <c r="A4325" s="31" t="s">
        <v>549</v>
      </c>
      <c r="B4325" s="101" t="s">
        <v>148</v>
      </c>
      <c r="C4325" s="92">
        <v>0</v>
      </c>
      <c r="D4325" s="31">
        <v>202502</v>
      </c>
      <c r="E4325" s="119" t="str">
        <f t="shared" si="67"/>
        <v>01 February 2025</v>
      </c>
      <c r="F4325" s="31" t="s">
        <v>542</v>
      </c>
      <c r="G4325" s="31" t="s">
        <v>551</v>
      </c>
    </row>
    <row r="4326" spans="1:7" x14ac:dyDescent="0.25">
      <c r="A4326" s="98" t="s">
        <v>549</v>
      </c>
      <c r="B4326" s="99" t="s">
        <v>150</v>
      </c>
      <c r="C4326" s="100"/>
      <c r="D4326" s="98">
        <v>202502</v>
      </c>
      <c r="E4326" s="118" t="str">
        <f t="shared" si="67"/>
        <v>01 February 2025</v>
      </c>
      <c r="F4326" s="98" t="s">
        <v>542</v>
      </c>
      <c r="G4326" s="98" t="s">
        <v>551</v>
      </c>
    </row>
    <row r="4327" spans="1:7" x14ac:dyDescent="0.25">
      <c r="A4327" s="31" t="s">
        <v>549</v>
      </c>
      <c r="B4327" s="101" t="s">
        <v>154</v>
      </c>
      <c r="C4327" s="92">
        <v>0</v>
      </c>
      <c r="D4327" s="31">
        <v>202502</v>
      </c>
      <c r="E4327" s="119" t="str">
        <f t="shared" si="67"/>
        <v>01 February 2025</v>
      </c>
      <c r="F4327" s="31" t="s">
        <v>542</v>
      </c>
      <c r="G4327" s="31" t="s">
        <v>551</v>
      </c>
    </row>
    <row r="4328" spans="1:7" x14ac:dyDescent="0.25">
      <c r="A4328" s="98" t="s">
        <v>549</v>
      </c>
      <c r="B4328" s="99" t="s">
        <v>156</v>
      </c>
      <c r="C4328" s="100"/>
      <c r="D4328" s="98">
        <v>202502</v>
      </c>
      <c r="E4328" s="118" t="str">
        <f t="shared" si="67"/>
        <v>01 February 2025</v>
      </c>
      <c r="F4328" s="98" t="s">
        <v>542</v>
      </c>
      <c r="G4328" s="98" t="s">
        <v>551</v>
      </c>
    </row>
    <row r="4329" spans="1:7" x14ac:dyDescent="0.25">
      <c r="A4329" s="31" t="s">
        <v>549</v>
      </c>
      <c r="B4329" s="101" t="s">
        <v>162</v>
      </c>
      <c r="C4329" s="92">
        <v>0</v>
      </c>
      <c r="D4329" s="31">
        <v>202502</v>
      </c>
      <c r="E4329" s="119" t="str">
        <f t="shared" si="67"/>
        <v>01 February 2025</v>
      </c>
      <c r="F4329" s="31" t="s">
        <v>542</v>
      </c>
      <c r="G4329" s="31" t="s">
        <v>551</v>
      </c>
    </row>
    <row r="4330" spans="1:7" x14ac:dyDescent="0.25">
      <c r="A4330" s="98" t="s">
        <v>549</v>
      </c>
      <c r="B4330" s="99" t="s">
        <v>164</v>
      </c>
      <c r="C4330" s="100"/>
      <c r="D4330" s="98">
        <v>202502</v>
      </c>
      <c r="E4330" s="118" t="str">
        <f t="shared" si="67"/>
        <v>01 February 2025</v>
      </c>
      <c r="F4330" s="98" t="s">
        <v>542</v>
      </c>
      <c r="G4330" s="98" t="s">
        <v>551</v>
      </c>
    </row>
    <row r="4331" spans="1:7" x14ac:dyDescent="0.25">
      <c r="A4331" s="31" t="s">
        <v>549</v>
      </c>
      <c r="B4331" s="101" t="s">
        <v>276</v>
      </c>
      <c r="C4331" s="92"/>
      <c r="D4331" s="31">
        <v>202502</v>
      </c>
      <c r="E4331" s="119" t="str">
        <f t="shared" si="67"/>
        <v>01 February 2025</v>
      </c>
      <c r="F4331" s="31" t="s">
        <v>542</v>
      </c>
      <c r="G4331" s="31" t="s">
        <v>551</v>
      </c>
    </row>
    <row r="4332" spans="1:7" x14ac:dyDescent="0.25">
      <c r="A4332" s="98" t="s">
        <v>549</v>
      </c>
      <c r="B4332" s="99" t="s">
        <v>172</v>
      </c>
      <c r="C4332" s="100">
        <v>0</v>
      </c>
      <c r="D4332" s="98">
        <v>202502</v>
      </c>
      <c r="E4332" s="118" t="str">
        <f t="shared" si="67"/>
        <v>01 February 2025</v>
      </c>
      <c r="F4332" s="98" t="s">
        <v>542</v>
      </c>
      <c r="G4332" s="98" t="s">
        <v>551</v>
      </c>
    </row>
    <row r="4333" spans="1:7" x14ac:dyDescent="0.25">
      <c r="A4333" s="31" t="s">
        <v>549</v>
      </c>
      <c r="B4333" s="101" t="s">
        <v>174</v>
      </c>
      <c r="C4333" s="92"/>
      <c r="D4333" s="31">
        <v>202502</v>
      </c>
      <c r="E4333" s="119" t="str">
        <f t="shared" si="67"/>
        <v>01 February 2025</v>
      </c>
      <c r="F4333" s="31" t="s">
        <v>542</v>
      </c>
      <c r="G4333" s="31" t="s">
        <v>551</v>
      </c>
    </row>
    <row r="4334" spans="1:7" x14ac:dyDescent="0.25">
      <c r="A4334" s="98" t="s">
        <v>549</v>
      </c>
      <c r="B4334" s="99" t="s">
        <v>176</v>
      </c>
      <c r="C4334" s="102">
        <v>-4299</v>
      </c>
      <c r="D4334" s="98">
        <v>202502</v>
      </c>
      <c r="E4334" s="118" t="str">
        <f t="shared" si="67"/>
        <v>01 February 2025</v>
      </c>
      <c r="F4334" s="98" t="s">
        <v>542</v>
      </c>
      <c r="G4334" s="98" t="s">
        <v>551</v>
      </c>
    </row>
    <row r="4335" spans="1:7" x14ac:dyDescent="0.25">
      <c r="A4335" s="31" t="s">
        <v>549</v>
      </c>
      <c r="B4335" s="101" t="s">
        <v>188</v>
      </c>
      <c r="C4335" s="92"/>
      <c r="D4335" s="31">
        <v>202502</v>
      </c>
      <c r="E4335" s="119" t="str">
        <f t="shared" si="67"/>
        <v>01 February 2025</v>
      </c>
      <c r="F4335" s="31" t="s">
        <v>542</v>
      </c>
      <c r="G4335" s="31" t="s">
        <v>551</v>
      </c>
    </row>
    <row r="4336" spans="1:7" x14ac:dyDescent="0.25">
      <c r="A4336" s="98" t="s">
        <v>549</v>
      </c>
      <c r="B4336" s="99" t="s">
        <v>198</v>
      </c>
      <c r="C4336" s="102">
        <v>-4299</v>
      </c>
      <c r="D4336" s="98">
        <v>202502</v>
      </c>
      <c r="E4336" s="118" t="str">
        <f t="shared" si="67"/>
        <v>01 February 2025</v>
      </c>
      <c r="F4336" s="98" t="s">
        <v>542</v>
      </c>
      <c r="G4336" s="98" t="s">
        <v>551</v>
      </c>
    </row>
    <row r="4337" spans="1:7" x14ac:dyDescent="0.25">
      <c r="A4337" s="31" t="s">
        <v>549</v>
      </c>
      <c r="B4337" s="101" t="s">
        <v>200</v>
      </c>
      <c r="C4337" s="92"/>
      <c r="D4337" s="31">
        <v>202502</v>
      </c>
      <c r="E4337" s="119" t="str">
        <f t="shared" si="67"/>
        <v>01 February 2025</v>
      </c>
      <c r="F4337" s="31" t="s">
        <v>542</v>
      </c>
      <c r="G4337" s="31" t="s">
        <v>551</v>
      </c>
    </row>
    <row r="4338" spans="1:7" x14ac:dyDescent="0.25">
      <c r="A4338" s="98" t="s">
        <v>549</v>
      </c>
      <c r="B4338" s="99" t="s">
        <v>206</v>
      </c>
      <c r="C4338" s="100">
        <v>0</v>
      </c>
      <c r="D4338" s="98">
        <v>202502</v>
      </c>
      <c r="E4338" s="118" t="str">
        <f t="shared" si="67"/>
        <v>01 February 2025</v>
      </c>
      <c r="F4338" s="98" t="s">
        <v>542</v>
      </c>
      <c r="G4338" s="98" t="s">
        <v>551</v>
      </c>
    </row>
    <row r="4339" spans="1:7" x14ac:dyDescent="0.25">
      <c r="A4339" s="31" t="s">
        <v>549</v>
      </c>
      <c r="B4339" s="101" t="s">
        <v>208</v>
      </c>
      <c r="C4339" s="92"/>
      <c r="D4339" s="31">
        <v>202502</v>
      </c>
      <c r="E4339" s="119" t="str">
        <f t="shared" si="67"/>
        <v>01 February 2025</v>
      </c>
      <c r="F4339" s="31" t="s">
        <v>542</v>
      </c>
      <c r="G4339" s="31" t="s">
        <v>551</v>
      </c>
    </row>
    <row r="4340" spans="1:7" x14ac:dyDescent="0.25">
      <c r="A4340" s="98" t="s">
        <v>549</v>
      </c>
      <c r="B4340" s="99" t="s">
        <v>281</v>
      </c>
      <c r="C4340" s="100">
        <v>0</v>
      </c>
      <c r="D4340" s="98">
        <v>202502</v>
      </c>
      <c r="E4340" s="118" t="str">
        <f t="shared" si="67"/>
        <v>01 February 2025</v>
      </c>
      <c r="F4340" s="98" t="s">
        <v>542</v>
      </c>
      <c r="G4340" s="98" t="s">
        <v>551</v>
      </c>
    </row>
    <row r="4341" spans="1:7" x14ac:dyDescent="0.25">
      <c r="A4341" s="31" t="s">
        <v>549</v>
      </c>
      <c r="B4341" s="101" t="s">
        <v>214</v>
      </c>
      <c r="C4341" s="92"/>
      <c r="D4341" s="31">
        <v>202502</v>
      </c>
      <c r="E4341" s="119" t="str">
        <f t="shared" si="67"/>
        <v>01 February 2025</v>
      </c>
      <c r="F4341" s="31" t="s">
        <v>542</v>
      </c>
      <c r="G4341" s="31" t="s">
        <v>551</v>
      </c>
    </row>
    <row r="4342" spans="1:7" x14ac:dyDescent="0.25">
      <c r="A4342" s="98" t="s">
        <v>549</v>
      </c>
      <c r="B4342" s="99" t="s">
        <v>218</v>
      </c>
      <c r="C4342" s="100"/>
      <c r="D4342" s="98">
        <v>202502</v>
      </c>
      <c r="E4342" s="118" t="str">
        <f t="shared" si="67"/>
        <v>01 February 2025</v>
      </c>
      <c r="F4342" s="98" t="s">
        <v>542</v>
      </c>
      <c r="G4342" s="98" t="s">
        <v>551</v>
      </c>
    </row>
    <row r="4343" spans="1:7" x14ac:dyDescent="0.25">
      <c r="A4343" s="31" t="s">
        <v>549</v>
      </c>
      <c r="B4343" s="101" t="s">
        <v>220</v>
      </c>
      <c r="C4343" s="92">
        <v>0</v>
      </c>
      <c r="D4343" s="31">
        <v>202502</v>
      </c>
      <c r="E4343" s="119" t="str">
        <f t="shared" si="67"/>
        <v>01 February 2025</v>
      </c>
      <c r="F4343" s="31" t="s">
        <v>542</v>
      </c>
      <c r="G4343" s="31" t="s">
        <v>551</v>
      </c>
    </row>
    <row r="4344" spans="1:7" x14ac:dyDescent="0.25">
      <c r="A4344" s="98" t="s">
        <v>549</v>
      </c>
      <c r="B4344" s="99" t="s">
        <v>222</v>
      </c>
      <c r="C4344" s="100"/>
      <c r="D4344" s="98">
        <v>202502</v>
      </c>
      <c r="E4344" s="118" t="str">
        <f t="shared" si="67"/>
        <v>01 February 2025</v>
      </c>
      <c r="F4344" s="98" t="s">
        <v>542</v>
      </c>
      <c r="G4344" s="98" t="s">
        <v>551</v>
      </c>
    </row>
    <row r="4345" spans="1:7" x14ac:dyDescent="0.25">
      <c r="A4345" s="31" t="s">
        <v>549</v>
      </c>
      <c r="B4345" s="101" t="s">
        <v>224</v>
      </c>
      <c r="C4345" s="92">
        <v>0</v>
      </c>
      <c r="D4345" s="31">
        <v>202502</v>
      </c>
      <c r="E4345" s="119" t="str">
        <f t="shared" si="67"/>
        <v>01 February 2025</v>
      </c>
      <c r="F4345" s="31" t="s">
        <v>542</v>
      </c>
      <c r="G4345" s="31" t="s">
        <v>551</v>
      </c>
    </row>
    <row r="4346" spans="1:7" x14ac:dyDescent="0.25">
      <c r="A4346" s="98" t="s">
        <v>549</v>
      </c>
      <c r="B4346" s="99" t="s">
        <v>226</v>
      </c>
      <c r="C4346" s="100"/>
      <c r="D4346" s="98">
        <v>202502</v>
      </c>
      <c r="E4346" s="118" t="str">
        <f t="shared" si="67"/>
        <v>01 February 2025</v>
      </c>
      <c r="F4346" s="98" t="s">
        <v>542</v>
      </c>
      <c r="G4346" s="98" t="s">
        <v>551</v>
      </c>
    </row>
    <row r="4347" spans="1:7" x14ac:dyDescent="0.25">
      <c r="A4347" s="31" t="s">
        <v>549</v>
      </c>
      <c r="B4347" s="101" t="s">
        <v>228</v>
      </c>
      <c r="C4347" s="92">
        <v>0</v>
      </c>
      <c r="D4347" s="31">
        <v>202502</v>
      </c>
      <c r="E4347" s="119" t="str">
        <f t="shared" si="67"/>
        <v>01 February 2025</v>
      </c>
      <c r="F4347" s="31" t="s">
        <v>542</v>
      </c>
      <c r="G4347" s="31" t="s">
        <v>551</v>
      </c>
    </row>
    <row r="4348" spans="1:7" x14ac:dyDescent="0.25">
      <c r="A4348" s="98" t="s">
        <v>549</v>
      </c>
      <c r="B4348" s="99" t="s">
        <v>230</v>
      </c>
      <c r="C4348" s="100"/>
      <c r="D4348" s="98">
        <v>202502</v>
      </c>
      <c r="E4348" s="118" t="str">
        <f t="shared" si="67"/>
        <v>01 February 2025</v>
      </c>
      <c r="F4348" s="98" t="s">
        <v>542</v>
      </c>
      <c r="G4348" s="98" t="s">
        <v>551</v>
      </c>
    </row>
    <row r="4349" spans="1:7" x14ac:dyDescent="0.25">
      <c r="A4349" s="31" t="s">
        <v>549</v>
      </c>
      <c r="B4349" s="101" t="s">
        <v>232</v>
      </c>
      <c r="C4349" s="92">
        <v>0</v>
      </c>
      <c r="D4349" s="31">
        <v>202502</v>
      </c>
      <c r="E4349" s="119" t="str">
        <f t="shared" si="67"/>
        <v>01 February 2025</v>
      </c>
      <c r="F4349" s="31" t="s">
        <v>542</v>
      </c>
      <c r="G4349" s="31" t="s">
        <v>551</v>
      </c>
    </row>
    <row r="4350" spans="1:7" x14ac:dyDescent="0.25">
      <c r="A4350" s="98" t="s">
        <v>549</v>
      </c>
      <c r="B4350" s="99" t="s">
        <v>234</v>
      </c>
      <c r="C4350" s="102">
        <v>-8332.89</v>
      </c>
      <c r="D4350" s="98">
        <v>202502</v>
      </c>
      <c r="E4350" s="118" t="str">
        <f t="shared" si="67"/>
        <v>01 February 2025</v>
      </c>
      <c r="F4350" s="98" t="s">
        <v>542</v>
      </c>
      <c r="G4350" s="98" t="s">
        <v>551</v>
      </c>
    </row>
    <row r="4351" spans="1:7" x14ac:dyDescent="0.25">
      <c r="A4351" s="31" t="s">
        <v>549</v>
      </c>
      <c r="B4351" s="101" t="s">
        <v>236</v>
      </c>
      <c r="C4351" s="34">
        <v>6819.23</v>
      </c>
      <c r="D4351" s="31">
        <v>202502</v>
      </c>
      <c r="E4351" s="119" t="str">
        <f t="shared" si="67"/>
        <v>01 February 2025</v>
      </c>
      <c r="F4351" s="31" t="s">
        <v>542</v>
      </c>
      <c r="G4351" s="31" t="s">
        <v>551</v>
      </c>
    </row>
    <row r="4352" spans="1:7" x14ac:dyDescent="0.25">
      <c r="A4352" s="98" t="s">
        <v>549</v>
      </c>
      <c r="B4352" s="99" t="s">
        <v>238</v>
      </c>
      <c r="C4352" s="100"/>
      <c r="D4352" s="98">
        <v>202502</v>
      </c>
      <c r="E4352" s="118" t="str">
        <f t="shared" si="67"/>
        <v>01 February 2025</v>
      </c>
      <c r="F4352" s="98" t="s">
        <v>542</v>
      </c>
      <c r="G4352" s="98" t="s">
        <v>551</v>
      </c>
    </row>
    <row r="4353" spans="1:7" x14ac:dyDescent="0.25">
      <c r="A4353" s="31" t="s">
        <v>549</v>
      </c>
      <c r="B4353" s="101" t="s">
        <v>238</v>
      </c>
      <c r="C4353" s="34">
        <v>6819.23</v>
      </c>
      <c r="D4353" s="31">
        <v>202502</v>
      </c>
      <c r="E4353" s="119" t="str">
        <f t="shared" si="67"/>
        <v>01 February 2025</v>
      </c>
      <c r="F4353" s="31" t="s">
        <v>542</v>
      </c>
      <c r="G4353" s="31" t="s">
        <v>551</v>
      </c>
    </row>
    <row r="4354" spans="1:7" x14ac:dyDescent="0.25">
      <c r="A4354" s="98" t="s">
        <v>549</v>
      </c>
      <c r="B4354" s="99" t="s">
        <v>241</v>
      </c>
      <c r="C4354" s="102">
        <v>6819.23</v>
      </c>
      <c r="D4354" s="98">
        <v>202502</v>
      </c>
      <c r="E4354" s="118" t="str">
        <f t="shared" ref="E4354:E4417" si="68">TEXT(DATE(LEFT(D4354,4), RIGHT(D4354,2), 1), "DD MMMM YYYY")</f>
        <v>01 February 2025</v>
      </c>
      <c r="F4354" s="98" t="s">
        <v>542</v>
      </c>
      <c r="G4354" s="98" t="s">
        <v>551</v>
      </c>
    </row>
    <row r="4355" spans="1:7" x14ac:dyDescent="0.25">
      <c r="A4355" s="31" t="s">
        <v>549</v>
      </c>
      <c r="B4355" s="101" t="s">
        <v>243</v>
      </c>
      <c r="C4355" s="92"/>
      <c r="D4355" s="31">
        <v>202502</v>
      </c>
      <c r="E4355" s="119" t="str">
        <f t="shared" si="68"/>
        <v>01 February 2025</v>
      </c>
      <c r="F4355" s="31" t="s">
        <v>542</v>
      </c>
      <c r="G4355" s="31" t="s">
        <v>551</v>
      </c>
    </row>
    <row r="4356" spans="1:7" x14ac:dyDescent="0.25">
      <c r="A4356" s="98" t="s">
        <v>549</v>
      </c>
      <c r="B4356" s="99" t="s">
        <v>249</v>
      </c>
      <c r="C4356" s="102">
        <v>6819.23</v>
      </c>
      <c r="D4356" s="98">
        <v>202502</v>
      </c>
      <c r="E4356" s="118" t="str">
        <f t="shared" si="68"/>
        <v>01 February 2025</v>
      </c>
      <c r="F4356" s="98" t="s">
        <v>542</v>
      </c>
      <c r="G4356" s="98" t="s">
        <v>551</v>
      </c>
    </row>
    <row r="4357" spans="1:7" x14ac:dyDescent="0.25">
      <c r="A4357" s="31" t="s">
        <v>549</v>
      </c>
      <c r="B4357" s="101" t="s">
        <v>255</v>
      </c>
      <c r="C4357" s="34">
        <v>6819.23</v>
      </c>
      <c r="D4357" s="31">
        <v>202502</v>
      </c>
      <c r="E4357" s="119" t="str">
        <f t="shared" si="68"/>
        <v>01 February 2025</v>
      </c>
      <c r="F4357" s="31" t="s">
        <v>542</v>
      </c>
      <c r="G4357" s="31" t="s">
        <v>551</v>
      </c>
    </row>
    <row r="4358" spans="1:7" x14ac:dyDescent="0.25">
      <c r="A4358" s="98" t="s">
        <v>549</v>
      </c>
      <c r="B4358" s="99" t="s">
        <v>249</v>
      </c>
      <c r="C4358" s="102">
        <v>1155.0899999999999</v>
      </c>
      <c r="D4358" s="98">
        <v>202502</v>
      </c>
      <c r="E4358" s="118" t="str">
        <f t="shared" si="68"/>
        <v>01 February 2025</v>
      </c>
      <c r="F4358" s="98" t="s">
        <v>542</v>
      </c>
      <c r="G4358" s="98" t="s">
        <v>550</v>
      </c>
    </row>
    <row r="4359" spans="1:7" x14ac:dyDescent="0.25">
      <c r="A4359" s="31" t="s">
        <v>549</v>
      </c>
      <c r="B4359" s="101" t="s">
        <v>255</v>
      </c>
      <c r="C4359" s="34">
        <v>1155.0899999999999</v>
      </c>
      <c r="D4359" s="31">
        <v>202502</v>
      </c>
      <c r="E4359" s="119" t="str">
        <f t="shared" si="68"/>
        <v>01 February 2025</v>
      </c>
      <c r="F4359" s="31" t="s">
        <v>542</v>
      </c>
      <c r="G4359" s="31" t="s">
        <v>550</v>
      </c>
    </row>
    <row r="4360" spans="1:7" x14ac:dyDescent="0.25">
      <c r="A4360" s="98" t="s">
        <v>549</v>
      </c>
      <c r="B4360" s="99" t="s">
        <v>20</v>
      </c>
      <c r="C4360" s="100"/>
      <c r="D4360" s="98">
        <v>202502</v>
      </c>
      <c r="E4360" s="118" t="str">
        <f t="shared" si="68"/>
        <v>01 February 2025</v>
      </c>
      <c r="F4360" s="98" t="s">
        <v>542</v>
      </c>
      <c r="G4360" s="98" t="s">
        <v>550</v>
      </c>
    </row>
    <row r="4361" spans="1:7" x14ac:dyDescent="0.25">
      <c r="A4361" s="31" t="s">
        <v>549</v>
      </c>
      <c r="B4361" s="101" t="s">
        <v>22</v>
      </c>
      <c r="C4361" s="34">
        <v>4758.6000000000004</v>
      </c>
      <c r="D4361" s="31">
        <v>202502</v>
      </c>
      <c r="E4361" s="119" t="str">
        <f t="shared" si="68"/>
        <v>01 February 2025</v>
      </c>
      <c r="F4361" s="31" t="s">
        <v>542</v>
      </c>
      <c r="G4361" s="31" t="s">
        <v>550</v>
      </c>
    </row>
    <row r="4362" spans="1:7" x14ac:dyDescent="0.25">
      <c r="A4362" s="98" t="s">
        <v>549</v>
      </c>
      <c r="B4362" s="99" t="s">
        <v>25</v>
      </c>
      <c r="C4362" s="102">
        <v>-4758.6000000000004</v>
      </c>
      <c r="D4362" s="98">
        <v>202502</v>
      </c>
      <c r="E4362" s="118" t="str">
        <f t="shared" si="68"/>
        <v>01 February 2025</v>
      </c>
      <c r="F4362" s="98" t="s">
        <v>542</v>
      </c>
      <c r="G4362" s="98" t="s">
        <v>550</v>
      </c>
    </row>
    <row r="4363" spans="1:7" x14ac:dyDescent="0.25">
      <c r="A4363" s="31" t="s">
        <v>549</v>
      </c>
      <c r="B4363" s="101" t="s">
        <v>27</v>
      </c>
      <c r="C4363" s="92"/>
      <c r="D4363" s="31">
        <v>202502</v>
      </c>
      <c r="E4363" s="119" t="str">
        <f t="shared" si="68"/>
        <v>01 February 2025</v>
      </c>
      <c r="F4363" s="31" t="s">
        <v>542</v>
      </c>
      <c r="G4363" s="31" t="s">
        <v>550</v>
      </c>
    </row>
    <row r="4364" spans="1:7" x14ac:dyDescent="0.25">
      <c r="A4364" s="98" t="s">
        <v>549</v>
      </c>
      <c r="B4364" s="99" t="s">
        <v>31</v>
      </c>
      <c r="C4364" s="100"/>
      <c r="D4364" s="98">
        <v>202502</v>
      </c>
      <c r="E4364" s="118" t="str">
        <f t="shared" si="68"/>
        <v>01 February 2025</v>
      </c>
      <c r="F4364" s="98" t="s">
        <v>542</v>
      </c>
      <c r="G4364" s="98" t="s">
        <v>550</v>
      </c>
    </row>
    <row r="4365" spans="1:7" x14ac:dyDescent="0.25">
      <c r="A4365" s="31" t="s">
        <v>549</v>
      </c>
      <c r="B4365" s="101" t="s">
        <v>43</v>
      </c>
      <c r="C4365" s="92"/>
      <c r="D4365" s="31">
        <v>202502</v>
      </c>
      <c r="E4365" s="119" t="str">
        <f t="shared" si="68"/>
        <v>01 February 2025</v>
      </c>
      <c r="F4365" s="31" t="s">
        <v>542</v>
      </c>
      <c r="G4365" s="31" t="s">
        <v>550</v>
      </c>
    </row>
    <row r="4366" spans="1:7" x14ac:dyDescent="0.25">
      <c r="A4366" s="98" t="s">
        <v>549</v>
      </c>
      <c r="B4366" s="99" t="s">
        <v>45</v>
      </c>
      <c r="C4366" s="100"/>
      <c r="D4366" s="98">
        <v>202502</v>
      </c>
      <c r="E4366" s="118" t="str">
        <f t="shared" si="68"/>
        <v>01 February 2025</v>
      </c>
      <c r="F4366" s="98" t="s">
        <v>542</v>
      </c>
      <c r="G4366" s="98" t="s">
        <v>550</v>
      </c>
    </row>
    <row r="4367" spans="1:7" x14ac:dyDescent="0.25">
      <c r="A4367" s="31" t="s">
        <v>549</v>
      </c>
      <c r="B4367" s="101" t="s">
        <v>47</v>
      </c>
      <c r="C4367" s="92">
        <v>180</v>
      </c>
      <c r="D4367" s="31">
        <v>202502</v>
      </c>
      <c r="E4367" s="119" t="str">
        <f t="shared" si="68"/>
        <v>01 February 2025</v>
      </c>
      <c r="F4367" s="31" t="s">
        <v>542</v>
      </c>
      <c r="G4367" s="31" t="s">
        <v>550</v>
      </c>
    </row>
    <row r="4368" spans="1:7" x14ac:dyDescent="0.25">
      <c r="A4368" s="98" t="s">
        <v>549</v>
      </c>
      <c r="B4368" s="99" t="s">
        <v>258</v>
      </c>
      <c r="C4368" s="100">
        <v>-180</v>
      </c>
      <c r="D4368" s="98">
        <v>202502</v>
      </c>
      <c r="E4368" s="118" t="str">
        <f t="shared" si="68"/>
        <v>01 February 2025</v>
      </c>
      <c r="F4368" s="98" t="s">
        <v>542</v>
      </c>
      <c r="G4368" s="98" t="s">
        <v>550</v>
      </c>
    </row>
    <row r="4369" spans="1:7" x14ac:dyDescent="0.25">
      <c r="A4369" s="31" t="s">
        <v>549</v>
      </c>
      <c r="B4369" s="101" t="s">
        <v>49</v>
      </c>
      <c r="C4369" s="92">
        <v>869</v>
      </c>
      <c r="D4369" s="31">
        <v>202502</v>
      </c>
      <c r="E4369" s="119" t="str">
        <f t="shared" si="68"/>
        <v>01 February 2025</v>
      </c>
      <c r="F4369" s="31" t="s">
        <v>542</v>
      </c>
      <c r="G4369" s="31" t="s">
        <v>550</v>
      </c>
    </row>
    <row r="4370" spans="1:7" x14ac:dyDescent="0.25">
      <c r="A4370" s="98" t="s">
        <v>549</v>
      </c>
      <c r="B4370" s="99" t="s">
        <v>51</v>
      </c>
      <c r="C4370" s="100">
        <v>-869</v>
      </c>
      <c r="D4370" s="98">
        <v>202502</v>
      </c>
      <c r="E4370" s="118" t="str">
        <f t="shared" si="68"/>
        <v>01 February 2025</v>
      </c>
      <c r="F4370" s="98" t="s">
        <v>542</v>
      </c>
      <c r="G4370" s="98" t="s">
        <v>550</v>
      </c>
    </row>
    <row r="4371" spans="1:7" x14ac:dyDescent="0.25">
      <c r="A4371" s="31" t="s">
        <v>549</v>
      </c>
      <c r="B4371" s="101" t="s">
        <v>547</v>
      </c>
      <c r="C4371" s="92">
        <v>134.82</v>
      </c>
      <c r="D4371" s="31">
        <v>202502</v>
      </c>
      <c r="E4371" s="119" t="str">
        <f t="shared" si="68"/>
        <v>01 February 2025</v>
      </c>
      <c r="F4371" s="31" t="s">
        <v>542</v>
      </c>
      <c r="G4371" s="31" t="s">
        <v>550</v>
      </c>
    </row>
    <row r="4372" spans="1:7" x14ac:dyDescent="0.25">
      <c r="A4372" s="98" t="s">
        <v>549</v>
      </c>
      <c r="B4372" s="99" t="s">
        <v>548</v>
      </c>
      <c r="C4372" s="100">
        <v>-134.82</v>
      </c>
      <c r="D4372" s="98">
        <v>202502</v>
      </c>
      <c r="E4372" s="118" t="str">
        <f t="shared" si="68"/>
        <v>01 February 2025</v>
      </c>
      <c r="F4372" s="98" t="s">
        <v>542</v>
      </c>
      <c r="G4372" s="98" t="s">
        <v>550</v>
      </c>
    </row>
    <row r="4373" spans="1:7" x14ac:dyDescent="0.25">
      <c r="A4373" s="31" t="s">
        <v>549</v>
      </c>
      <c r="B4373" s="101" t="s">
        <v>59</v>
      </c>
      <c r="C4373" s="92"/>
      <c r="D4373" s="31">
        <v>202502</v>
      </c>
      <c r="E4373" s="119" t="str">
        <f t="shared" si="68"/>
        <v>01 February 2025</v>
      </c>
      <c r="F4373" s="31" t="s">
        <v>542</v>
      </c>
      <c r="G4373" s="31" t="s">
        <v>550</v>
      </c>
    </row>
    <row r="4374" spans="1:7" x14ac:dyDescent="0.25">
      <c r="A4374" s="98" t="s">
        <v>549</v>
      </c>
      <c r="B4374" s="99" t="s">
        <v>63</v>
      </c>
      <c r="C4374" s="100">
        <v>0</v>
      </c>
      <c r="D4374" s="98">
        <v>202502</v>
      </c>
      <c r="E4374" s="118" t="str">
        <f t="shared" si="68"/>
        <v>01 February 2025</v>
      </c>
      <c r="F4374" s="98" t="s">
        <v>542</v>
      </c>
      <c r="G4374" s="98" t="s">
        <v>550</v>
      </c>
    </row>
    <row r="4375" spans="1:7" x14ac:dyDescent="0.25">
      <c r="A4375" s="31" t="s">
        <v>549</v>
      </c>
      <c r="B4375" s="101" t="s">
        <v>66</v>
      </c>
      <c r="C4375" s="92"/>
      <c r="D4375" s="31">
        <v>202502</v>
      </c>
      <c r="E4375" s="119" t="str">
        <f t="shared" si="68"/>
        <v>01 February 2025</v>
      </c>
      <c r="F4375" s="31" t="s">
        <v>542</v>
      </c>
      <c r="G4375" s="31" t="s">
        <v>550</v>
      </c>
    </row>
    <row r="4376" spans="1:7" x14ac:dyDescent="0.25">
      <c r="A4376" s="98" t="s">
        <v>549</v>
      </c>
      <c r="B4376" s="99" t="s">
        <v>68</v>
      </c>
      <c r="C4376" s="100"/>
      <c r="D4376" s="98">
        <v>202502</v>
      </c>
      <c r="E4376" s="118" t="str">
        <f t="shared" si="68"/>
        <v>01 February 2025</v>
      </c>
      <c r="F4376" s="98" t="s">
        <v>542</v>
      </c>
      <c r="G4376" s="98" t="s">
        <v>550</v>
      </c>
    </row>
    <row r="4377" spans="1:7" x14ac:dyDescent="0.25">
      <c r="A4377" s="31" t="s">
        <v>549</v>
      </c>
      <c r="B4377" s="101" t="s">
        <v>70</v>
      </c>
      <c r="C4377" s="92">
        <v>-204.41</v>
      </c>
      <c r="D4377" s="31">
        <v>202502</v>
      </c>
      <c r="E4377" s="119" t="str">
        <f t="shared" si="68"/>
        <v>01 February 2025</v>
      </c>
      <c r="F4377" s="31" t="s">
        <v>542</v>
      </c>
      <c r="G4377" s="31" t="s">
        <v>550</v>
      </c>
    </row>
    <row r="4378" spans="1:7" x14ac:dyDescent="0.25">
      <c r="A4378" s="98" t="s">
        <v>549</v>
      </c>
      <c r="B4378" s="99" t="s">
        <v>72</v>
      </c>
      <c r="C4378" s="100"/>
      <c r="D4378" s="98">
        <v>202502</v>
      </c>
      <c r="E4378" s="118" t="str">
        <f t="shared" si="68"/>
        <v>01 February 2025</v>
      </c>
      <c r="F4378" s="98" t="s">
        <v>542</v>
      </c>
      <c r="G4378" s="98" t="s">
        <v>550</v>
      </c>
    </row>
    <row r="4379" spans="1:7" x14ac:dyDescent="0.25">
      <c r="A4379" s="31" t="s">
        <v>549</v>
      </c>
      <c r="B4379" s="101" t="s">
        <v>74</v>
      </c>
      <c r="C4379" s="92"/>
      <c r="D4379" s="31">
        <v>202502</v>
      </c>
      <c r="E4379" s="119" t="str">
        <f t="shared" si="68"/>
        <v>01 February 2025</v>
      </c>
      <c r="F4379" s="31" t="s">
        <v>542</v>
      </c>
      <c r="G4379" s="31" t="s">
        <v>550</v>
      </c>
    </row>
    <row r="4380" spans="1:7" x14ac:dyDescent="0.25">
      <c r="A4380" s="98" t="s">
        <v>549</v>
      </c>
      <c r="B4380" s="99" t="s">
        <v>90</v>
      </c>
      <c r="C4380" s="100"/>
      <c r="D4380" s="98">
        <v>202502</v>
      </c>
      <c r="E4380" s="118" t="str">
        <f t="shared" si="68"/>
        <v>01 February 2025</v>
      </c>
      <c r="F4380" s="98" t="s">
        <v>542</v>
      </c>
      <c r="G4380" s="98" t="s">
        <v>550</v>
      </c>
    </row>
    <row r="4381" spans="1:7" x14ac:dyDescent="0.25">
      <c r="A4381" s="31" t="s">
        <v>549</v>
      </c>
      <c r="B4381" s="101" t="s">
        <v>92</v>
      </c>
      <c r="C4381" s="92">
        <v>-6.41</v>
      </c>
      <c r="D4381" s="31">
        <v>202502</v>
      </c>
      <c r="E4381" s="119" t="str">
        <f t="shared" si="68"/>
        <v>01 February 2025</v>
      </c>
      <c r="F4381" s="31" t="s">
        <v>542</v>
      </c>
      <c r="G4381" s="31" t="s">
        <v>550</v>
      </c>
    </row>
    <row r="4382" spans="1:7" x14ac:dyDescent="0.25">
      <c r="A4382" s="98" t="s">
        <v>549</v>
      </c>
      <c r="B4382" s="99" t="s">
        <v>96</v>
      </c>
      <c r="C4382" s="100">
        <v>-482.91</v>
      </c>
      <c r="D4382" s="98">
        <v>202502</v>
      </c>
      <c r="E4382" s="118" t="str">
        <f t="shared" si="68"/>
        <v>01 February 2025</v>
      </c>
      <c r="F4382" s="98" t="s">
        <v>542</v>
      </c>
      <c r="G4382" s="98" t="s">
        <v>550</v>
      </c>
    </row>
    <row r="4383" spans="1:7" x14ac:dyDescent="0.25">
      <c r="A4383" s="31" t="s">
        <v>549</v>
      </c>
      <c r="B4383" s="101" t="s">
        <v>98</v>
      </c>
      <c r="C4383" s="92">
        <v>482.91</v>
      </c>
      <c r="D4383" s="31">
        <v>202502</v>
      </c>
      <c r="E4383" s="119" t="str">
        <f t="shared" si="68"/>
        <v>01 February 2025</v>
      </c>
      <c r="F4383" s="31" t="s">
        <v>542</v>
      </c>
      <c r="G4383" s="31" t="s">
        <v>550</v>
      </c>
    </row>
    <row r="4384" spans="1:7" x14ac:dyDescent="0.25">
      <c r="A4384" s="98" t="s">
        <v>549</v>
      </c>
      <c r="B4384" s="99" t="s">
        <v>106</v>
      </c>
      <c r="C4384" s="100"/>
      <c r="D4384" s="98">
        <v>202502</v>
      </c>
      <c r="E4384" s="118" t="str">
        <f t="shared" si="68"/>
        <v>01 February 2025</v>
      </c>
      <c r="F4384" s="98" t="s">
        <v>542</v>
      </c>
      <c r="G4384" s="98" t="s">
        <v>550</v>
      </c>
    </row>
    <row r="4385" spans="1:7" x14ac:dyDescent="0.25">
      <c r="A4385" s="31" t="s">
        <v>549</v>
      </c>
      <c r="B4385" s="101" t="s">
        <v>108</v>
      </c>
      <c r="C4385" s="92"/>
      <c r="D4385" s="31">
        <v>202502</v>
      </c>
      <c r="E4385" s="119" t="str">
        <f t="shared" si="68"/>
        <v>01 February 2025</v>
      </c>
      <c r="F4385" s="31" t="s">
        <v>542</v>
      </c>
      <c r="G4385" s="31" t="s">
        <v>550</v>
      </c>
    </row>
    <row r="4386" spans="1:7" x14ac:dyDescent="0.25">
      <c r="A4386" s="98" t="s">
        <v>549</v>
      </c>
      <c r="B4386" s="99" t="s">
        <v>110</v>
      </c>
      <c r="C4386" s="100">
        <v>-210.82</v>
      </c>
      <c r="D4386" s="98">
        <v>202502</v>
      </c>
      <c r="E4386" s="118" t="str">
        <f t="shared" si="68"/>
        <v>01 February 2025</v>
      </c>
      <c r="F4386" s="98" t="s">
        <v>542</v>
      </c>
      <c r="G4386" s="98" t="s">
        <v>550</v>
      </c>
    </row>
    <row r="4387" spans="1:7" x14ac:dyDescent="0.25">
      <c r="A4387" s="31" t="s">
        <v>549</v>
      </c>
      <c r="B4387" s="101" t="s">
        <v>112</v>
      </c>
      <c r="C4387" s="92">
        <v>-210.82</v>
      </c>
      <c r="D4387" s="31">
        <v>202502</v>
      </c>
      <c r="E4387" s="119" t="str">
        <f t="shared" si="68"/>
        <v>01 February 2025</v>
      </c>
      <c r="F4387" s="31" t="s">
        <v>542</v>
      </c>
      <c r="G4387" s="31" t="s">
        <v>550</v>
      </c>
    </row>
    <row r="4388" spans="1:7" x14ac:dyDescent="0.25">
      <c r="A4388" s="98" t="s">
        <v>549</v>
      </c>
      <c r="B4388" s="99" t="s">
        <v>114</v>
      </c>
      <c r="C4388" s="100">
        <v>-210.82</v>
      </c>
      <c r="D4388" s="98">
        <v>202502</v>
      </c>
      <c r="E4388" s="118" t="str">
        <f t="shared" si="68"/>
        <v>01 February 2025</v>
      </c>
      <c r="F4388" s="98" t="s">
        <v>542</v>
      </c>
      <c r="G4388" s="98" t="s">
        <v>550</v>
      </c>
    </row>
    <row r="4389" spans="1:7" x14ac:dyDescent="0.25">
      <c r="A4389" s="31" t="s">
        <v>549</v>
      </c>
      <c r="B4389" s="101" t="s">
        <v>116</v>
      </c>
      <c r="C4389" s="92"/>
      <c r="D4389" s="31">
        <v>202502</v>
      </c>
      <c r="E4389" s="119" t="str">
        <f t="shared" si="68"/>
        <v>01 February 2025</v>
      </c>
      <c r="F4389" s="31" t="s">
        <v>542</v>
      </c>
      <c r="G4389" s="31" t="s">
        <v>550</v>
      </c>
    </row>
    <row r="4390" spans="1:7" x14ac:dyDescent="0.25">
      <c r="A4390" s="98" t="s">
        <v>549</v>
      </c>
      <c r="B4390" s="99" t="s">
        <v>118</v>
      </c>
      <c r="C4390" s="100"/>
      <c r="D4390" s="98">
        <v>202502</v>
      </c>
      <c r="E4390" s="118" t="str">
        <f t="shared" si="68"/>
        <v>01 February 2025</v>
      </c>
      <c r="F4390" s="98" t="s">
        <v>542</v>
      </c>
      <c r="G4390" s="98" t="s">
        <v>550</v>
      </c>
    </row>
    <row r="4391" spans="1:7" x14ac:dyDescent="0.25">
      <c r="A4391" s="31" t="s">
        <v>549</v>
      </c>
      <c r="B4391" s="101" t="s">
        <v>120</v>
      </c>
      <c r="C4391" s="92"/>
      <c r="D4391" s="31">
        <v>202502</v>
      </c>
      <c r="E4391" s="119" t="str">
        <f t="shared" si="68"/>
        <v>01 February 2025</v>
      </c>
      <c r="F4391" s="31" t="s">
        <v>542</v>
      </c>
      <c r="G4391" s="31" t="s">
        <v>550</v>
      </c>
    </row>
    <row r="4392" spans="1:7" x14ac:dyDescent="0.25">
      <c r="A4392" s="98" t="s">
        <v>549</v>
      </c>
      <c r="B4392" s="99" t="s">
        <v>122</v>
      </c>
      <c r="C4392" s="100"/>
      <c r="D4392" s="98">
        <v>202502</v>
      </c>
      <c r="E4392" s="118" t="str">
        <f t="shared" si="68"/>
        <v>01 February 2025</v>
      </c>
      <c r="F4392" s="98" t="s">
        <v>542</v>
      </c>
      <c r="G4392" s="98" t="s">
        <v>550</v>
      </c>
    </row>
    <row r="4393" spans="1:7" x14ac:dyDescent="0.25">
      <c r="A4393" s="31" t="s">
        <v>549</v>
      </c>
      <c r="B4393" s="101" t="s">
        <v>124</v>
      </c>
      <c r="C4393" s="92"/>
      <c r="D4393" s="31">
        <v>202502</v>
      </c>
      <c r="E4393" s="119" t="str">
        <f t="shared" si="68"/>
        <v>01 February 2025</v>
      </c>
      <c r="F4393" s="31" t="s">
        <v>542</v>
      </c>
      <c r="G4393" s="31" t="s">
        <v>550</v>
      </c>
    </row>
    <row r="4394" spans="1:7" x14ac:dyDescent="0.25">
      <c r="A4394" s="98" t="s">
        <v>549</v>
      </c>
      <c r="B4394" s="99" t="s">
        <v>558</v>
      </c>
      <c r="C4394" s="100"/>
      <c r="D4394" s="98">
        <v>202502</v>
      </c>
      <c r="E4394" s="118" t="str">
        <f t="shared" si="68"/>
        <v>01 February 2025</v>
      </c>
      <c r="F4394" s="98" t="s">
        <v>542</v>
      </c>
      <c r="G4394" s="98" t="s">
        <v>550</v>
      </c>
    </row>
    <row r="4395" spans="1:7" x14ac:dyDescent="0.25">
      <c r="A4395" s="31" t="s">
        <v>549</v>
      </c>
      <c r="B4395" s="101" t="s">
        <v>126</v>
      </c>
      <c r="C4395" s="92"/>
      <c r="D4395" s="31">
        <v>202502</v>
      </c>
      <c r="E4395" s="119" t="str">
        <f t="shared" si="68"/>
        <v>01 February 2025</v>
      </c>
      <c r="F4395" s="31" t="s">
        <v>542</v>
      </c>
      <c r="G4395" s="31" t="s">
        <v>550</v>
      </c>
    </row>
    <row r="4396" spans="1:7" x14ac:dyDescent="0.25">
      <c r="A4396" s="98" t="s">
        <v>549</v>
      </c>
      <c r="B4396" s="99" t="s">
        <v>134</v>
      </c>
      <c r="C4396" s="100"/>
      <c r="D4396" s="98">
        <v>202502</v>
      </c>
      <c r="E4396" s="118" t="str">
        <f t="shared" si="68"/>
        <v>01 February 2025</v>
      </c>
      <c r="F4396" s="98" t="s">
        <v>542</v>
      </c>
      <c r="G4396" s="98" t="s">
        <v>550</v>
      </c>
    </row>
    <row r="4397" spans="1:7" x14ac:dyDescent="0.25">
      <c r="A4397" s="31" t="s">
        <v>549</v>
      </c>
      <c r="B4397" s="101" t="s">
        <v>140</v>
      </c>
      <c r="C4397" s="92">
        <v>0</v>
      </c>
      <c r="D4397" s="31">
        <v>202502</v>
      </c>
      <c r="E4397" s="119" t="str">
        <f t="shared" si="68"/>
        <v>01 February 2025</v>
      </c>
      <c r="F4397" s="31" t="s">
        <v>542</v>
      </c>
      <c r="G4397" s="31" t="s">
        <v>550</v>
      </c>
    </row>
    <row r="4398" spans="1:7" x14ac:dyDescent="0.25">
      <c r="A4398" s="98" t="s">
        <v>549</v>
      </c>
      <c r="B4398" s="99" t="s">
        <v>142</v>
      </c>
      <c r="C4398" s="100"/>
      <c r="D4398" s="98">
        <v>202502</v>
      </c>
      <c r="E4398" s="118" t="str">
        <f t="shared" si="68"/>
        <v>01 February 2025</v>
      </c>
      <c r="F4398" s="98" t="s">
        <v>542</v>
      </c>
      <c r="G4398" s="98" t="s">
        <v>550</v>
      </c>
    </row>
    <row r="4399" spans="1:7" x14ac:dyDescent="0.25">
      <c r="A4399" s="31" t="s">
        <v>549</v>
      </c>
      <c r="B4399" s="101" t="s">
        <v>148</v>
      </c>
      <c r="C4399" s="92">
        <v>0</v>
      </c>
      <c r="D4399" s="31">
        <v>202502</v>
      </c>
      <c r="E4399" s="119" t="str">
        <f t="shared" si="68"/>
        <v>01 February 2025</v>
      </c>
      <c r="F4399" s="31" t="s">
        <v>542</v>
      </c>
      <c r="G4399" s="31" t="s">
        <v>550</v>
      </c>
    </row>
    <row r="4400" spans="1:7" x14ac:dyDescent="0.25">
      <c r="A4400" s="98" t="s">
        <v>549</v>
      </c>
      <c r="B4400" s="99" t="s">
        <v>150</v>
      </c>
      <c r="C4400" s="100"/>
      <c r="D4400" s="98">
        <v>202502</v>
      </c>
      <c r="E4400" s="118" t="str">
        <f t="shared" si="68"/>
        <v>01 February 2025</v>
      </c>
      <c r="F4400" s="98" t="s">
        <v>542</v>
      </c>
      <c r="G4400" s="98" t="s">
        <v>550</v>
      </c>
    </row>
    <row r="4401" spans="1:7" x14ac:dyDescent="0.25">
      <c r="A4401" s="31" t="s">
        <v>549</v>
      </c>
      <c r="B4401" s="101" t="s">
        <v>154</v>
      </c>
      <c r="C4401" s="92">
        <v>0</v>
      </c>
      <c r="D4401" s="31">
        <v>202502</v>
      </c>
      <c r="E4401" s="119" t="str">
        <f t="shared" si="68"/>
        <v>01 February 2025</v>
      </c>
      <c r="F4401" s="31" t="s">
        <v>542</v>
      </c>
      <c r="G4401" s="31" t="s">
        <v>550</v>
      </c>
    </row>
    <row r="4402" spans="1:7" x14ac:dyDescent="0.25">
      <c r="A4402" s="98" t="s">
        <v>549</v>
      </c>
      <c r="B4402" s="99" t="s">
        <v>156</v>
      </c>
      <c r="C4402" s="100"/>
      <c r="D4402" s="98">
        <v>202502</v>
      </c>
      <c r="E4402" s="118" t="str">
        <f t="shared" si="68"/>
        <v>01 February 2025</v>
      </c>
      <c r="F4402" s="98" t="s">
        <v>542</v>
      </c>
      <c r="G4402" s="98" t="s">
        <v>550</v>
      </c>
    </row>
    <row r="4403" spans="1:7" x14ac:dyDescent="0.25">
      <c r="A4403" s="31" t="s">
        <v>549</v>
      </c>
      <c r="B4403" s="101" t="s">
        <v>162</v>
      </c>
      <c r="C4403" s="92">
        <v>0</v>
      </c>
      <c r="D4403" s="31">
        <v>202502</v>
      </c>
      <c r="E4403" s="119" t="str">
        <f t="shared" si="68"/>
        <v>01 February 2025</v>
      </c>
      <c r="F4403" s="31" t="s">
        <v>542</v>
      </c>
      <c r="G4403" s="31" t="s">
        <v>550</v>
      </c>
    </row>
    <row r="4404" spans="1:7" x14ac:dyDescent="0.25">
      <c r="A4404" s="98" t="s">
        <v>549</v>
      </c>
      <c r="B4404" s="99" t="s">
        <v>164</v>
      </c>
      <c r="C4404" s="100"/>
      <c r="D4404" s="98">
        <v>202502</v>
      </c>
      <c r="E4404" s="118" t="str">
        <f t="shared" si="68"/>
        <v>01 February 2025</v>
      </c>
      <c r="F4404" s="98" t="s">
        <v>542</v>
      </c>
      <c r="G4404" s="98" t="s">
        <v>550</v>
      </c>
    </row>
    <row r="4405" spans="1:7" x14ac:dyDescent="0.25">
      <c r="A4405" s="31" t="s">
        <v>549</v>
      </c>
      <c r="B4405" s="101" t="s">
        <v>276</v>
      </c>
      <c r="C4405" s="92"/>
      <c r="D4405" s="31">
        <v>202502</v>
      </c>
      <c r="E4405" s="119" t="str">
        <f t="shared" si="68"/>
        <v>01 February 2025</v>
      </c>
      <c r="F4405" s="31" t="s">
        <v>542</v>
      </c>
      <c r="G4405" s="31" t="s">
        <v>550</v>
      </c>
    </row>
    <row r="4406" spans="1:7" x14ac:dyDescent="0.25">
      <c r="A4406" s="98" t="s">
        <v>549</v>
      </c>
      <c r="B4406" s="99" t="s">
        <v>172</v>
      </c>
      <c r="C4406" s="100">
        <v>0</v>
      </c>
      <c r="D4406" s="98">
        <v>202502</v>
      </c>
      <c r="E4406" s="118" t="str">
        <f t="shared" si="68"/>
        <v>01 February 2025</v>
      </c>
      <c r="F4406" s="98" t="s">
        <v>542</v>
      </c>
      <c r="G4406" s="98" t="s">
        <v>550</v>
      </c>
    </row>
    <row r="4407" spans="1:7" x14ac:dyDescent="0.25">
      <c r="A4407" s="31" t="s">
        <v>549</v>
      </c>
      <c r="B4407" s="101" t="s">
        <v>174</v>
      </c>
      <c r="C4407" s="92"/>
      <c r="D4407" s="31">
        <v>202502</v>
      </c>
      <c r="E4407" s="119" t="str">
        <f t="shared" si="68"/>
        <v>01 February 2025</v>
      </c>
      <c r="F4407" s="31" t="s">
        <v>542</v>
      </c>
      <c r="G4407" s="31" t="s">
        <v>550</v>
      </c>
    </row>
    <row r="4408" spans="1:7" x14ac:dyDescent="0.25">
      <c r="A4408" s="98" t="s">
        <v>549</v>
      </c>
      <c r="B4408" s="99" t="s">
        <v>176</v>
      </c>
      <c r="C4408" s="100"/>
      <c r="D4408" s="98">
        <v>202502</v>
      </c>
      <c r="E4408" s="118" t="str">
        <f t="shared" si="68"/>
        <v>01 February 2025</v>
      </c>
      <c r="F4408" s="98" t="s">
        <v>542</v>
      </c>
      <c r="G4408" s="98" t="s">
        <v>550</v>
      </c>
    </row>
    <row r="4409" spans="1:7" x14ac:dyDescent="0.25">
      <c r="A4409" s="31" t="s">
        <v>549</v>
      </c>
      <c r="B4409" s="101" t="s">
        <v>188</v>
      </c>
      <c r="C4409" s="92"/>
      <c r="D4409" s="31">
        <v>202502</v>
      </c>
      <c r="E4409" s="119" t="str">
        <f t="shared" si="68"/>
        <v>01 February 2025</v>
      </c>
      <c r="F4409" s="31" t="s">
        <v>542</v>
      </c>
      <c r="G4409" s="31" t="s">
        <v>550</v>
      </c>
    </row>
    <row r="4410" spans="1:7" x14ac:dyDescent="0.25">
      <c r="A4410" s="98" t="s">
        <v>549</v>
      </c>
      <c r="B4410" s="99" t="s">
        <v>198</v>
      </c>
      <c r="C4410" s="100">
        <v>0</v>
      </c>
      <c r="D4410" s="98">
        <v>202502</v>
      </c>
      <c r="E4410" s="118" t="str">
        <f t="shared" si="68"/>
        <v>01 February 2025</v>
      </c>
      <c r="F4410" s="98" t="s">
        <v>542</v>
      </c>
      <c r="G4410" s="98" t="s">
        <v>550</v>
      </c>
    </row>
    <row r="4411" spans="1:7" x14ac:dyDescent="0.25">
      <c r="A4411" s="31" t="s">
        <v>549</v>
      </c>
      <c r="B4411" s="101" t="s">
        <v>200</v>
      </c>
      <c r="C4411" s="92"/>
      <c r="D4411" s="31">
        <v>202502</v>
      </c>
      <c r="E4411" s="119" t="str">
        <f t="shared" si="68"/>
        <v>01 February 2025</v>
      </c>
      <c r="F4411" s="31" t="s">
        <v>542</v>
      </c>
      <c r="G4411" s="31" t="s">
        <v>550</v>
      </c>
    </row>
    <row r="4412" spans="1:7" x14ac:dyDescent="0.25">
      <c r="A4412" s="98" t="s">
        <v>549</v>
      </c>
      <c r="B4412" s="99" t="s">
        <v>206</v>
      </c>
      <c r="C4412" s="100">
        <v>0</v>
      </c>
      <c r="D4412" s="98">
        <v>202502</v>
      </c>
      <c r="E4412" s="118" t="str">
        <f t="shared" si="68"/>
        <v>01 February 2025</v>
      </c>
      <c r="F4412" s="98" t="s">
        <v>542</v>
      </c>
      <c r="G4412" s="98" t="s">
        <v>550</v>
      </c>
    </row>
    <row r="4413" spans="1:7" x14ac:dyDescent="0.25">
      <c r="A4413" s="31" t="s">
        <v>549</v>
      </c>
      <c r="B4413" s="101" t="s">
        <v>208</v>
      </c>
      <c r="C4413" s="92"/>
      <c r="D4413" s="31">
        <v>202502</v>
      </c>
      <c r="E4413" s="119" t="str">
        <f t="shared" si="68"/>
        <v>01 February 2025</v>
      </c>
      <c r="F4413" s="31" t="s">
        <v>542</v>
      </c>
      <c r="G4413" s="31" t="s">
        <v>550</v>
      </c>
    </row>
    <row r="4414" spans="1:7" x14ac:dyDescent="0.25">
      <c r="A4414" s="98" t="s">
        <v>549</v>
      </c>
      <c r="B4414" s="99" t="s">
        <v>281</v>
      </c>
      <c r="C4414" s="100">
        <v>0</v>
      </c>
      <c r="D4414" s="98">
        <v>202502</v>
      </c>
      <c r="E4414" s="118" t="str">
        <f t="shared" si="68"/>
        <v>01 February 2025</v>
      </c>
      <c r="F4414" s="98" t="s">
        <v>542</v>
      </c>
      <c r="G4414" s="98" t="s">
        <v>550</v>
      </c>
    </row>
    <row r="4415" spans="1:7" x14ac:dyDescent="0.25">
      <c r="A4415" s="31" t="s">
        <v>549</v>
      </c>
      <c r="B4415" s="101" t="s">
        <v>214</v>
      </c>
      <c r="C4415" s="92"/>
      <c r="D4415" s="31">
        <v>202502</v>
      </c>
      <c r="E4415" s="119" t="str">
        <f t="shared" si="68"/>
        <v>01 February 2025</v>
      </c>
      <c r="F4415" s="31" t="s">
        <v>542</v>
      </c>
      <c r="G4415" s="31" t="s">
        <v>550</v>
      </c>
    </row>
    <row r="4416" spans="1:7" x14ac:dyDescent="0.25">
      <c r="A4416" s="98" t="s">
        <v>549</v>
      </c>
      <c r="B4416" s="99" t="s">
        <v>218</v>
      </c>
      <c r="C4416" s="100"/>
      <c r="D4416" s="98">
        <v>202502</v>
      </c>
      <c r="E4416" s="118" t="str">
        <f t="shared" si="68"/>
        <v>01 February 2025</v>
      </c>
      <c r="F4416" s="98" t="s">
        <v>542</v>
      </c>
      <c r="G4416" s="98" t="s">
        <v>550</v>
      </c>
    </row>
    <row r="4417" spans="1:7" x14ac:dyDescent="0.25">
      <c r="A4417" s="31" t="s">
        <v>549</v>
      </c>
      <c r="B4417" s="101" t="s">
        <v>220</v>
      </c>
      <c r="C4417" s="92">
        <v>0</v>
      </c>
      <c r="D4417" s="31">
        <v>202502</v>
      </c>
      <c r="E4417" s="119" t="str">
        <f t="shared" si="68"/>
        <v>01 February 2025</v>
      </c>
      <c r="F4417" s="31" t="s">
        <v>542</v>
      </c>
      <c r="G4417" s="31" t="s">
        <v>550</v>
      </c>
    </row>
    <row r="4418" spans="1:7" x14ac:dyDescent="0.25">
      <c r="A4418" s="98" t="s">
        <v>549</v>
      </c>
      <c r="B4418" s="99" t="s">
        <v>222</v>
      </c>
      <c r="C4418" s="100"/>
      <c r="D4418" s="98">
        <v>202502</v>
      </c>
      <c r="E4418" s="118" t="str">
        <f t="shared" ref="E4418:E4481" si="69">TEXT(DATE(LEFT(D4418,4), RIGHT(D4418,2), 1), "DD MMMM YYYY")</f>
        <v>01 February 2025</v>
      </c>
      <c r="F4418" s="98" t="s">
        <v>542</v>
      </c>
      <c r="G4418" s="98" t="s">
        <v>550</v>
      </c>
    </row>
    <row r="4419" spans="1:7" x14ac:dyDescent="0.25">
      <c r="A4419" s="31" t="s">
        <v>549</v>
      </c>
      <c r="B4419" s="101" t="s">
        <v>224</v>
      </c>
      <c r="C4419" s="92">
        <v>0</v>
      </c>
      <c r="D4419" s="31">
        <v>202502</v>
      </c>
      <c r="E4419" s="119" t="str">
        <f t="shared" si="69"/>
        <v>01 February 2025</v>
      </c>
      <c r="F4419" s="31" t="s">
        <v>542</v>
      </c>
      <c r="G4419" s="31" t="s">
        <v>550</v>
      </c>
    </row>
    <row r="4420" spans="1:7" x14ac:dyDescent="0.25">
      <c r="A4420" s="98" t="s">
        <v>549</v>
      </c>
      <c r="B4420" s="99" t="s">
        <v>226</v>
      </c>
      <c r="C4420" s="100"/>
      <c r="D4420" s="98">
        <v>202502</v>
      </c>
      <c r="E4420" s="118" t="str">
        <f t="shared" si="69"/>
        <v>01 February 2025</v>
      </c>
      <c r="F4420" s="98" t="s">
        <v>542</v>
      </c>
      <c r="G4420" s="98" t="s">
        <v>550</v>
      </c>
    </row>
    <row r="4421" spans="1:7" x14ac:dyDescent="0.25">
      <c r="A4421" s="31" t="s">
        <v>549</v>
      </c>
      <c r="B4421" s="101" t="s">
        <v>228</v>
      </c>
      <c r="C4421" s="92">
        <v>0</v>
      </c>
      <c r="D4421" s="31">
        <v>202502</v>
      </c>
      <c r="E4421" s="119" t="str">
        <f t="shared" si="69"/>
        <v>01 February 2025</v>
      </c>
      <c r="F4421" s="31" t="s">
        <v>542</v>
      </c>
      <c r="G4421" s="31" t="s">
        <v>550</v>
      </c>
    </row>
    <row r="4422" spans="1:7" x14ac:dyDescent="0.25">
      <c r="A4422" s="98" t="s">
        <v>549</v>
      </c>
      <c r="B4422" s="99" t="s">
        <v>230</v>
      </c>
      <c r="C4422" s="100"/>
      <c r="D4422" s="98">
        <v>202502</v>
      </c>
      <c r="E4422" s="118" t="str">
        <f t="shared" si="69"/>
        <v>01 February 2025</v>
      </c>
      <c r="F4422" s="98" t="s">
        <v>542</v>
      </c>
      <c r="G4422" s="98" t="s">
        <v>550</v>
      </c>
    </row>
    <row r="4423" spans="1:7" x14ac:dyDescent="0.25">
      <c r="A4423" s="31" t="s">
        <v>549</v>
      </c>
      <c r="B4423" s="101" t="s">
        <v>232</v>
      </c>
      <c r="C4423" s="92">
        <v>0</v>
      </c>
      <c r="D4423" s="31">
        <v>202502</v>
      </c>
      <c r="E4423" s="119" t="str">
        <f t="shared" si="69"/>
        <v>01 February 2025</v>
      </c>
      <c r="F4423" s="31" t="s">
        <v>542</v>
      </c>
      <c r="G4423" s="31" t="s">
        <v>550</v>
      </c>
    </row>
    <row r="4424" spans="1:7" x14ac:dyDescent="0.25">
      <c r="A4424" s="98" t="s">
        <v>549</v>
      </c>
      <c r="B4424" s="99" t="s">
        <v>234</v>
      </c>
      <c r="C4424" s="100">
        <v>0</v>
      </c>
      <c r="D4424" s="98">
        <v>202502</v>
      </c>
      <c r="E4424" s="118" t="str">
        <f t="shared" si="69"/>
        <v>01 February 2025</v>
      </c>
      <c r="F4424" s="98" t="s">
        <v>542</v>
      </c>
      <c r="G4424" s="98" t="s">
        <v>550</v>
      </c>
    </row>
    <row r="4425" spans="1:7" x14ac:dyDescent="0.25">
      <c r="A4425" s="31" t="s">
        <v>549</v>
      </c>
      <c r="B4425" s="101" t="s">
        <v>236</v>
      </c>
      <c r="C4425" s="92">
        <v>-210.82</v>
      </c>
      <c r="D4425" s="31">
        <v>202502</v>
      </c>
      <c r="E4425" s="119" t="str">
        <f t="shared" si="69"/>
        <v>01 February 2025</v>
      </c>
      <c r="F4425" s="31" t="s">
        <v>542</v>
      </c>
      <c r="G4425" s="31" t="s">
        <v>550</v>
      </c>
    </row>
    <row r="4426" spans="1:7" x14ac:dyDescent="0.25">
      <c r="A4426" s="98" t="s">
        <v>549</v>
      </c>
      <c r="B4426" s="99" t="s">
        <v>238</v>
      </c>
      <c r="C4426" s="100"/>
      <c r="D4426" s="98">
        <v>202502</v>
      </c>
      <c r="E4426" s="118" t="str">
        <f t="shared" si="69"/>
        <v>01 February 2025</v>
      </c>
      <c r="F4426" s="98" t="s">
        <v>542</v>
      </c>
      <c r="G4426" s="98" t="s">
        <v>550</v>
      </c>
    </row>
    <row r="4427" spans="1:7" x14ac:dyDescent="0.25">
      <c r="A4427" s="31" t="s">
        <v>549</v>
      </c>
      <c r="B4427" s="101" t="s">
        <v>238</v>
      </c>
      <c r="C4427" s="92">
        <v>-210.82</v>
      </c>
      <c r="D4427" s="31">
        <v>202502</v>
      </c>
      <c r="E4427" s="119" t="str">
        <f t="shared" si="69"/>
        <v>01 February 2025</v>
      </c>
      <c r="F4427" s="31" t="s">
        <v>542</v>
      </c>
      <c r="G4427" s="31" t="s">
        <v>550</v>
      </c>
    </row>
    <row r="4428" spans="1:7" x14ac:dyDescent="0.25">
      <c r="A4428" s="98" t="s">
        <v>549</v>
      </c>
      <c r="B4428" s="99" t="s">
        <v>241</v>
      </c>
      <c r="C4428" s="100">
        <v>-210.82</v>
      </c>
      <c r="D4428" s="98">
        <v>202502</v>
      </c>
      <c r="E4428" s="118" t="str">
        <f t="shared" si="69"/>
        <v>01 February 2025</v>
      </c>
      <c r="F4428" s="98" t="s">
        <v>542</v>
      </c>
      <c r="G4428" s="98" t="s">
        <v>550</v>
      </c>
    </row>
    <row r="4429" spans="1:7" x14ac:dyDescent="0.25">
      <c r="A4429" s="31" t="s">
        <v>549</v>
      </c>
      <c r="B4429" s="101" t="s">
        <v>243</v>
      </c>
      <c r="C4429" s="92"/>
      <c r="D4429" s="31">
        <v>202502</v>
      </c>
      <c r="E4429" s="119" t="str">
        <f t="shared" si="69"/>
        <v>01 February 2025</v>
      </c>
      <c r="F4429" s="31" t="s">
        <v>542</v>
      </c>
      <c r="G4429" s="31" t="s">
        <v>550</v>
      </c>
    </row>
    <row r="4430" spans="1:7" x14ac:dyDescent="0.25">
      <c r="A4430" s="98" t="s">
        <v>549</v>
      </c>
      <c r="B4430" s="99" t="s">
        <v>249</v>
      </c>
      <c r="C4430" s="100">
        <v>-210.82</v>
      </c>
      <c r="D4430" s="98">
        <v>202502</v>
      </c>
      <c r="E4430" s="118" t="str">
        <f t="shared" si="69"/>
        <v>01 February 2025</v>
      </c>
      <c r="F4430" s="98" t="s">
        <v>542</v>
      </c>
      <c r="G4430" s="98" t="s">
        <v>550</v>
      </c>
    </row>
    <row r="4431" spans="1:7" x14ac:dyDescent="0.25">
      <c r="A4431" s="31" t="s">
        <v>549</v>
      </c>
      <c r="B4431" s="101" t="s">
        <v>255</v>
      </c>
      <c r="C4431" s="92">
        <v>-210.82</v>
      </c>
      <c r="D4431" s="31">
        <v>202502</v>
      </c>
      <c r="E4431" s="119" t="str">
        <f t="shared" si="69"/>
        <v>01 February 2025</v>
      </c>
      <c r="F4431" s="31" t="s">
        <v>542</v>
      </c>
      <c r="G4431" s="31" t="s">
        <v>550</v>
      </c>
    </row>
    <row r="4432" spans="1:7" x14ac:dyDescent="0.25">
      <c r="A4432" s="98" t="s">
        <v>549</v>
      </c>
      <c r="B4432" s="18" t="s">
        <v>15</v>
      </c>
      <c r="C4432" s="120"/>
      <c r="D4432" s="98">
        <v>202501</v>
      </c>
      <c r="E4432" s="118" t="str">
        <f t="shared" si="69"/>
        <v>01 January 2025</v>
      </c>
      <c r="F4432" s="98" t="s">
        <v>542</v>
      </c>
      <c r="G4432" s="98" t="s">
        <v>556</v>
      </c>
    </row>
    <row r="4433" spans="1:7" x14ac:dyDescent="0.25">
      <c r="A4433" s="31" t="s">
        <v>549</v>
      </c>
      <c r="B4433" s="18" t="s">
        <v>18</v>
      </c>
      <c r="C4433" s="120"/>
      <c r="D4433" s="98">
        <v>202501</v>
      </c>
      <c r="E4433" s="119" t="str">
        <f t="shared" si="69"/>
        <v>01 January 2025</v>
      </c>
      <c r="F4433" s="31" t="s">
        <v>542</v>
      </c>
      <c r="G4433" s="31" t="s">
        <v>556</v>
      </c>
    </row>
    <row r="4434" spans="1:7" x14ac:dyDescent="0.25">
      <c r="A4434" s="98" t="s">
        <v>549</v>
      </c>
      <c r="B4434" s="18" t="s">
        <v>20</v>
      </c>
      <c r="C4434" s="120"/>
      <c r="D4434" s="98">
        <v>202501</v>
      </c>
      <c r="E4434" s="118" t="str">
        <f t="shared" si="69"/>
        <v>01 January 2025</v>
      </c>
      <c r="F4434" s="98" t="s">
        <v>542</v>
      </c>
      <c r="G4434" s="98" t="s">
        <v>556</v>
      </c>
    </row>
    <row r="4435" spans="1:7" x14ac:dyDescent="0.25">
      <c r="A4435" s="31" t="s">
        <v>549</v>
      </c>
      <c r="B4435" s="18" t="s">
        <v>22</v>
      </c>
      <c r="C4435" s="120">
        <v>239761.74</v>
      </c>
      <c r="D4435" s="98">
        <v>202501</v>
      </c>
      <c r="E4435" s="119" t="str">
        <f t="shared" si="69"/>
        <v>01 January 2025</v>
      </c>
      <c r="F4435" s="31" t="s">
        <v>542</v>
      </c>
      <c r="G4435" s="31" t="s">
        <v>556</v>
      </c>
    </row>
    <row r="4436" spans="1:7" x14ac:dyDescent="0.25">
      <c r="A4436" s="98" t="s">
        <v>549</v>
      </c>
      <c r="B4436" s="18" t="s">
        <v>25</v>
      </c>
      <c r="C4436" s="120">
        <v>-5849.4</v>
      </c>
      <c r="D4436" s="98">
        <v>202501</v>
      </c>
      <c r="E4436" s="118" t="str">
        <f t="shared" si="69"/>
        <v>01 January 2025</v>
      </c>
      <c r="F4436" s="98" t="s">
        <v>542</v>
      </c>
      <c r="G4436" s="98" t="s">
        <v>556</v>
      </c>
    </row>
    <row r="4437" spans="1:7" x14ac:dyDescent="0.25">
      <c r="A4437" s="31" t="s">
        <v>549</v>
      </c>
      <c r="B4437" s="18" t="s">
        <v>27</v>
      </c>
      <c r="C4437" s="120">
        <v>936.99</v>
      </c>
      <c r="D4437" s="98">
        <v>202501</v>
      </c>
      <c r="E4437" s="119" t="str">
        <f t="shared" si="69"/>
        <v>01 January 2025</v>
      </c>
      <c r="F4437" s="31" t="s">
        <v>542</v>
      </c>
      <c r="G4437" s="31" t="s">
        <v>556</v>
      </c>
    </row>
    <row r="4438" spans="1:7" x14ac:dyDescent="0.25">
      <c r="A4438" s="98" t="s">
        <v>549</v>
      </c>
      <c r="B4438" s="18" t="s">
        <v>31</v>
      </c>
      <c r="C4438" s="120">
        <v>392.28</v>
      </c>
      <c r="D4438" s="98">
        <v>202501</v>
      </c>
      <c r="E4438" s="118" t="str">
        <f t="shared" si="69"/>
        <v>01 January 2025</v>
      </c>
      <c r="F4438" s="98" t="s">
        <v>542</v>
      </c>
      <c r="G4438" s="98" t="s">
        <v>556</v>
      </c>
    </row>
    <row r="4439" spans="1:7" x14ac:dyDescent="0.25">
      <c r="A4439" s="31" t="s">
        <v>549</v>
      </c>
      <c r="B4439" s="18" t="s">
        <v>43</v>
      </c>
      <c r="C4439" s="120">
        <v>6089.35</v>
      </c>
      <c r="D4439" s="98">
        <v>202501</v>
      </c>
      <c r="E4439" s="119" t="str">
        <f t="shared" si="69"/>
        <v>01 January 2025</v>
      </c>
      <c r="F4439" s="31" t="s">
        <v>542</v>
      </c>
      <c r="G4439" s="31" t="s">
        <v>556</v>
      </c>
    </row>
    <row r="4440" spans="1:7" x14ac:dyDescent="0.25">
      <c r="A4440" s="98" t="s">
        <v>549</v>
      </c>
      <c r="B4440" s="18" t="s">
        <v>45</v>
      </c>
      <c r="C4440" s="120">
        <v>-64</v>
      </c>
      <c r="D4440" s="98">
        <v>202501</v>
      </c>
      <c r="E4440" s="118" t="str">
        <f t="shared" si="69"/>
        <v>01 January 2025</v>
      </c>
      <c r="F4440" s="98" t="s">
        <v>542</v>
      </c>
      <c r="G4440" s="98" t="s">
        <v>556</v>
      </c>
    </row>
    <row r="4441" spans="1:7" x14ac:dyDescent="0.25">
      <c r="A4441" s="31" t="s">
        <v>549</v>
      </c>
      <c r="B4441" s="18" t="s">
        <v>47</v>
      </c>
      <c r="C4441" s="120">
        <v>10132.76</v>
      </c>
      <c r="D4441" s="98">
        <v>202501</v>
      </c>
      <c r="E4441" s="119" t="str">
        <f t="shared" si="69"/>
        <v>01 January 2025</v>
      </c>
      <c r="F4441" s="31" t="s">
        <v>542</v>
      </c>
      <c r="G4441" s="31" t="s">
        <v>556</v>
      </c>
    </row>
    <row r="4442" spans="1:7" x14ac:dyDescent="0.25">
      <c r="A4442" s="98" t="s">
        <v>549</v>
      </c>
      <c r="B4442" s="18" t="s">
        <v>258</v>
      </c>
      <c r="C4442" s="120"/>
      <c r="D4442" s="98">
        <v>202501</v>
      </c>
      <c r="E4442" s="118" t="str">
        <f t="shared" si="69"/>
        <v>01 January 2025</v>
      </c>
      <c r="F4442" s="98" t="s">
        <v>542</v>
      </c>
      <c r="G4442" s="98" t="s">
        <v>556</v>
      </c>
    </row>
    <row r="4443" spans="1:7" x14ac:dyDescent="0.25">
      <c r="A4443" s="31" t="s">
        <v>549</v>
      </c>
      <c r="B4443" s="18" t="s">
        <v>49</v>
      </c>
      <c r="C4443" s="120">
        <v>31691.4</v>
      </c>
      <c r="D4443" s="98">
        <v>202501</v>
      </c>
      <c r="E4443" s="119" t="str">
        <f t="shared" si="69"/>
        <v>01 January 2025</v>
      </c>
      <c r="F4443" s="31" t="s">
        <v>542</v>
      </c>
      <c r="G4443" s="31" t="s">
        <v>556</v>
      </c>
    </row>
    <row r="4444" spans="1:7" x14ac:dyDescent="0.25">
      <c r="A4444" s="98" t="s">
        <v>549</v>
      </c>
      <c r="B4444" s="18" t="s">
        <v>51</v>
      </c>
      <c r="C4444" s="120">
        <v>-792.64</v>
      </c>
      <c r="D4444" s="98">
        <v>202501</v>
      </c>
      <c r="E4444" s="118" t="str">
        <f t="shared" si="69"/>
        <v>01 January 2025</v>
      </c>
      <c r="F4444" s="98" t="s">
        <v>542</v>
      </c>
      <c r="G4444" s="98" t="s">
        <v>556</v>
      </c>
    </row>
    <row r="4445" spans="1:7" x14ac:dyDescent="0.25">
      <c r="A4445" s="31" t="s">
        <v>549</v>
      </c>
      <c r="B4445" s="18" t="s">
        <v>55</v>
      </c>
      <c r="C4445" s="120"/>
      <c r="D4445" s="98">
        <v>202501</v>
      </c>
      <c r="E4445" s="119" t="str">
        <f t="shared" si="69"/>
        <v>01 January 2025</v>
      </c>
      <c r="F4445" s="31" t="s">
        <v>542</v>
      </c>
      <c r="G4445" s="31" t="s">
        <v>556</v>
      </c>
    </row>
    <row r="4446" spans="1:7" x14ac:dyDescent="0.25">
      <c r="A4446" s="98" t="s">
        <v>549</v>
      </c>
      <c r="B4446" s="18" t="s">
        <v>547</v>
      </c>
      <c r="C4446" s="120">
        <v>1919.21</v>
      </c>
      <c r="D4446" s="98">
        <v>202501</v>
      </c>
      <c r="E4446" s="118" t="str">
        <f t="shared" si="69"/>
        <v>01 January 2025</v>
      </c>
      <c r="F4446" s="98" t="s">
        <v>542</v>
      </c>
      <c r="G4446" s="98" t="s">
        <v>556</v>
      </c>
    </row>
    <row r="4447" spans="1:7" x14ac:dyDescent="0.25">
      <c r="A4447" s="31" t="s">
        <v>549</v>
      </c>
      <c r="B4447" s="18" t="s">
        <v>548</v>
      </c>
      <c r="C4447" s="120">
        <v>130.26</v>
      </c>
      <c r="D4447" s="98">
        <v>202501</v>
      </c>
      <c r="E4447" s="119" t="str">
        <f t="shared" si="69"/>
        <v>01 January 2025</v>
      </c>
      <c r="F4447" s="31" t="s">
        <v>542</v>
      </c>
      <c r="G4447" s="31" t="s">
        <v>556</v>
      </c>
    </row>
    <row r="4448" spans="1:7" x14ac:dyDescent="0.25">
      <c r="A4448" s="98" t="s">
        <v>549</v>
      </c>
      <c r="B4448" s="18" t="s">
        <v>59</v>
      </c>
      <c r="C4448" s="120">
        <v>6181.47</v>
      </c>
      <c r="D4448" s="98">
        <v>202501</v>
      </c>
      <c r="E4448" s="118" t="str">
        <f t="shared" si="69"/>
        <v>01 January 2025</v>
      </c>
      <c r="F4448" s="98" t="s">
        <v>542</v>
      </c>
      <c r="G4448" s="98" t="s">
        <v>556</v>
      </c>
    </row>
    <row r="4449" spans="1:7" x14ac:dyDescent="0.25">
      <c r="A4449" s="31" t="s">
        <v>549</v>
      </c>
      <c r="B4449" s="18" t="s">
        <v>63</v>
      </c>
      <c r="C4449" s="120">
        <v>290529.42</v>
      </c>
      <c r="D4449" s="98">
        <v>202501</v>
      </c>
      <c r="E4449" s="119" t="str">
        <f t="shared" si="69"/>
        <v>01 January 2025</v>
      </c>
      <c r="F4449" s="31" t="s">
        <v>542</v>
      </c>
      <c r="G4449" s="31" t="s">
        <v>556</v>
      </c>
    </row>
    <row r="4450" spans="1:7" x14ac:dyDescent="0.25">
      <c r="A4450" s="98" t="s">
        <v>549</v>
      </c>
      <c r="B4450" s="18" t="s">
        <v>66</v>
      </c>
      <c r="C4450" s="120"/>
      <c r="D4450" s="98">
        <v>202501</v>
      </c>
      <c r="E4450" s="118" t="str">
        <f t="shared" si="69"/>
        <v>01 January 2025</v>
      </c>
      <c r="F4450" s="98" t="s">
        <v>542</v>
      </c>
      <c r="G4450" s="98" t="s">
        <v>556</v>
      </c>
    </row>
    <row r="4451" spans="1:7" x14ac:dyDescent="0.25">
      <c r="A4451" s="31" t="s">
        <v>549</v>
      </c>
      <c r="B4451" s="18" t="s">
        <v>68</v>
      </c>
      <c r="C4451" s="120">
        <v>-182823.46</v>
      </c>
      <c r="D4451" s="98">
        <v>202501</v>
      </c>
      <c r="E4451" s="119" t="str">
        <f t="shared" si="69"/>
        <v>01 January 2025</v>
      </c>
      <c r="F4451" s="31" t="s">
        <v>542</v>
      </c>
      <c r="G4451" s="31" t="s">
        <v>556</v>
      </c>
    </row>
    <row r="4452" spans="1:7" x14ac:dyDescent="0.25">
      <c r="A4452" s="98" t="s">
        <v>549</v>
      </c>
      <c r="B4452" s="18" t="s">
        <v>70</v>
      </c>
      <c r="C4452" s="120">
        <v>18050.900000000001</v>
      </c>
      <c r="D4452" s="98">
        <v>202501</v>
      </c>
      <c r="E4452" s="118" t="str">
        <f t="shared" si="69"/>
        <v>01 January 2025</v>
      </c>
      <c r="F4452" s="98" t="s">
        <v>542</v>
      </c>
      <c r="G4452" s="98" t="s">
        <v>556</v>
      </c>
    </row>
    <row r="4453" spans="1:7" x14ac:dyDescent="0.25">
      <c r="A4453" s="31" t="s">
        <v>549</v>
      </c>
      <c r="B4453" s="18" t="s">
        <v>72</v>
      </c>
      <c r="C4453" s="120">
        <v>-7749.29</v>
      </c>
      <c r="D4453" s="98">
        <v>202501</v>
      </c>
      <c r="E4453" s="119" t="str">
        <f t="shared" si="69"/>
        <v>01 January 2025</v>
      </c>
      <c r="F4453" s="31" t="s">
        <v>542</v>
      </c>
      <c r="G4453" s="31" t="s">
        <v>556</v>
      </c>
    </row>
    <row r="4454" spans="1:7" x14ac:dyDescent="0.25">
      <c r="A4454" s="98" t="s">
        <v>549</v>
      </c>
      <c r="B4454" s="18" t="s">
        <v>74</v>
      </c>
      <c r="C4454" s="120">
        <v>3102.07</v>
      </c>
      <c r="D4454" s="98">
        <v>202501</v>
      </c>
      <c r="E4454" s="118" t="str">
        <f t="shared" si="69"/>
        <v>01 January 2025</v>
      </c>
      <c r="F4454" s="98" t="s">
        <v>542</v>
      </c>
      <c r="G4454" s="98" t="s">
        <v>556</v>
      </c>
    </row>
    <row r="4455" spans="1:7" x14ac:dyDescent="0.25">
      <c r="A4455" s="31" t="s">
        <v>549</v>
      </c>
      <c r="B4455" s="18" t="s">
        <v>90</v>
      </c>
      <c r="C4455" s="120">
        <v>-15628.94</v>
      </c>
      <c r="D4455" s="98">
        <v>202501</v>
      </c>
      <c r="E4455" s="119" t="str">
        <f t="shared" si="69"/>
        <v>01 January 2025</v>
      </c>
      <c r="F4455" s="31" t="s">
        <v>542</v>
      </c>
      <c r="G4455" s="31" t="s">
        <v>556</v>
      </c>
    </row>
    <row r="4456" spans="1:7" x14ac:dyDescent="0.25">
      <c r="A4456" s="98" t="s">
        <v>549</v>
      </c>
      <c r="B4456" s="18" t="s">
        <v>92</v>
      </c>
      <c r="C4456" s="120">
        <v>11.86</v>
      </c>
      <c r="D4456" s="98">
        <v>202501</v>
      </c>
      <c r="E4456" s="118" t="str">
        <f t="shared" si="69"/>
        <v>01 January 2025</v>
      </c>
      <c r="F4456" s="98" t="s">
        <v>542</v>
      </c>
      <c r="G4456" s="98" t="s">
        <v>556</v>
      </c>
    </row>
    <row r="4457" spans="1:7" x14ac:dyDescent="0.25">
      <c r="A4457" s="31" t="s">
        <v>549</v>
      </c>
      <c r="B4457" s="18" t="s">
        <v>94</v>
      </c>
      <c r="C4457" s="120"/>
      <c r="D4457" s="98">
        <v>202501</v>
      </c>
      <c r="E4457" s="119" t="str">
        <f t="shared" si="69"/>
        <v>01 January 2025</v>
      </c>
      <c r="F4457" s="31" t="s">
        <v>542</v>
      </c>
      <c r="G4457" s="31" t="s">
        <v>556</v>
      </c>
    </row>
    <row r="4458" spans="1:7" x14ac:dyDescent="0.25">
      <c r="A4458" s="98" t="s">
        <v>549</v>
      </c>
      <c r="B4458" s="18" t="s">
        <v>96</v>
      </c>
      <c r="C4458" s="120">
        <v>-32324.62</v>
      </c>
      <c r="D4458" s="98">
        <v>202501</v>
      </c>
      <c r="E4458" s="118" t="str">
        <f t="shared" si="69"/>
        <v>01 January 2025</v>
      </c>
      <c r="F4458" s="98" t="s">
        <v>542</v>
      </c>
      <c r="G4458" s="98" t="s">
        <v>556</v>
      </c>
    </row>
    <row r="4459" spans="1:7" x14ac:dyDescent="0.25">
      <c r="A4459" s="31" t="s">
        <v>549</v>
      </c>
      <c r="B4459" s="18" t="s">
        <v>98</v>
      </c>
      <c r="C4459" s="120">
        <v>793.24</v>
      </c>
      <c r="D4459" s="98">
        <v>202501</v>
      </c>
      <c r="E4459" s="119" t="str">
        <f t="shared" si="69"/>
        <v>01 January 2025</v>
      </c>
      <c r="F4459" s="31" t="s">
        <v>542</v>
      </c>
      <c r="G4459" s="31" t="s">
        <v>556</v>
      </c>
    </row>
    <row r="4460" spans="1:7" x14ac:dyDescent="0.25">
      <c r="A4460" s="98" t="s">
        <v>549</v>
      </c>
      <c r="B4460" s="18" t="s">
        <v>106</v>
      </c>
      <c r="C4460" s="120">
        <v>-5081.03</v>
      </c>
      <c r="D4460" s="98">
        <v>202501</v>
      </c>
      <c r="E4460" s="118" t="str">
        <f t="shared" si="69"/>
        <v>01 January 2025</v>
      </c>
      <c r="F4460" s="98" t="s">
        <v>542</v>
      </c>
      <c r="G4460" s="98" t="s">
        <v>556</v>
      </c>
    </row>
    <row r="4461" spans="1:7" x14ac:dyDescent="0.25">
      <c r="A4461" s="31" t="s">
        <v>549</v>
      </c>
      <c r="B4461" s="18" t="s">
        <v>108</v>
      </c>
      <c r="C4461" s="120">
        <v>1577.98</v>
      </c>
      <c r="D4461" s="98">
        <v>202501</v>
      </c>
      <c r="E4461" s="119" t="str">
        <f t="shared" si="69"/>
        <v>01 January 2025</v>
      </c>
      <c r="F4461" s="31" t="s">
        <v>542</v>
      </c>
      <c r="G4461" s="31" t="s">
        <v>556</v>
      </c>
    </row>
    <row r="4462" spans="1:7" x14ac:dyDescent="0.25">
      <c r="A4462" s="98" t="s">
        <v>549</v>
      </c>
      <c r="B4462" s="18" t="s">
        <v>110</v>
      </c>
      <c r="C4462" s="120">
        <v>-220071.29</v>
      </c>
      <c r="D4462" s="98">
        <v>202501</v>
      </c>
      <c r="E4462" s="118" t="str">
        <f t="shared" si="69"/>
        <v>01 January 2025</v>
      </c>
      <c r="F4462" s="98" t="s">
        <v>542</v>
      </c>
      <c r="G4462" s="98" t="s">
        <v>556</v>
      </c>
    </row>
    <row r="4463" spans="1:7" x14ac:dyDescent="0.25">
      <c r="A4463" s="31" t="s">
        <v>549</v>
      </c>
      <c r="B4463" s="18" t="s">
        <v>112</v>
      </c>
      <c r="C4463" s="120">
        <v>70458.13</v>
      </c>
      <c r="D4463" s="98">
        <v>202501</v>
      </c>
      <c r="E4463" s="119" t="str">
        <f t="shared" si="69"/>
        <v>01 January 2025</v>
      </c>
      <c r="F4463" s="31" t="s">
        <v>542</v>
      </c>
      <c r="G4463" s="31" t="s">
        <v>556</v>
      </c>
    </row>
    <row r="4464" spans="1:7" x14ac:dyDescent="0.25">
      <c r="A4464" s="98" t="s">
        <v>549</v>
      </c>
      <c r="B4464" s="18" t="s">
        <v>114</v>
      </c>
      <c r="C4464" s="120">
        <v>70458.13</v>
      </c>
      <c r="D4464" s="98">
        <v>202501</v>
      </c>
      <c r="E4464" s="118" t="str">
        <f t="shared" si="69"/>
        <v>01 January 2025</v>
      </c>
      <c r="F4464" s="98" t="s">
        <v>542</v>
      </c>
      <c r="G4464" s="98" t="s">
        <v>556</v>
      </c>
    </row>
    <row r="4465" spans="1:7" x14ac:dyDescent="0.25">
      <c r="A4465" s="31" t="s">
        <v>549</v>
      </c>
      <c r="B4465" s="18" t="s">
        <v>116</v>
      </c>
      <c r="C4465" s="120"/>
      <c r="D4465" s="98">
        <v>202501</v>
      </c>
      <c r="E4465" s="119" t="str">
        <f t="shared" si="69"/>
        <v>01 January 2025</v>
      </c>
      <c r="F4465" s="31" t="s">
        <v>542</v>
      </c>
      <c r="G4465" s="31" t="s">
        <v>556</v>
      </c>
    </row>
    <row r="4466" spans="1:7" x14ac:dyDescent="0.25">
      <c r="A4466" s="98" t="s">
        <v>549</v>
      </c>
      <c r="B4466" s="18" t="s">
        <v>118</v>
      </c>
      <c r="C4466" s="120"/>
      <c r="D4466" s="98">
        <v>202501</v>
      </c>
      <c r="E4466" s="118" t="str">
        <f t="shared" si="69"/>
        <v>01 January 2025</v>
      </c>
      <c r="F4466" s="98" t="s">
        <v>542</v>
      </c>
      <c r="G4466" s="98" t="s">
        <v>556</v>
      </c>
    </row>
    <row r="4467" spans="1:7" x14ac:dyDescent="0.25">
      <c r="A4467" s="31" t="s">
        <v>549</v>
      </c>
      <c r="B4467" s="18" t="s">
        <v>120</v>
      </c>
      <c r="C4467" s="120">
        <v>-34316.660000000003</v>
      </c>
      <c r="D4467" s="98">
        <v>202501</v>
      </c>
      <c r="E4467" s="119" t="str">
        <f t="shared" si="69"/>
        <v>01 January 2025</v>
      </c>
      <c r="F4467" s="31" t="s">
        <v>542</v>
      </c>
      <c r="G4467" s="31" t="s">
        <v>556</v>
      </c>
    </row>
    <row r="4468" spans="1:7" x14ac:dyDescent="0.25">
      <c r="A4468" s="98" t="s">
        <v>549</v>
      </c>
      <c r="B4468" s="18" t="s">
        <v>124</v>
      </c>
      <c r="C4468" s="120">
        <v>-1594.85</v>
      </c>
      <c r="D4468" s="98">
        <v>202501</v>
      </c>
      <c r="E4468" s="118" t="str">
        <f t="shared" si="69"/>
        <v>01 January 2025</v>
      </c>
      <c r="F4468" s="98" t="s">
        <v>542</v>
      </c>
      <c r="G4468" s="98" t="s">
        <v>556</v>
      </c>
    </row>
    <row r="4469" spans="1:7" x14ac:dyDescent="0.25">
      <c r="A4469" s="31" t="s">
        <v>549</v>
      </c>
      <c r="B4469" s="18" t="s">
        <v>126</v>
      </c>
      <c r="C4469" s="120">
        <v>-3520.86</v>
      </c>
      <c r="D4469" s="98">
        <v>202501</v>
      </c>
      <c r="E4469" s="119" t="str">
        <f t="shared" si="69"/>
        <v>01 January 2025</v>
      </c>
      <c r="F4469" s="31" t="s">
        <v>542</v>
      </c>
      <c r="G4469" s="31" t="s">
        <v>556</v>
      </c>
    </row>
    <row r="4470" spans="1:7" x14ac:dyDescent="0.25">
      <c r="A4470" s="98" t="s">
        <v>549</v>
      </c>
      <c r="B4470" s="18" t="s">
        <v>543</v>
      </c>
      <c r="C4470" s="120">
        <v>-88.2</v>
      </c>
      <c r="D4470" s="98">
        <v>202501</v>
      </c>
      <c r="E4470" s="118" t="str">
        <f t="shared" si="69"/>
        <v>01 January 2025</v>
      </c>
      <c r="F4470" s="98" t="s">
        <v>542</v>
      </c>
      <c r="G4470" s="98" t="s">
        <v>556</v>
      </c>
    </row>
    <row r="4471" spans="1:7" x14ac:dyDescent="0.25">
      <c r="A4471" s="31" t="s">
        <v>549</v>
      </c>
      <c r="B4471" s="18" t="s">
        <v>134</v>
      </c>
      <c r="C4471" s="120">
        <v>-4747.07</v>
      </c>
      <c r="D4471" s="98">
        <v>202501</v>
      </c>
      <c r="E4471" s="119" t="str">
        <f t="shared" si="69"/>
        <v>01 January 2025</v>
      </c>
      <c r="F4471" s="31" t="s">
        <v>542</v>
      </c>
      <c r="G4471" s="31" t="s">
        <v>556</v>
      </c>
    </row>
    <row r="4472" spans="1:7" x14ac:dyDescent="0.25">
      <c r="A4472" s="98" t="s">
        <v>549</v>
      </c>
      <c r="B4472" s="18" t="s">
        <v>140</v>
      </c>
      <c r="C4472" s="120">
        <v>-44267.64</v>
      </c>
      <c r="D4472" s="98">
        <v>202501</v>
      </c>
      <c r="E4472" s="118" t="str">
        <f t="shared" si="69"/>
        <v>01 January 2025</v>
      </c>
      <c r="F4472" s="98" t="s">
        <v>542</v>
      </c>
      <c r="G4472" s="98" t="s">
        <v>556</v>
      </c>
    </row>
    <row r="4473" spans="1:7" x14ac:dyDescent="0.25">
      <c r="A4473" s="31" t="s">
        <v>549</v>
      </c>
      <c r="B4473" s="18" t="s">
        <v>142</v>
      </c>
      <c r="C4473" s="120"/>
      <c r="D4473" s="98">
        <v>202501</v>
      </c>
      <c r="E4473" s="119" t="str">
        <f t="shared" si="69"/>
        <v>01 January 2025</v>
      </c>
      <c r="F4473" s="31" t="s">
        <v>542</v>
      </c>
      <c r="G4473" s="31" t="s">
        <v>556</v>
      </c>
    </row>
    <row r="4474" spans="1:7" x14ac:dyDescent="0.25">
      <c r="A4474" s="98" t="s">
        <v>549</v>
      </c>
      <c r="B4474" s="18" t="s">
        <v>148</v>
      </c>
      <c r="C4474" s="120">
        <v>0</v>
      </c>
      <c r="D4474" s="98">
        <v>202501</v>
      </c>
      <c r="E4474" s="118" t="str">
        <f t="shared" si="69"/>
        <v>01 January 2025</v>
      </c>
      <c r="F4474" s="98" t="s">
        <v>542</v>
      </c>
      <c r="G4474" s="98" t="s">
        <v>556</v>
      </c>
    </row>
    <row r="4475" spans="1:7" x14ac:dyDescent="0.25">
      <c r="A4475" s="31" t="s">
        <v>549</v>
      </c>
      <c r="B4475" s="18" t="s">
        <v>150</v>
      </c>
      <c r="C4475" s="120"/>
      <c r="D4475" s="98">
        <v>202501</v>
      </c>
      <c r="E4475" s="119" t="str">
        <f t="shared" si="69"/>
        <v>01 January 2025</v>
      </c>
      <c r="F4475" s="31" t="s">
        <v>542</v>
      </c>
      <c r="G4475" s="31" t="s">
        <v>556</v>
      </c>
    </row>
    <row r="4476" spans="1:7" x14ac:dyDescent="0.25">
      <c r="A4476" s="98" t="s">
        <v>549</v>
      </c>
      <c r="B4476" s="18" t="s">
        <v>154</v>
      </c>
      <c r="C4476" s="120">
        <v>0</v>
      </c>
      <c r="D4476" s="98">
        <v>202501</v>
      </c>
      <c r="E4476" s="118" t="str">
        <f t="shared" si="69"/>
        <v>01 January 2025</v>
      </c>
      <c r="F4476" s="98" t="s">
        <v>542</v>
      </c>
      <c r="G4476" s="98" t="s">
        <v>556</v>
      </c>
    </row>
    <row r="4477" spans="1:7" x14ac:dyDescent="0.25">
      <c r="A4477" s="31" t="s">
        <v>549</v>
      </c>
      <c r="B4477" s="18" t="s">
        <v>156</v>
      </c>
      <c r="C4477" s="120"/>
      <c r="D4477" s="98">
        <v>202501</v>
      </c>
      <c r="E4477" s="119" t="str">
        <f t="shared" si="69"/>
        <v>01 January 2025</v>
      </c>
      <c r="F4477" s="31" t="s">
        <v>542</v>
      </c>
      <c r="G4477" s="31" t="s">
        <v>556</v>
      </c>
    </row>
    <row r="4478" spans="1:7" x14ac:dyDescent="0.25">
      <c r="A4478" s="98" t="s">
        <v>549</v>
      </c>
      <c r="B4478" s="18" t="s">
        <v>162</v>
      </c>
      <c r="C4478" s="120">
        <v>0</v>
      </c>
      <c r="D4478" s="98">
        <v>202501</v>
      </c>
      <c r="E4478" s="118" t="str">
        <f t="shared" si="69"/>
        <v>01 January 2025</v>
      </c>
      <c r="F4478" s="98" t="s">
        <v>542</v>
      </c>
      <c r="G4478" s="98" t="s">
        <v>556</v>
      </c>
    </row>
    <row r="4479" spans="1:7" x14ac:dyDescent="0.25">
      <c r="A4479" s="31" t="s">
        <v>549</v>
      </c>
      <c r="B4479" s="18" t="s">
        <v>164</v>
      </c>
      <c r="C4479" s="120"/>
      <c r="D4479" s="98">
        <v>202501</v>
      </c>
      <c r="E4479" s="119" t="str">
        <f t="shared" si="69"/>
        <v>01 January 2025</v>
      </c>
      <c r="F4479" s="31" t="s">
        <v>542</v>
      </c>
      <c r="G4479" s="31" t="s">
        <v>556</v>
      </c>
    </row>
    <row r="4480" spans="1:7" x14ac:dyDescent="0.25">
      <c r="A4480" s="98" t="s">
        <v>549</v>
      </c>
      <c r="B4480" s="18" t="s">
        <v>276</v>
      </c>
      <c r="C4480" s="120">
        <v>-2673.51</v>
      </c>
      <c r="D4480" s="98">
        <v>202501</v>
      </c>
      <c r="E4480" s="118" t="str">
        <f t="shared" si="69"/>
        <v>01 January 2025</v>
      </c>
      <c r="F4480" s="98" t="s">
        <v>542</v>
      </c>
      <c r="G4480" s="98" t="s">
        <v>556</v>
      </c>
    </row>
    <row r="4481" spans="1:7" x14ac:dyDescent="0.25">
      <c r="A4481" s="31" t="s">
        <v>549</v>
      </c>
      <c r="B4481" s="18" t="s">
        <v>172</v>
      </c>
      <c r="C4481" s="120">
        <v>-2673.51</v>
      </c>
      <c r="D4481" s="98">
        <v>202501</v>
      </c>
      <c r="E4481" s="119" t="str">
        <f t="shared" si="69"/>
        <v>01 January 2025</v>
      </c>
      <c r="F4481" s="31" t="s">
        <v>542</v>
      </c>
      <c r="G4481" s="31" t="s">
        <v>556</v>
      </c>
    </row>
    <row r="4482" spans="1:7" x14ac:dyDescent="0.25">
      <c r="A4482" s="98" t="s">
        <v>549</v>
      </c>
      <c r="B4482" s="18" t="s">
        <v>174</v>
      </c>
      <c r="C4482" s="120"/>
      <c r="D4482" s="98">
        <v>202501</v>
      </c>
      <c r="E4482" s="118" t="str">
        <f t="shared" ref="E4482:E4545" si="70">TEXT(DATE(LEFT(D4482,4), RIGHT(D4482,2), 1), "DD MMMM YYYY")</f>
        <v>01 January 2025</v>
      </c>
      <c r="F4482" s="98" t="s">
        <v>542</v>
      </c>
      <c r="G4482" s="98" t="s">
        <v>556</v>
      </c>
    </row>
    <row r="4483" spans="1:7" x14ac:dyDescent="0.25">
      <c r="A4483" s="31" t="s">
        <v>549</v>
      </c>
      <c r="B4483" s="18" t="s">
        <v>176</v>
      </c>
      <c r="C4483" s="120">
        <v>-4299</v>
      </c>
      <c r="D4483" s="98">
        <v>202501</v>
      </c>
      <c r="E4483" s="119" t="str">
        <f t="shared" si="70"/>
        <v>01 January 2025</v>
      </c>
      <c r="F4483" s="31" t="s">
        <v>542</v>
      </c>
      <c r="G4483" s="31" t="s">
        <v>556</v>
      </c>
    </row>
    <row r="4484" spans="1:7" x14ac:dyDescent="0.25">
      <c r="A4484" s="98" t="s">
        <v>549</v>
      </c>
      <c r="B4484" s="18" t="s">
        <v>188</v>
      </c>
      <c r="C4484" s="120">
        <v>-77.260000000000005</v>
      </c>
      <c r="D4484" s="98">
        <v>202501</v>
      </c>
      <c r="E4484" s="118" t="str">
        <f t="shared" si="70"/>
        <v>01 January 2025</v>
      </c>
      <c r="F4484" s="98" t="s">
        <v>542</v>
      </c>
      <c r="G4484" s="98" t="s">
        <v>556</v>
      </c>
    </row>
    <row r="4485" spans="1:7" x14ac:dyDescent="0.25">
      <c r="A4485" s="31" t="s">
        <v>549</v>
      </c>
      <c r="B4485" s="18" t="s">
        <v>198</v>
      </c>
      <c r="C4485" s="120">
        <v>-4376.26</v>
      </c>
      <c r="D4485" s="98">
        <v>202501</v>
      </c>
      <c r="E4485" s="119" t="str">
        <f t="shared" si="70"/>
        <v>01 January 2025</v>
      </c>
      <c r="F4485" s="31" t="s">
        <v>542</v>
      </c>
      <c r="G4485" s="31" t="s">
        <v>556</v>
      </c>
    </row>
    <row r="4486" spans="1:7" x14ac:dyDescent="0.25">
      <c r="A4486" s="98" t="s">
        <v>549</v>
      </c>
      <c r="B4486" s="18" t="s">
        <v>200</v>
      </c>
      <c r="C4486" s="120"/>
      <c r="D4486" s="98">
        <v>202501</v>
      </c>
      <c r="E4486" s="118" t="str">
        <f t="shared" si="70"/>
        <v>01 January 2025</v>
      </c>
      <c r="F4486" s="98" t="s">
        <v>542</v>
      </c>
      <c r="G4486" s="98" t="s">
        <v>556</v>
      </c>
    </row>
    <row r="4487" spans="1:7" x14ac:dyDescent="0.25">
      <c r="A4487" s="31" t="s">
        <v>549</v>
      </c>
      <c r="B4487" s="18" t="s">
        <v>206</v>
      </c>
      <c r="C4487" s="120">
        <v>0</v>
      </c>
      <c r="D4487" s="98">
        <v>202501</v>
      </c>
      <c r="E4487" s="119" t="str">
        <f t="shared" si="70"/>
        <v>01 January 2025</v>
      </c>
      <c r="F4487" s="31" t="s">
        <v>542</v>
      </c>
      <c r="G4487" s="31" t="s">
        <v>556</v>
      </c>
    </row>
    <row r="4488" spans="1:7" x14ac:dyDescent="0.25">
      <c r="A4488" s="98" t="s">
        <v>549</v>
      </c>
      <c r="B4488" s="18" t="s">
        <v>208</v>
      </c>
      <c r="C4488" s="120"/>
      <c r="D4488" s="98">
        <v>202501</v>
      </c>
      <c r="E4488" s="118" t="str">
        <f t="shared" si="70"/>
        <v>01 January 2025</v>
      </c>
      <c r="F4488" s="98" t="s">
        <v>542</v>
      </c>
      <c r="G4488" s="98" t="s">
        <v>556</v>
      </c>
    </row>
    <row r="4489" spans="1:7" x14ac:dyDescent="0.25">
      <c r="A4489" s="31" t="s">
        <v>549</v>
      </c>
      <c r="B4489" s="18" t="s">
        <v>281</v>
      </c>
      <c r="C4489" s="120">
        <v>0</v>
      </c>
      <c r="D4489" s="98">
        <v>202501</v>
      </c>
      <c r="E4489" s="119" t="str">
        <f t="shared" si="70"/>
        <v>01 January 2025</v>
      </c>
      <c r="F4489" s="31" t="s">
        <v>542</v>
      </c>
      <c r="G4489" s="31" t="s">
        <v>556</v>
      </c>
    </row>
    <row r="4490" spans="1:7" x14ac:dyDescent="0.25">
      <c r="A4490" s="98" t="s">
        <v>549</v>
      </c>
      <c r="B4490" s="18" t="s">
        <v>214</v>
      </c>
      <c r="C4490" s="120"/>
      <c r="D4490" s="98">
        <v>202501</v>
      </c>
      <c r="E4490" s="118" t="str">
        <f t="shared" si="70"/>
        <v>01 January 2025</v>
      </c>
      <c r="F4490" s="98" t="s">
        <v>542</v>
      </c>
      <c r="G4490" s="98" t="s">
        <v>556</v>
      </c>
    </row>
    <row r="4491" spans="1:7" x14ac:dyDescent="0.25">
      <c r="A4491" s="31" t="s">
        <v>549</v>
      </c>
      <c r="B4491" s="18" t="s">
        <v>218</v>
      </c>
      <c r="C4491" s="120">
        <v>-175</v>
      </c>
      <c r="D4491" s="98">
        <v>202501</v>
      </c>
      <c r="E4491" s="119" t="str">
        <f t="shared" si="70"/>
        <v>01 January 2025</v>
      </c>
      <c r="F4491" s="31" t="s">
        <v>542</v>
      </c>
      <c r="G4491" s="31" t="s">
        <v>556</v>
      </c>
    </row>
    <row r="4492" spans="1:7" x14ac:dyDescent="0.25">
      <c r="A4492" s="98" t="s">
        <v>549</v>
      </c>
      <c r="B4492" s="18" t="s">
        <v>220</v>
      </c>
      <c r="C4492" s="120">
        <v>-175</v>
      </c>
      <c r="D4492" s="98">
        <v>202501</v>
      </c>
      <c r="E4492" s="118" t="str">
        <f t="shared" si="70"/>
        <v>01 January 2025</v>
      </c>
      <c r="F4492" s="98" t="s">
        <v>542</v>
      </c>
      <c r="G4492" s="98" t="s">
        <v>556</v>
      </c>
    </row>
    <row r="4493" spans="1:7" x14ac:dyDescent="0.25">
      <c r="A4493" s="31" t="s">
        <v>549</v>
      </c>
      <c r="B4493" s="18" t="s">
        <v>222</v>
      </c>
      <c r="C4493" s="120"/>
      <c r="D4493" s="98">
        <v>202501</v>
      </c>
      <c r="E4493" s="119" t="str">
        <f t="shared" si="70"/>
        <v>01 January 2025</v>
      </c>
      <c r="F4493" s="31" t="s">
        <v>542</v>
      </c>
      <c r="G4493" s="31" t="s">
        <v>556</v>
      </c>
    </row>
    <row r="4494" spans="1:7" x14ac:dyDescent="0.25">
      <c r="A4494" s="98" t="s">
        <v>549</v>
      </c>
      <c r="B4494" s="18" t="s">
        <v>224</v>
      </c>
      <c r="C4494" s="120">
        <v>0</v>
      </c>
      <c r="D4494" s="98">
        <v>202501</v>
      </c>
      <c r="E4494" s="118" t="str">
        <f t="shared" si="70"/>
        <v>01 January 2025</v>
      </c>
      <c r="F4494" s="98" t="s">
        <v>542</v>
      </c>
      <c r="G4494" s="98" t="s">
        <v>556</v>
      </c>
    </row>
    <row r="4495" spans="1:7" x14ac:dyDescent="0.25">
      <c r="A4495" s="31" t="s">
        <v>549</v>
      </c>
      <c r="B4495" s="18" t="s">
        <v>226</v>
      </c>
      <c r="C4495" s="120"/>
      <c r="D4495" s="98">
        <v>202501</v>
      </c>
      <c r="E4495" s="119" t="str">
        <f t="shared" si="70"/>
        <v>01 January 2025</v>
      </c>
      <c r="F4495" s="31" t="s">
        <v>542</v>
      </c>
      <c r="G4495" s="31" t="s">
        <v>556</v>
      </c>
    </row>
    <row r="4496" spans="1:7" x14ac:dyDescent="0.25">
      <c r="A4496" s="98" t="s">
        <v>549</v>
      </c>
      <c r="B4496" s="18" t="s">
        <v>228</v>
      </c>
      <c r="C4496" s="120">
        <v>0</v>
      </c>
      <c r="D4496" s="98">
        <v>202501</v>
      </c>
      <c r="E4496" s="118" t="str">
        <f t="shared" si="70"/>
        <v>01 January 2025</v>
      </c>
      <c r="F4496" s="98" t="s">
        <v>542</v>
      </c>
      <c r="G4496" s="98" t="s">
        <v>556</v>
      </c>
    </row>
    <row r="4497" spans="1:7" x14ac:dyDescent="0.25">
      <c r="A4497" s="31" t="s">
        <v>549</v>
      </c>
      <c r="B4497" s="18" t="s">
        <v>230</v>
      </c>
      <c r="C4497" s="120"/>
      <c r="D4497" s="98">
        <v>202501</v>
      </c>
      <c r="E4497" s="119" t="str">
        <f t="shared" si="70"/>
        <v>01 January 2025</v>
      </c>
      <c r="F4497" s="31" t="s">
        <v>542</v>
      </c>
      <c r="G4497" s="31" t="s">
        <v>556</v>
      </c>
    </row>
    <row r="4498" spans="1:7" x14ac:dyDescent="0.25">
      <c r="A4498" s="98" t="s">
        <v>549</v>
      </c>
      <c r="B4498" s="18" t="s">
        <v>232</v>
      </c>
      <c r="C4498" s="120">
        <v>0</v>
      </c>
      <c r="D4498" s="98">
        <v>202501</v>
      </c>
      <c r="E4498" s="118" t="str">
        <f t="shared" si="70"/>
        <v>01 January 2025</v>
      </c>
      <c r="F4498" s="98" t="s">
        <v>542</v>
      </c>
      <c r="G4498" s="98" t="s">
        <v>556</v>
      </c>
    </row>
    <row r="4499" spans="1:7" x14ac:dyDescent="0.25">
      <c r="A4499" s="31" t="s">
        <v>549</v>
      </c>
      <c r="B4499" s="18" t="s">
        <v>234</v>
      </c>
      <c r="C4499" s="120">
        <v>-51492.41</v>
      </c>
      <c r="D4499" s="98">
        <v>202501</v>
      </c>
      <c r="E4499" s="119" t="str">
        <f t="shared" si="70"/>
        <v>01 January 2025</v>
      </c>
      <c r="F4499" s="31" t="s">
        <v>542</v>
      </c>
      <c r="G4499" s="31" t="s">
        <v>556</v>
      </c>
    </row>
    <row r="4500" spans="1:7" x14ac:dyDescent="0.25">
      <c r="A4500" s="98" t="s">
        <v>549</v>
      </c>
      <c r="B4500" s="18" t="s">
        <v>236</v>
      </c>
      <c r="C4500" s="120">
        <v>18965.72</v>
      </c>
      <c r="D4500" s="98">
        <v>202501</v>
      </c>
      <c r="E4500" s="118" t="str">
        <f t="shared" si="70"/>
        <v>01 January 2025</v>
      </c>
      <c r="F4500" s="98" t="s">
        <v>542</v>
      </c>
      <c r="G4500" s="98" t="s">
        <v>556</v>
      </c>
    </row>
    <row r="4501" spans="1:7" x14ac:dyDescent="0.25">
      <c r="A4501" s="31" t="s">
        <v>549</v>
      </c>
      <c r="B4501" s="18" t="s">
        <v>238</v>
      </c>
      <c r="C4501" s="120"/>
      <c r="D4501" s="98">
        <v>202501</v>
      </c>
      <c r="E4501" s="119" t="str">
        <f t="shared" si="70"/>
        <v>01 January 2025</v>
      </c>
      <c r="F4501" s="31" t="s">
        <v>542</v>
      </c>
      <c r="G4501" s="31" t="s">
        <v>556</v>
      </c>
    </row>
    <row r="4502" spans="1:7" x14ac:dyDescent="0.25">
      <c r="A4502" s="98" t="s">
        <v>549</v>
      </c>
      <c r="B4502" s="18" t="s">
        <v>238</v>
      </c>
      <c r="C4502" s="120">
        <v>18965.72</v>
      </c>
      <c r="D4502" s="98">
        <v>202501</v>
      </c>
      <c r="E4502" s="118" t="str">
        <f t="shared" si="70"/>
        <v>01 January 2025</v>
      </c>
      <c r="F4502" s="98" t="s">
        <v>542</v>
      </c>
      <c r="G4502" s="98" t="s">
        <v>556</v>
      </c>
    </row>
    <row r="4503" spans="1:7" x14ac:dyDescent="0.25">
      <c r="A4503" s="31" t="s">
        <v>549</v>
      </c>
      <c r="B4503" s="18" t="s">
        <v>241</v>
      </c>
      <c r="C4503" s="120">
        <v>18965.72</v>
      </c>
      <c r="D4503" s="98">
        <v>202501</v>
      </c>
      <c r="E4503" s="119" t="str">
        <f t="shared" si="70"/>
        <v>01 January 2025</v>
      </c>
      <c r="F4503" s="31" t="s">
        <v>542</v>
      </c>
      <c r="G4503" s="31" t="s">
        <v>556</v>
      </c>
    </row>
    <row r="4504" spans="1:7" x14ac:dyDescent="0.25">
      <c r="A4504" s="98" t="s">
        <v>549</v>
      </c>
      <c r="B4504" s="18" t="s">
        <v>243</v>
      </c>
      <c r="C4504" s="120"/>
      <c r="D4504" s="98">
        <v>202501</v>
      </c>
      <c r="E4504" s="118" t="str">
        <f t="shared" si="70"/>
        <v>01 January 2025</v>
      </c>
      <c r="F4504" s="98" t="s">
        <v>542</v>
      </c>
      <c r="G4504" s="98" t="s">
        <v>556</v>
      </c>
    </row>
    <row r="4505" spans="1:7" x14ac:dyDescent="0.25">
      <c r="A4505" s="31" t="s">
        <v>549</v>
      </c>
      <c r="B4505" s="18" t="s">
        <v>249</v>
      </c>
      <c r="C4505" s="120">
        <v>18965.72</v>
      </c>
      <c r="D4505" s="98">
        <v>202501</v>
      </c>
      <c r="E4505" s="119" t="str">
        <f t="shared" si="70"/>
        <v>01 January 2025</v>
      </c>
      <c r="F4505" s="31" t="s">
        <v>542</v>
      </c>
      <c r="G4505" s="31" t="s">
        <v>556</v>
      </c>
    </row>
    <row r="4506" spans="1:7" x14ac:dyDescent="0.25">
      <c r="A4506" s="98" t="s">
        <v>549</v>
      </c>
      <c r="B4506" s="18" t="s">
        <v>251</v>
      </c>
      <c r="C4506" s="120">
        <v>-27511.279999999999</v>
      </c>
      <c r="D4506" s="98">
        <v>202502</v>
      </c>
      <c r="E4506" s="118" t="str">
        <f t="shared" si="70"/>
        <v>01 February 2025</v>
      </c>
      <c r="F4506" s="98" t="s">
        <v>542</v>
      </c>
      <c r="G4506" s="98" t="s">
        <v>552</v>
      </c>
    </row>
    <row r="4507" spans="1:7" x14ac:dyDescent="0.25">
      <c r="A4507" s="31" t="s">
        <v>549</v>
      </c>
      <c r="B4507" s="18" t="s">
        <v>255</v>
      </c>
      <c r="C4507" s="120">
        <v>-8545.56</v>
      </c>
      <c r="D4507" s="31">
        <v>202502</v>
      </c>
      <c r="E4507" s="119" t="str">
        <f t="shared" si="70"/>
        <v>01 February 2025</v>
      </c>
      <c r="F4507" s="31" t="s">
        <v>542</v>
      </c>
      <c r="G4507" s="31" t="s">
        <v>552</v>
      </c>
    </row>
    <row r="4508" spans="1:7" x14ac:dyDescent="0.25">
      <c r="A4508" s="98" t="s">
        <v>549</v>
      </c>
      <c r="B4508" s="98" t="s">
        <v>29</v>
      </c>
      <c r="C4508" s="98">
        <v>295</v>
      </c>
      <c r="D4508" s="98">
        <v>202502</v>
      </c>
      <c r="E4508" s="118" t="str">
        <f t="shared" si="70"/>
        <v>01 February 2025</v>
      </c>
      <c r="F4508" s="98" t="s">
        <v>542</v>
      </c>
      <c r="G4508" s="98" t="s">
        <v>552</v>
      </c>
    </row>
    <row r="4509" spans="1:7" x14ac:dyDescent="0.25">
      <c r="A4509" s="31" t="s">
        <v>549</v>
      </c>
      <c r="B4509" s="31" t="s">
        <v>33</v>
      </c>
      <c r="C4509" s="31">
        <v>75</v>
      </c>
      <c r="D4509" s="31">
        <v>202502</v>
      </c>
      <c r="E4509" s="119" t="str">
        <f t="shared" si="70"/>
        <v>01 February 2025</v>
      </c>
      <c r="F4509" s="31" t="s">
        <v>542</v>
      </c>
      <c r="G4509" s="31" t="s">
        <v>552</v>
      </c>
    </row>
    <row r="4510" spans="1:7" x14ac:dyDescent="0.25">
      <c r="A4510" s="98" t="s">
        <v>549</v>
      </c>
      <c r="B4510" s="98" t="s">
        <v>43</v>
      </c>
      <c r="C4510" s="98">
        <v>3666.05</v>
      </c>
      <c r="D4510" s="98">
        <v>202502</v>
      </c>
      <c r="E4510" s="118" t="str">
        <f t="shared" si="70"/>
        <v>01 February 2025</v>
      </c>
      <c r="F4510" s="98" t="s">
        <v>542</v>
      </c>
      <c r="G4510" s="98" t="s">
        <v>552</v>
      </c>
    </row>
    <row r="4511" spans="1:7" x14ac:dyDescent="0.25">
      <c r="A4511" s="31" t="s">
        <v>549</v>
      </c>
      <c r="B4511" s="31" t="s">
        <v>45</v>
      </c>
      <c r="C4511" s="31">
        <v>353.75</v>
      </c>
      <c r="D4511" s="31">
        <v>202502</v>
      </c>
      <c r="E4511" s="119" t="str">
        <f t="shared" si="70"/>
        <v>01 February 2025</v>
      </c>
      <c r="F4511" s="31" t="s">
        <v>542</v>
      </c>
      <c r="G4511" s="31" t="s">
        <v>552</v>
      </c>
    </row>
    <row r="4512" spans="1:7" x14ac:dyDescent="0.25">
      <c r="A4512" s="98" t="s">
        <v>549</v>
      </c>
      <c r="B4512" s="98" t="s">
        <v>47</v>
      </c>
      <c r="C4512" s="98">
        <v>4232.22</v>
      </c>
      <c r="D4512" s="98">
        <v>202502</v>
      </c>
      <c r="E4512" s="118" t="str">
        <f t="shared" si="70"/>
        <v>01 February 2025</v>
      </c>
      <c r="F4512" s="98" t="s">
        <v>542</v>
      </c>
      <c r="G4512" s="98" t="s">
        <v>552</v>
      </c>
    </row>
    <row r="4513" spans="1:7" x14ac:dyDescent="0.25">
      <c r="A4513" s="31" t="s">
        <v>549</v>
      </c>
      <c r="B4513" s="31" t="s">
        <v>49</v>
      </c>
      <c r="C4513" s="31">
        <v>12273</v>
      </c>
      <c r="D4513" s="31">
        <v>202502</v>
      </c>
      <c r="E4513" s="119" t="str">
        <f t="shared" si="70"/>
        <v>01 February 2025</v>
      </c>
      <c r="F4513" s="31" t="s">
        <v>542</v>
      </c>
      <c r="G4513" s="31" t="s">
        <v>552</v>
      </c>
    </row>
    <row r="4514" spans="1:7" x14ac:dyDescent="0.25">
      <c r="A4514" s="98" t="s">
        <v>549</v>
      </c>
      <c r="B4514" s="98" t="s">
        <v>51</v>
      </c>
      <c r="C4514" s="98">
        <v>-954.69</v>
      </c>
      <c r="D4514" s="98">
        <v>202502</v>
      </c>
      <c r="E4514" s="118" t="str">
        <f t="shared" si="70"/>
        <v>01 February 2025</v>
      </c>
      <c r="F4514" s="98" t="s">
        <v>542</v>
      </c>
      <c r="G4514" s="98" t="s">
        <v>552</v>
      </c>
    </row>
    <row r="4515" spans="1:7" x14ac:dyDescent="0.25">
      <c r="A4515" s="31" t="s">
        <v>549</v>
      </c>
      <c r="B4515" s="31" t="s">
        <v>547</v>
      </c>
      <c r="C4515" s="31">
        <v>759.18</v>
      </c>
      <c r="D4515" s="31">
        <v>202502</v>
      </c>
      <c r="E4515" s="119" t="str">
        <f t="shared" si="70"/>
        <v>01 February 2025</v>
      </c>
      <c r="F4515" s="31" t="s">
        <v>542</v>
      </c>
      <c r="G4515" s="31" t="s">
        <v>552</v>
      </c>
    </row>
    <row r="4516" spans="1:7" x14ac:dyDescent="0.25">
      <c r="A4516" s="98" t="s">
        <v>549</v>
      </c>
      <c r="B4516" s="98" t="s">
        <v>548</v>
      </c>
      <c r="C4516" s="98">
        <v>-104.31</v>
      </c>
      <c r="D4516" s="98">
        <v>202502</v>
      </c>
      <c r="E4516" s="118" t="str">
        <f t="shared" si="70"/>
        <v>01 February 2025</v>
      </c>
      <c r="F4516" s="98" t="s">
        <v>542</v>
      </c>
      <c r="G4516" s="98" t="s">
        <v>552</v>
      </c>
    </row>
    <row r="4517" spans="1:7" x14ac:dyDescent="0.25">
      <c r="A4517" s="31" t="s">
        <v>549</v>
      </c>
      <c r="B4517" s="31" t="s">
        <v>59</v>
      </c>
      <c r="C4517" s="31">
        <v>1865</v>
      </c>
      <c r="D4517" s="31">
        <v>202502</v>
      </c>
      <c r="E4517" s="119" t="str">
        <f t="shared" si="70"/>
        <v>01 February 2025</v>
      </c>
      <c r="F4517" s="31" t="s">
        <v>542</v>
      </c>
      <c r="G4517" s="31" t="s">
        <v>552</v>
      </c>
    </row>
    <row r="4518" spans="1:7" x14ac:dyDescent="0.25">
      <c r="A4518" s="98" t="s">
        <v>549</v>
      </c>
      <c r="B4518" s="98" t="s">
        <v>61</v>
      </c>
      <c r="C4518" s="98">
        <v>65</v>
      </c>
      <c r="D4518" s="98">
        <v>202502</v>
      </c>
      <c r="E4518" s="118" t="str">
        <f t="shared" si="70"/>
        <v>01 February 2025</v>
      </c>
      <c r="F4518" s="98" t="s">
        <v>542</v>
      </c>
      <c r="G4518" s="98" t="s">
        <v>552</v>
      </c>
    </row>
    <row r="4519" spans="1:7" x14ac:dyDescent="0.25">
      <c r="A4519" s="31" t="s">
        <v>549</v>
      </c>
      <c r="B4519" s="31" t="s">
        <v>63</v>
      </c>
      <c r="C4519" s="31">
        <v>115413.74</v>
      </c>
      <c r="D4519" s="31">
        <v>202502</v>
      </c>
      <c r="E4519" s="119" t="str">
        <f t="shared" si="70"/>
        <v>01 February 2025</v>
      </c>
      <c r="F4519" s="31" t="s">
        <v>542</v>
      </c>
      <c r="G4519" s="31" t="s">
        <v>552</v>
      </c>
    </row>
    <row r="4520" spans="1:7" x14ac:dyDescent="0.25">
      <c r="A4520" s="98" t="s">
        <v>549</v>
      </c>
      <c r="B4520" s="98" t="s">
        <v>68</v>
      </c>
      <c r="C4520" s="98">
        <v>-48507.11</v>
      </c>
      <c r="D4520" s="98">
        <v>202502</v>
      </c>
      <c r="E4520" s="118" t="str">
        <f t="shared" si="70"/>
        <v>01 February 2025</v>
      </c>
      <c r="F4520" s="98" t="s">
        <v>542</v>
      </c>
      <c r="G4520" s="98" t="s">
        <v>552</v>
      </c>
    </row>
    <row r="4521" spans="1:7" x14ac:dyDescent="0.25">
      <c r="A4521" s="31" t="s">
        <v>549</v>
      </c>
      <c r="B4521" s="31" t="s">
        <v>70</v>
      </c>
      <c r="C4521" s="31">
        <v>-12687.59</v>
      </c>
      <c r="D4521" s="31">
        <v>202502</v>
      </c>
      <c r="E4521" s="119" t="str">
        <f t="shared" si="70"/>
        <v>01 February 2025</v>
      </c>
      <c r="F4521" s="31" t="s">
        <v>542</v>
      </c>
      <c r="G4521" s="31" t="s">
        <v>552</v>
      </c>
    </row>
    <row r="4522" spans="1:7" x14ac:dyDescent="0.25">
      <c r="A4522" s="98" t="s">
        <v>549</v>
      </c>
      <c r="B4522" s="98" t="s">
        <v>72</v>
      </c>
      <c r="C4522" s="98">
        <v>-3075.61</v>
      </c>
      <c r="D4522" s="98">
        <v>202502</v>
      </c>
      <c r="E4522" s="118" t="str">
        <f t="shared" si="70"/>
        <v>01 February 2025</v>
      </c>
      <c r="F4522" s="98" t="s">
        <v>542</v>
      </c>
      <c r="G4522" s="98" t="s">
        <v>552</v>
      </c>
    </row>
    <row r="4523" spans="1:7" x14ac:dyDescent="0.25">
      <c r="A4523" s="31" t="s">
        <v>549</v>
      </c>
      <c r="B4523" s="31" t="s">
        <v>74</v>
      </c>
      <c r="C4523" s="31">
        <v>1246.83</v>
      </c>
      <c r="D4523" s="31">
        <v>202502</v>
      </c>
      <c r="E4523" s="119" t="str">
        <f t="shared" si="70"/>
        <v>01 February 2025</v>
      </c>
      <c r="F4523" s="31" t="s">
        <v>542</v>
      </c>
      <c r="G4523" s="31" t="s">
        <v>552</v>
      </c>
    </row>
    <row r="4524" spans="1:7" x14ac:dyDescent="0.25">
      <c r="A4524" s="98" t="s">
        <v>549</v>
      </c>
      <c r="B4524" s="98" t="s">
        <v>90</v>
      </c>
      <c r="C4524" s="98">
        <v>-4586.1099999999997</v>
      </c>
      <c r="D4524" s="98">
        <v>202502</v>
      </c>
      <c r="E4524" s="118" t="str">
        <f t="shared" si="70"/>
        <v>01 February 2025</v>
      </c>
      <c r="F4524" s="98" t="s">
        <v>542</v>
      </c>
      <c r="G4524" s="98" t="s">
        <v>552</v>
      </c>
    </row>
    <row r="4525" spans="1:7" x14ac:dyDescent="0.25">
      <c r="A4525" s="31" t="s">
        <v>549</v>
      </c>
      <c r="B4525" s="31" t="s">
        <v>92</v>
      </c>
      <c r="C4525" s="31">
        <v>-6035.5</v>
      </c>
      <c r="D4525" s="31">
        <v>202502</v>
      </c>
      <c r="E4525" s="119" t="str">
        <f t="shared" si="70"/>
        <v>01 February 2025</v>
      </c>
      <c r="F4525" s="31" t="s">
        <v>542</v>
      </c>
      <c r="G4525" s="31" t="s">
        <v>552</v>
      </c>
    </row>
    <row r="4526" spans="1:7" x14ac:dyDescent="0.25">
      <c r="A4526" s="98" t="s">
        <v>549</v>
      </c>
      <c r="B4526" s="98" t="s">
        <v>94</v>
      </c>
      <c r="C4526" s="98">
        <v>-232.88</v>
      </c>
      <c r="D4526" s="98">
        <v>202502</v>
      </c>
      <c r="E4526" s="118" t="str">
        <f t="shared" si="70"/>
        <v>01 February 2025</v>
      </c>
      <c r="F4526" s="98" t="s">
        <v>542</v>
      </c>
      <c r="G4526" s="98" t="s">
        <v>552</v>
      </c>
    </row>
    <row r="4527" spans="1:7" x14ac:dyDescent="0.25">
      <c r="A4527" s="31" t="s">
        <v>549</v>
      </c>
      <c r="B4527" s="31" t="s">
        <v>96</v>
      </c>
      <c r="C4527" s="31">
        <v>-13631.16</v>
      </c>
      <c r="D4527" s="31">
        <v>202502</v>
      </c>
      <c r="E4527" s="119" t="str">
        <f t="shared" si="70"/>
        <v>01 February 2025</v>
      </c>
      <c r="F4527" s="31" t="s">
        <v>542</v>
      </c>
      <c r="G4527" s="31" t="s">
        <v>552</v>
      </c>
    </row>
    <row r="4528" spans="1:7" x14ac:dyDescent="0.25">
      <c r="A4528" s="98" t="s">
        <v>549</v>
      </c>
      <c r="B4528" s="98" t="s">
        <v>98</v>
      </c>
      <c r="C4528" s="98">
        <v>3246.62</v>
      </c>
      <c r="D4528" s="98">
        <v>202502</v>
      </c>
      <c r="E4528" s="118" t="str">
        <f t="shared" si="70"/>
        <v>01 February 2025</v>
      </c>
      <c r="F4528" s="98" t="s">
        <v>542</v>
      </c>
      <c r="G4528" s="98" t="s">
        <v>552</v>
      </c>
    </row>
    <row r="4529" spans="1:7" x14ac:dyDescent="0.25">
      <c r="A4529" s="31" t="s">
        <v>549</v>
      </c>
      <c r="B4529" s="31" t="s">
        <v>106</v>
      </c>
      <c r="C4529" s="31">
        <v>-737.48</v>
      </c>
      <c r="D4529" s="31">
        <v>202502</v>
      </c>
      <c r="E4529" s="119" t="str">
        <f t="shared" si="70"/>
        <v>01 February 2025</v>
      </c>
      <c r="F4529" s="31" t="s">
        <v>542</v>
      </c>
      <c r="G4529" s="31" t="s">
        <v>552</v>
      </c>
    </row>
    <row r="4530" spans="1:7" x14ac:dyDescent="0.25">
      <c r="A4530" s="98" t="s">
        <v>549</v>
      </c>
      <c r="B4530" s="98" t="s">
        <v>108</v>
      </c>
      <c r="C4530" s="98">
        <v>231.03</v>
      </c>
      <c r="D4530" s="98">
        <v>202502</v>
      </c>
      <c r="E4530" s="118" t="str">
        <f t="shared" si="70"/>
        <v>01 February 2025</v>
      </c>
      <c r="F4530" s="98" t="s">
        <v>542</v>
      </c>
      <c r="G4530" s="98" t="s">
        <v>552</v>
      </c>
    </row>
    <row r="4531" spans="1:7" x14ac:dyDescent="0.25">
      <c r="A4531" s="31" t="s">
        <v>549</v>
      </c>
      <c r="B4531" s="31" t="s">
        <v>110</v>
      </c>
      <c r="C4531" s="31">
        <v>-84768.960000000006</v>
      </c>
      <c r="D4531" s="31">
        <v>202502</v>
      </c>
      <c r="E4531" s="119" t="str">
        <f t="shared" si="70"/>
        <v>01 February 2025</v>
      </c>
      <c r="F4531" s="31" t="s">
        <v>542</v>
      </c>
      <c r="G4531" s="31" t="s">
        <v>552</v>
      </c>
    </row>
    <row r="4532" spans="1:7" x14ac:dyDescent="0.25">
      <c r="A4532" s="98" t="s">
        <v>549</v>
      </c>
      <c r="B4532" s="98" t="s">
        <v>112</v>
      </c>
      <c r="C4532" s="98">
        <v>30644.78</v>
      </c>
      <c r="D4532" s="98">
        <v>202502</v>
      </c>
      <c r="E4532" s="118" t="str">
        <f t="shared" si="70"/>
        <v>01 February 2025</v>
      </c>
      <c r="F4532" s="98" t="s">
        <v>542</v>
      </c>
      <c r="G4532" s="98" t="s">
        <v>552</v>
      </c>
    </row>
    <row r="4533" spans="1:7" x14ac:dyDescent="0.25">
      <c r="A4533" s="31" t="s">
        <v>549</v>
      </c>
      <c r="B4533" s="31" t="s">
        <v>114</v>
      </c>
      <c r="C4533" s="31">
        <v>30644.78</v>
      </c>
      <c r="D4533" s="31">
        <v>202502</v>
      </c>
      <c r="E4533" s="119" t="str">
        <f t="shared" si="70"/>
        <v>01 February 2025</v>
      </c>
      <c r="F4533" s="31" t="s">
        <v>542</v>
      </c>
      <c r="G4533" s="31" t="s">
        <v>552</v>
      </c>
    </row>
    <row r="4534" spans="1:7" x14ac:dyDescent="0.25">
      <c r="A4534" s="98" t="s">
        <v>549</v>
      </c>
      <c r="B4534" s="98" t="s">
        <v>120</v>
      </c>
      <c r="C4534" s="98">
        <v>-17158.330000000002</v>
      </c>
      <c r="D4534" s="98">
        <v>202502</v>
      </c>
      <c r="E4534" s="118" t="str">
        <f t="shared" si="70"/>
        <v>01 February 2025</v>
      </c>
      <c r="F4534" s="98" t="s">
        <v>542</v>
      </c>
      <c r="G4534" s="98" t="s">
        <v>552</v>
      </c>
    </row>
    <row r="4535" spans="1:7" x14ac:dyDescent="0.25">
      <c r="A4535" s="31" t="s">
        <v>549</v>
      </c>
      <c r="B4535" s="31" t="s">
        <v>124</v>
      </c>
      <c r="C4535" s="31">
        <v>-472.79</v>
      </c>
      <c r="D4535" s="31">
        <v>202502</v>
      </c>
      <c r="E4535" s="119" t="str">
        <f t="shared" si="70"/>
        <v>01 February 2025</v>
      </c>
      <c r="F4535" s="31" t="s">
        <v>542</v>
      </c>
      <c r="G4535" s="31" t="s">
        <v>552</v>
      </c>
    </row>
    <row r="4536" spans="1:7" x14ac:dyDescent="0.25">
      <c r="A4536" s="98" t="s">
        <v>549</v>
      </c>
      <c r="B4536" s="98" t="s">
        <v>126</v>
      </c>
      <c r="C4536" s="98">
        <v>-3218.95</v>
      </c>
      <c r="D4536" s="98">
        <v>202502</v>
      </c>
      <c r="E4536" s="118" t="str">
        <f t="shared" si="70"/>
        <v>01 February 2025</v>
      </c>
      <c r="F4536" s="98" t="s">
        <v>542</v>
      </c>
      <c r="G4536" s="98" t="s">
        <v>552</v>
      </c>
    </row>
    <row r="4537" spans="1:7" x14ac:dyDescent="0.25">
      <c r="A4537" s="31" t="s">
        <v>549</v>
      </c>
      <c r="B4537" s="31" t="s">
        <v>134</v>
      </c>
      <c r="C4537" s="31">
        <v>-1436.31</v>
      </c>
      <c r="D4537" s="31">
        <v>202502</v>
      </c>
      <c r="E4537" s="119" t="str">
        <f t="shared" si="70"/>
        <v>01 February 2025</v>
      </c>
      <c r="F4537" s="31" t="s">
        <v>542</v>
      </c>
      <c r="G4537" s="31" t="s">
        <v>552</v>
      </c>
    </row>
    <row r="4538" spans="1:7" x14ac:dyDescent="0.25">
      <c r="A4538" s="98" t="s">
        <v>549</v>
      </c>
      <c r="B4538" s="98" t="s">
        <v>140</v>
      </c>
      <c r="C4538" s="98">
        <v>-22286.38</v>
      </c>
      <c r="D4538" s="98">
        <v>202502</v>
      </c>
      <c r="E4538" s="118" t="str">
        <f t="shared" si="70"/>
        <v>01 February 2025</v>
      </c>
      <c r="F4538" s="98" t="s">
        <v>542</v>
      </c>
      <c r="G4538" s="98" t="s">
        <v>552</v>
      </c>
    </row>
    <row r="4539" spans="1:7" x14ac:dyDescent="0.25">
      <c r="A4539" s="31" t="s">
        <v>549</v>
      </c>
      <c r="B4539" s="31" t="s">
        <v>148</v>
      </c>
      <c r="C4539" s="31">
        <v>0</v>
      </c>
      <c r="D4539" s="31">
        <v>202502</v>
      </c>
      <c r="E4539" s="119" t="str">
        <f t="shared" si="70"/>
        <v>01 February 2025</v>
      </c>
      <c r="F4539" s="31" t="s">
        <v>542</v>
      </c>
      <c r="G4539" s="31" t="s">
        <v>552</v>
      </c>
    </row>
    <row r="4540" spans="1:7" x14ac:dyDescent="0.25">
      <c r="A4540" s="98" t="s">
        <v>549</v>
      </c>
      <c r="B4540" s="98" t="s">
        <v>154</v>
      </c>
      <c r="C4540" s="98">
        <v>0</v>
      </c>
      <c r="D4540" s="98">
        <v>202502</v>
      </c>
      <c r="E4540" s="118" t="str">
        <f t="shared" si="70"/>
        <v>01 February 2025</v>
      </c>
      <c r="F4540" s="98" t="s">
        <v>542</v>
      </c>
      <c r="G4540" s="98" t="s">
        <v>552</v>
      </c>
    </row>
    <row r="4541" spans="1:7" x14ac:dyDescent="0.25">
      <c r="A4541" s="31" t="s">
        <v>549</v>
      </c>
      <c r="B4541" s="31" t="s">
        <v>162</v>
      </c>
      <c r="C4541" s="31">
        <v>0</v>
      </c>
      <c r="D4541" s="31">
        <v>202502</v>
      </c>
      <c r="E4541" s="119" t="str">
        <f t="shared" si="70"/>
        <v>01 February 2025</v>
      </c>
      <c r="F4541" s="31" t="s">
        <v>542</v>
      </c>
      <c r="G4541" s="31" t="s">
        <v>552</v>
      </c>
    </row>
    <row r="4542" spans="1:7" x14ac:dyDescent="0.25">
      <c r="A4542" s="98" t="s">
        <v>549</v>
      </c>
      <c r="B4542" s="98" t="s">
        <v>276</v>
      </c>
      <c r="C4542" s="98">
        <v>-2669.99</v>
      </c>
      <c r="D4542" s="98">
        <v>202502</v>
      </c>
      <c r="E4542" s="118" t="str">
        <f t="shared" si="70"/>
        <v>01 February 2025</v>
      </c>
      <c r="F4542" s="98" t="s">
        <v>542</v>
      </c>
      <c r="G4542" s="98" t="s">
        <v>552</v>
      </c>
    </row>
    <row r="4543" spans="1:7" x14ac:dyDescent="0.25">
      <c r="A4543" s="31" t="s">
        <v>549</v>
      </c>
      <c r="B4543" s="31" t="s">
        <v>172</v>
      </c>
      <c r="C4543" s="31">
        <v>-2669.99</v>
      </c>
      <c r="D4543" s="31">
        <v>202502</v>
      </c>
      <c r="E4543" s="119" t="str">
        <f t="shared" si="70"/>
        <v>01 February 2025</v>
      </c>
      <c r="F4543" s="31" t="s">
        <v>542</v>
      </c>
      <c r="G4543" s="31" t="s">
        <v>552</v>
      </c>
    </row>
    <row r="4544" spans="1:7" x14ac:dyDescent="0.25">
      <c r="A4544" s="98" t="s">
        <v>549</v>
      </c>
      <c r="B4544" s="98" t="s">
        <v>176</v>
      </c>
      <c r="C4544" s="98">
        <v>-4299</v>
      </c>
      <c r="D4544" s="98">
        <v>202502</v>
      </c>
      <c r="E4544" s="118" t="str">
        <f t="shared" si="70"/>
        <v>01 February 2025</v>
      </c>
      <c r="F4544" s="98" t="s">
        <v>542</v>
      </c>
      <c r="G4544" s="98" t="s">
        <v>552</v>
      </c>
    </row>
    <row r="4545" spans="1:7" x14ac:dyDescent="0.25">
      <c r="A4545" s="31" t="s">
        <v>549</v>
      </c>
      <c r="B4545" s="31" t="s">
        <v>188</v>
      </c>
      <c r="C4545" s="31">
        <v>-234.32</v>
      </c>
      <c r="D4545" s="31">
        <v>202502</v>
      </c>
      <c r="E4545" s="119" t="str">
        <f t="shared" si="70"/>
        <v>01 February 2025</v>
      </c>
      <c r="F4545" s="31" t="s">
        <v>542</v>
      </c>
      <c r="G4545" s="31" t="s">
        <v>552</v>
      </c>
    </row>
    <row r="4546" spans="1:7" x14ac:dyDescent="0.25">
      <c r="A4546" s="98" t="s">
        <v>549</v>
      </c>
      <c r="B4546" s="98" t="s">
        <v>198</v>
      </c>
      <c r="C4546" s="98">
        <v>-4533.32</v>
      </c>
      <c r="D4546" s="98">
        <v>202502</v>
      </c>
      <c r="E4546" s="118" t="str">
        <f t="shared" ref="E4546:E4609" si="71">TEXT(DATE(LEFT(D4546,4), RIGHT(D4546,2), 1), "DD MMMM YYYY")</f>
        <v>01 February 2025</v>
      </c>
      <c r="F4546" s="98" t="s">
        <v>542</v>
      </c>
      <c r="G4546" s="98" t="s">
        <v>552</v>
      </c>
    </row>
    <row r="4547" spans="1:7" x14ac:dyDescent="0.25">
      <c r="A4547" s="31" t="s">
        <v>549</v>
      </c>
      <c r="B4547" s="31" t="s">
        <v>206</v>
      </c>
      <c r="C4547" s="31">
        <v>0</v>
      </c>
      <c r="D4547" s="31">
        <v>202502</v>
      </c>
      <c r="E4547" s="119" t="str">
        <f t="shared" si="71"/>
        <v>01 February 2025</v>
      </c>
      <c r="F4547" s="31" t="s">
        <v>542</v>
      </c>
      <c r="G4547" s="31" t="s">
        <v>552</v>
      </c>
    </row>
    <row r="4548" spans="1:7" x14ac:dyDescent="0.25">
      <c r="A4548" s="98" t="s">
        <v>549</v>
      </c>
      <c r="B4548" s="98" t="s">
        <v>281</v>
      </c>
      <c r="C4548" s="98">
        <v>0</v>
      </c>
      <c r="D4548" s="98">
        <v>202502</v>
      </c>
      <c r="E4548" s="118" t="str">
        <f t="shared" si="71"/>
        <v>01 February 2025</v>
      </c>
      <c r="F4548" s="98" t="s">
        <v>542</v>
      </c>
      <c r="G4548" s="98" t="s">
        <v>552</v>
      </c>
    </row>
    <row r="4549" spans="1:7" x14ac:dyDescent="0.25">
      <c r="A4549" s="31" t="s">
        <v>549</v>
      </c>
      <c r="B4549" s="31" t="s">
        <v>220</v>
      </c>
      <c r="C4549" s="31">
        <v>0</v>
      </c>
      <c r="D4549" s="31">
        <v>202502</v>
      </c>
      <c r="E4549" s="119" t="str">
        <f t="shared" si="71"/>
        <v>01 February 2025</v>
      </c>
      <c r="F4549" s="31" t="s">
        <v>542</v>
      </c>
      <c r="G4549" s="31" t="s">
        <v>552</v>
      </c>
    </row>
    <row r="4550" spans="1:7" x14ac:dyDescent="0.25">
      <c r="A4550" s="98" t="s">
        <v>549</v>
      </c>
      <c r="B4550" s="98" t="s">
        <v>224</v>
      </c>
      <c r="C4550" s="98">
        <v>0</v>
      </c>
      <c r="D4550" s="98">
        <v>202502</v>
      </c>
      <c r="E4550" s="118" t="str">
        <f t="shared" si="71"/>
        <v>01 February 2025</v>
      </c>
      <c r="F4550" s="98" t="s">
        <v>542</v>
      </c>
      <c r="G4550" s="98" t="s">
        <v>552</v>
      </c>
    </row>
    <row r="4551" spans="1:7" x14ac:dyDescent="0.25">
      <c r="A4551" s="31" t="s">
        <v>549</v>
      </c>
      <c r="B4551" s="31" t="s">
        <v>228</v>
      </c>
      <c r="C4551" s="31">
        <v>0</v>
      </c>
      <c r="D4551" s="31">
        <v>202502</v>
      </c>
      <c r="E4551" s="119" t="str">
        <f t="shared" si="71"/>
        <v>01 February 2025</v>
      </c>
      <c r="F4551" s="31" t="s">
        <v>542</v>
      </c>
      <c r="G4551" s="31" t="s">
        <v>552</v>
      </c>
    </row>
    <row r="4552" spans="1:7" x14ac:dyDescent="0.25">
      <c r="A4552" s="98" t="s">
        <v>549</v>
      </c>
      <c r="B4552" s="98" t="s">
        <v>232</v>
      </c>
      <c r="C4552" s="98">
        <v>0</v>
      </c>
      <c r="D4552" s="98">
        <v>202502</v>
      </c>
      <c r="E4552" s="118" t="str">
        <f t="shared" si="71"/>
        <v>01 February 2025</v>
      </c>
      <c r="F4552" s="98" t="s">
        <v>542</v>
      </c>
      <c r="G4552" s="98" t="s">
        <v>552</v>
      </c>
    </row>
    <row r="4553" spans="1:7" x14ac:dyDescent="0.25">
      <c r="A4553" s="31" t="s">
        <v>549</v>
      </c>
      <c r="B4553" s="31" t="s">
        <v>234</v>
      </c>
      <c r="C4553" s="31">
        <v>-29489.69</v>
      </c>
      <c r="D4553" s="31">
        <v>202502</v>
      </c>
      <c r="E4553" s="119" t="str">
        <f t="shared" si="71"/>
        <v>01 February 2025</v>
      </c>
      <c r="F4553" s="31" t="s">
        <v>542</v>
      </c>
      <c r="G4553" s="31" t="s">
        <v>552</v>
      </c>
    </row>
    <row r="4554" spans="1:7" x14ac:dyDescent="0.25">
      <c r="A4554" s="98" t="s">
        <v>549</v>
      </c>
      <c r="B4554" s="98" t="s">
        <v>236</v>
      </c>
      <c r="C4554" s="98">
        <v>1155.0899999999999</v>
      </c>
      <c r="D4554" s="98">
        <v>202502</v>
      </c>
      <c r="E4554" s="118" t="str">
        <f t="shared" si="71"/>
        <v>01 February 2025</v>
      </c>
      <c r="F4554" s="98" t="s">
        <v>542</v>
      </c>
      <c r="G4554" s="98" t="s">
        <v>552</v>
      </c>
    </row>
    <row r="4555" spans="1:7" x14ac:dyDescent="0.25">
      <c r="A4555" s="31" t="s">
        <v>549</v>
      </c>
      <c r="B4555" s="31" t="s">
        <v>238</v>
      </c>
      <c r="C4555" s="31">
        <v>1155.0899999999999</v>
      </c>
      <c r="D4555" s="31">
        <v>202502</v>
      </c>
      <c r="E4555" s="119" t="str">
        <f t="shared" si="71"/>
        <v>01 February 2025</v>
      </c>
      <c r="F4555" s="31" t="s">
        <v>542</v>
      </c>
      <c r="G4555" s="31" t="s">
        <v>552</v>
      </c>
    </row>
    <row r="4556" spans="1:7" x14ac:dyDescent="0.25">
      <c r="A4556" s="98" t="s">
        <v>549</v>
      </c>
      <c r="B4556" s="98" t="s">
        <v>241</v>
      </c>
      <c r="C4556" s="98">
        <v>1155.0899999999999</v>
      </c>
      <c r="D4556" s="98">
        <v>202502</v>
      </c>
      <c r="E4556" s="118" t="str">
        <f t="shared" si="71"/>
        <v>01 February 2025</v>
      </c>
      <c r="F4556" s="98" t="s">
        <v>542</v>
      </c>
      <c r="G4556" s="98" t="s">
        <v>552</v>
      </c>
    </row>
    <row r="4557" spans="1:7" x14ac:dyDescent="0.25">
      <c r="A4557" s="31" t="s">
        <v>549</v>
      </c>
      <c r="B4557" s="31" t="s">
        <v>249</v>
      </c>
      <c r="C4557" s="31">
        <v>1155.0899999999999</v>
      </c>
      <c r="D4557" s="31">
        <v>202502</v>
      </c>
      <c r="E4557" s="119" t="str">
        <f t="shared" si="71"/>
        <v>01 February 2025</v>
      </c>
      <c r="F4557" s="31" t="s">
        <v>542</v>
      </c>
      <c r="G4557" s="31" t="s">
        <v>552</v>
      </c>
    </row>
    <row r="4558" spans="1:7" x14ac:dyDescent="0.25">
      <c r="A4558" s="98" t="s">
        <v>549</v>
      </c>
      <c r="B4558" s="98" t="s">
        <v>255</v>
      </c>
      <c r="C4558" s="98">
        <v>1155.0899999999999</v>
      </c>
      <c r="D4558" s="98">
        <v>202502</v>
      </c>
      <c r="E4558" s="118" t="str">
        <f t="shared" si="71"/>
        <v>01 February 2025</v>
      </c>
      <c r="F4558" s="98" t="s">
        <v>542</v>
      </c>
      <c r="G4558" s="98" t="s">
        <v>552</v>
      </c>
    </row>
    <row r="4559" spans="1:7" x14ac:dyDescent="0.25">
      <c r="A4559" s="31" t="s">
        <v>549</v>
      </c>
      <c r="B4559" s="101" t="s">
        <v>188</v>
      </c>
      <c r="C4559" s="92">
        <v>-234.32</v>
      </c>
      <c r="D4559" s="31">
        <v>202502</v>
      </c>
      <c r="E4559" s="119" t="str">
        <f t="shared" si="71"/>
        <v>01 February 2025</v>
      </c>
      <c r="F4559" s="31" t="s">
        <v>542</v>
      </c>
      <c r="G4559" s="31" t="s">
        <v>552</v>
      </c>
    </row>
    <row r="4560" spans="1:7" x14ac:dyDescent="0.25">
      <c r="A4560" s="98" t="s">
        <v>549</v>
      </c>
      <c r="B4560" s="99" t="s">
        <v>198</v>
      </c>
      <c r="C4560" s="102">
        <v>-4533.32</v>
      </c>
      <c r="D4560" s="98">
        <v>202502</v>
      </c>
      <c r="E4560" s="118" t="str">
        <f t="shared" si="71"/>
        <v>01 February 2025</v>
      </c>
      <c r="F4560" s="98" t="s">
        <v>542</v>
      </c>
      <c r="G4560" s="98" t="s">
        <v>552</v>
      </c>
    </row>
    <row r="4561" spans="1:7" x14ac:dyDescent="0.25">
      <c r="A4561" s="31" t="s">
        <v>549</v>
      </c>
      <c r="B4561" s="101" t="s">
        <v>200</v>
      </c>
      <c r="C4561" s="92"/>
      <c r="D4561" s="31">
        <v>202502</v>
      </c>
      <c r="E4561" s="119" t="str">
        <f t="shared" si="71"/>
        <v>01 February 2025</v>
      </c>
      <c r="F4561" s="31" t="s">
        <v>542</v>
      </c>
      <c r="G4561" s="31" t="s">
        <v>552</v>
      </c>
    </row>
    <row r="4562" spans="1:7" x14ac:dyDescent="0.25">
      <c r="A4562" s="98" t="s">
        <v>549</v>
      </c>
      <c r="B4562" s="99" t="s">
        <v>206</v>
      </c>
      <c r="C4562" s="100">
        <v>0</v>
      </c>
      <c r="D4562" s="98">
        <v>202502</v>
      </c>
      <c r="E4562" s="118" t="str">
        <f t="shared" si="71"/>
        <v>01 February 2025</v>
      </c>
      <c r="F4562" s="98" t="s">
        <v>542</v>
      </c>
      <c r="G4562" s="98" t="s">
        <v>552</v>
      </c>
    </row>
    <row r="4563" spans="1:7" x14ac:dyDescent="0.25">
      <c r="A4563" s="31" t="s">
        <v>549</v>
      </c>
      <c r="B4563" s="101" t="s">
        <v>208</v>
      </c>
      <c r="C4563" s="92"/>
      <c r="D4563" s="31">
        <v>202502</v>
      </c>
      <c r="E4563" s="119" t="str">
        <f t="shared" si="71"/>
        <v>01 February 2025</v>
      </c>
      <c r="F4563" s="31" t="s">
        <v>542</v>
      </c>
      <c r="G4563" s="31" t="s">
        <v>552</v>
      </c>
    </row>
    <row r="4564" spans="1:7" x14ac:dyDescent="0.25">
      <c r="A4564" s="98" t="s">
        <v>549</v>
      </c>
      <c r="B4564" s="99" t="s">
        <v>281</v>
      </c>
      <c r="C4564" s="100">
        <v>0</v>
      </c>
      <c r="D4564" s="98">
        <v>202502</v>
      </c>
      <c r="E4564" s="118" t="str">
        <f t="shared" si="71"/>
        <v>01 February 2025</v>
      </c>
      <c r="F4564" s="98" t="s">
        <v>542</v>
      </c>
      <c r="G4564" s="98" t="s">
        <v>552</v>
      </c>
    </row>
    <row r="4565" spans="1:7" x14ac:dyDescent="0.25">
      <c r="A4565" s="31" t="s">
        <v>549</v>
      </c>
      <c r="B4565" s="101" t="s">
        <v>214</v>
      </c>
      <c r="C4565" s="92"/>
      <c r="D4565" s="31">
        <v>202502</v>
      </c>
      <c r="E4565" s="119" t="str">
        <f t="shared" si="71"/>
        <v>01 February 2025</v>
      </c>
      <c r="F4565" s="31" t="s">
        <v>542</v>
      </c>
      <c r="G4565" s="31" t="s">
        <v>552</v>
      </c>
    </row>
    <row r="4566" spans="1:7" x14ac:dyDescent="0.25">
      <c r="A4566" s="98" t="s">
        <v>549</v>
      </c>
      <c r="B4566" s="99" t="s">
        <v>218</v>
      </c>
      <c r="C4566" s="100"/>
      <c r="D4566" s="98">
        <v>202502</v>
      </c>
      <c r="E4566" s="118" t="str">
        <f t="shared" si="71"/>
        <v>01 February 2025</v>
      </c>
      <c r="F4566" s="98" t="s">
        <v>542</v>
      </c>
      <c r="G4566" s="98" t="s">
        <v>552</v>
      </c>
    </row>
    <row r="4567" spans="1:7" x14ac:dyDescent="0.25">
      <c r="A4567" s="31" t="s">
        <v>549</v>
      </c>
      <c r="B4567" s="101" t="s">
        <v>220</v>
      </c>
      <c r="C4567" s="92">
        <v>0</v>
      </c>
      <c r="D4567" s="31">
        <v>202502</v>
      </c>
      <c r="E4567" s="119" t="str">
        <f t="shared" si="71"/>
        <v>01 February 2025</v>
      </c>
      <c r="F4567" s="31" t="s">
        <v>542</v>
      </c>
      <c r="G4567" s="31" t="s">
        <v>552</v>
      </c>
    </row>
    <row r="4568" spans="1:7" x14ac:dyDescent="0.25">
      <c r="A4568" s="98" t="s">
        <v>549</v>
      </c>
      <c r="B4568" s="99" t="s">
        <v>222</v>
      </c>
      <c r="C4568" s="100"/>
      <c r="D4568" s="98">
        <v>202502</v>
      </c>
      <c r="E4568" s="118" t="str">
        <f t="shared" si="71"/>
        <v>01 February 2025</v>
      </c>
      <c r="F4568" s="98" t="s">
        <v>542</v>
      </c>
      <c r="G4568" s="98" t="s">
        <v>552</v>
      </c>
    </row>
    <row r="4569" spans="1:7" x14ac:dyDescent="0.25">
      <c r="A4569" s="31" t="s">
        <v>549</v>
      </c>
      <c r="B4569" s="101" t="s">
        <v>224</v>
      </c>
      <c r="C4569" s="92">
        <v>0</v>
      </c>
      <c r="D4569" s="31">
        <v>202502</v>
      </c>
      <c r="E4569" s="119" t="str">
        <f t="shared" si="71"/>
        <v>01 February 2025</v>
      </c>
      <c r="F4569" s="31" t="s">
        <v>542</v>
      </c>
      <c r="G4569" s="31" t="s">
        <v>552</v>
      </c>
    </row>
    <row r="4570" spans="1:7" x14ac:dyDescent="0.25">
      <c r="A4570" s="98" t="s">
        <v>549</v>
      </c>
      <c r="B4570" s="99" t="s">
        <v>226</v>
      </c>
      <c r="C4570" s="100"/>
      <c r="D4570" s="98">
        <v>202502</v>
      </c>
      <c r="E4570" s="118" t="str">
        <f t="shared" si="71"/>
        <v>01 February 2025</v>
      </c>
      <c r="F4570" s="98" t="s">
        <v>542</v>
      </c>
      <c r="G4570" s="98" t="s">
        <v>552</v>
      </c>
    </row>
    <row r="4571" spans="1:7" x14ac:dyDescent="0.25">
      <c r="A4571" s="31" t="s">
        <v>549</v>
      </c>
      <c r="B4571" s="101" t="s">
        <v>228</v>
      </c>
      <c r="C4571" s="92">
        <v>0</v>
      </c>
      <c r="D4571" s="31">
        <v>202502</v>
      </c>
      <c r="E4571" s="119" t="str">
        <f t="shared" si="71"/>
        <v>01 February 2025</v>
      </c>
      <c r="F4571" s="31" t="s">
        <v>542</v>
      </c>
      <c r="G4571" s="31" t="s">
        <v>552</v>
      </c>
    </row>
    <row r="4572" spans="1:7" x14ac:dyDescent="0.25">
      <c r="A4572" s="98" t="s">
        <v>549</v>
      </c>
      <c r="B4572" s="99" t="s">
        <v>230</v>
      </c>
      <c r="C4572" s="100"/>
      <c r="D4572" s="98">
        <v>202502</v>
      </c>
      <c r="E4572" s="118" t="str">
        <f t="shared" si="71"/>
        <v>01 February 2025</v>
      </c>
      <c r="F4572" s="98" t="s">
        <v>542</v>
      </c>
      <c r="G4572" s="98" t="s">
        <v>552</v>
      </c>
    </row>
    <row r="4573" spans="1:7" x14ac:dyDescent="0.25">
      <c r="A4573" s="31" t="s">
        <v>549</v>
      </c>
      <c r="B4573" s="101" t="s">
        <v>232</v>
      </c>
      <c r="C4573" s="92">
        <v>0</v>
      </c>
      <c r="D4573" s="31">
        <v>202502</v>
      </c>
      <c r="E4573" s="119" t="str">
        <f t="shared" si="71"/>
        <v>01 February 2025</v>
      </c>
      <c r="F4573" s="31" t="s">
        <v>542</v>
      </c>
      <c r="G4573" s="31" t="s">
        <v>552</v>
      </c>
    </row>
    <row r="4574" spans="1:7" x14ac:dyDescent="0.25">
      <c r="A4574" s="98" t="s">
        <v>549</v>
      </c>
      <c r="B4574" s="99" t="s">
        <v>234</v>
      </c>
      <c r="C4574" s="102">
        <v>-29489.69</v>
      </c>
      <c r="D4574" s="98">
        <v>202502</v>
      </c>
      <c r="E4574" s="118" t="str">
        <f t="shared" si="71"/>
        <v>01 February 2025</v>
      </c>
      <c r="F4574" s="98" t="s">
        <v>542</v>
      </c>
      <c r="G4574" s="98" t="s">
        <v>552</v>
      </c>
    </row>
    <row r="4575" spans="1:7" x14ac:dyDescent="0.25">
      <c r="A4575" s="31" t="s">
        <v>549</v>
      </c>
      <c r="B4575" s="101" t="s">
        <v>236</v>
      </c>
      <c r="C4575" s="34">
        <v>1155.0899999999999</v>
      </c>
      <c r="D4575" s="31">
        <v>202502</v>
      </c>
      <c r="E4575" s="119" t="str">
        <f t="shared" si="71"/>
        <v>01 February 2025</v>
      </c>
      <c r="F4575" s="31" t="s">
        <v>542</v>
      </c>
      <c r="G4575" s="31" t="s">
        <v>552</v>
      </c>
    </row>
    <row r="4576" spans="1:7" x14ac:dyDescent="0.25">
      <c r="A4576" s="98" t="s">
        <v>549</v>
      </c>
      <c r="B4576" s="99" t="s">
        <v>238</v>
      </c>
      <c r="C4576" s="100"/>
      <c r="D4576" s="98">
        <v>202502</v>
      </c>
      <c r="E4576" s="118" t="str">
        <f t="shared" si="71"/>
        <v>01 February 2025</v>
      </c>
      <c r="F4576" s="98" t="s">
        <v>542</v>
      </c>
      <c r="G4576" s="98" t="s">
        <v>552</v>
      </c>
    </row>
    <row r="4577" spans="1:7" x14ac:dyDescent="0.25">
      <c r="A4577" s="31" t="s">
        <v>549</v>
      </c>
      <c r="B4577" s="101" t="s">
        <v>238</v>
      </c>
      <c r="C4577" s="34">
        <v>1155.0899999999999</v>
      </c>
      <c r="D4577" s="31">
        <v>202502</v>
      </c>
      <c r="E4577" s="119" t="str">
        <f t="shared" si="71"/>
        <v>01 February 2025</v>
      </c>
      <c r="F4577" s="31" t="s">
        <v>542</v>
      </c>
      <c r="G4577" s="31" t="s">
        <v>552</v>
      </c>
    </row>
    <row r="4578" spans="1:7" x14ac:dyDescent="0.25">
      <c r="A4578" s="98" t="s">
        <v>549</v>
      </c>
      <c r="B4578" s="99" t="s">
        <v>241</v>
      </c>
      <c r="C4578" s="102">
        <v>1155.0899999999999</v>
      </c>
      <c r="D4578" s="98">
        <v>202502</v>
      </c>
      <c r="E4578" s="118" t="str">
        <f t="shared" si="71"/>
        <v>01 February 2025</v>
      </c>
      <c r="F4578" s="98" t="s">
        <v>542</v>
      </c>
      <c r="G4578" s="98" t="s">
        <v>552</v>
      </c>
    </row>
    <row r="4579" spans="1:7" x14ac:dyDescent="0.25">
      <c r="A4579" s="31" t="s">
        <v>549</v>
      </c>
      <c r="B4579" s="101" t="s">
        <v>243</v>
      </c>
      <c r="C4579" s="92"/>
      <c r="D4579" s="31">
        <v>202502</v>
      </c>
      <c r="E4579" s="119" t="str">
        <f t="shared" si="71"/>
        <v>01 February 2025</v>
      </c>
      <c r="F4579" s="31" t="s">
        <v>542</v>
      </c>
      <c r="G4579" s="31" t="s">
        <v>552</v>
      </c>
    </row>
    <row r="4580" spans="1:7" x14ac:dyDescent="0.25">
      <c r="A4580" s="31" t="s">
        <v>549</v>
      </c>
      <c r="B4580" s="99" t="s">
        <v>249</v>
      </c>
      <c r="C4580" s="102">
        <v>1155.0899999999999</v>
      </c>
      <c r="D4580" s="98">
        <v>202502</v>
      </c>
      <c r="E4580" s="118" t="str">
        <f t="shared" si="71"/>
        <v>01 February 2025</v>
      </c>
      <c r="F4580" s="98" t="s">
        <v>542</v>
      </c>
      <c r="G4580" s="98" t="s">
        <v>552</v>
      </c>
    </row>
    <row r="4581" spans="1:7" x14ac:dyDescent="0.25">
      <c r="A4581" s="31" t="s">
        <v>549</v>
      </c>
      <c r="B4581" s="101" t="s">
        <v>255</v>
      </c>
      <c r="C4581" s="34">
        <v>1155.0899999999999</v>
      </c>
      <c r="D4581" s="31">
        <v>202502</v>
      </c>
      <c r="E4581" s="119" t="str">
        <f t="shared" si="71"/>
        <v>01 February 2025</v>
      </c>
      <c r="F4581" s="31" t="s">
        <v>542</v>
      </c>
      <c r="G4581" s="31" t="s">
        <v>552</v>
      </c>
    </row>
    <row r="4582" spans="1:7" x14ac:dyDescent="0.25">
      <c r="A4582" s="31" t="s">
        <v>549</v>
      </c>
      <c r="B4582" t="s">
        <v>22</v>
      </c>
      <c r="C4582">
        <v>209824.16</v>
      </c>
      <c r="D4582" t="s">
        <v>563</v>
      </c>
      <c r="E4582" s="121" t="str">
        <f t="shared" si="71"/>
        <v>01 February 2025</v>
      </c>
      <c r="F4582" s="31" t="s">
        <v>542</v>
      </c>
      <c r="G4582" t="s">
        <v>553</v>
      </c>
    </row>
    <row r="4583" spans="1:7" x14ac:dyDescent="0.25">
      <c r="A4583" s="31" t="s">
        <v>549</v>
      </c>
      <c r="B4583" t="s">
        <v>25</v>
      </c>
      <c r="C4583">
        <v>-4085.95</v>
      </c>
      <c r="D4583" t="s">
        <v>563</v>
      </c>
      <c r="E4583" s="121" t="str">
        <f t="shared" si="71"/>
        <v>01 February 2025</v>
      </c>
      <c r="F4583" s="31" t="s">
        <v>542</v>
      </c>
      <c r="G4583" t="s">
        <v>553</v>
      </c>
    </row>
    <row r="4584" spans="1:7" x14ac:dyDescent="0.25">
      <c r="A4584" s="31" t="s">
        <v>549</v>
      </c>
      <c r="B4584" t="s">
        <v>27</v>
      </c>
      <c r="C4584">
        <v>295</v>
      </c>
      <c r="D4584" t="s">
        <v>563</v>
      </c>
      <c r="E4584" s="121" t="str">
        <f t="shared" si="71"/>
        <v>01 February 2025</v>
      </c>
      <c r="F4584" s="31" t="s">
        <v>542</v>
      </c>
      <c r="G4584" t="s">
        <v>553</v>
      </c>
    </row>
    <row r="4585" spans="1:7" x14ac:dyDescent="0.25">
      <c r="A4585" s="31" t="s">
        <v>549</v>
      </c>
      <c r="B4585" t="s">
        <v>31</v>
      </c>
      <c r="C4585">
        <v>75</v>
      </c>
      <c r="D4585" t="s">
        <v>563</v>
      </c>
      <c r="E4585" s="121" t="str">
        <f t="shared" si="71"/>
        <v>01 February 2025</v>
      </c>
      <c r="F4585" s="31" t="s">
        <v>542</v>
      </c>
      <c r="G4585" t="s">
        <v>553</v>
      </c>
    </row>
    <row r="4586" spans="1:7" x14ac:dyDescent="0.25">
      <c r="A4586" s="31" t="s">
        <v>549</v>
      </c>
      <c r="B4586" t="s">
        <v>43</v>
      </c>
      <c r="C4586">
        <v>6362.67</v>
      </c>
      <c r="D4586" t="s">
        <v>563</v>
      </c>
      <c r="E4586" s="121" t="str">
        <f t="shared" si="71"/>
        <v>01 February 2025</v>
      </c>
      <c r="F4586" s="31" t="s">
        <v>542</v>
      </c>
      <c r="G4586" t="s">
        <v>553</v>
      </c>
    </row>
    <row r="4587" spans="1:7" x14ac:dyDescent="0.25">
      <c r="A4587" s="31" t="s">
        <v>549</v>
      </c>
      <c r="B4587" t="s">
        <v>45</v>
      </c>
      <c r="C4587">
        <v>30</v>
      </c>
      <c r="D4587" t="s">
        <v>563</v>
      </c>
      <c r="E4587" s="121" t="str">
        <f t="shared" si="71"/>
        <v>01 February 2025</v>
      </c>
      <c r="F4587" s="31" t="s">
        <v>542</v>
      </c>
      <c r="G4587" t="s">
        <v>553</v>
      </c>
    </row>
    <row r="4588" spans="1:7" x14ac:dyDescent="0.25">
      <c r="A4588" s="31" t="s">
        <v>549</v>
      </c>
      <c r="B4588" t="s">
        <v>47</v>
      </c>
      <c r="C4588">
        <v>7817.22</v>
      </c>
      <c r="D4588" t="s">
        <v>563</v>
      </c>
      <c r="E4588" s="121" t="str">
        <f t="shared" si="71"/>
        <v>01 February 2025</v>
      </c>
      <c r="F4588" s="31" t="s">
        <v>542</v>
      </c>
      <c r="G4588" t="s">
        <v>553</v>
      </c>
    </row>
    <row r="4589" spans="1:7" x14ac:dyDescent="0.25">
      <c r="A4589" s="31" t="s">
        <v>549</v>
      </c>
      <c r="B4589" t="s">
        <v>258</v>
      </c>
      <c r="C4589">
        <v>-70</v>
      </c>
      <c r="D4589" t="s">
        <v>563</v>
      </c>
      <c r="E4589" s="121" t="str">
        <f t="shared" si="71"/>
        <v>01 February 2025</v>
      </c>
      <c r="F4589" s="31" t="s">
        <v>542</v>
      </c>
      <c r="G4589" t="s">
        <v>553</v>
      </c>
    </row>
    <row r="4590" spans="1:7" x14ac:dyDescent="0.25">
      <c r="A4590" s="31" t="s">
        <v>549</v>
      </c>
      <c r="B4590" t="s">
        <v>49</v>
      </c>
      <c r="C4590">
        <v>23082</v>
      </c>
      <c r="D4590" t="s">
        <v>563</v>
      </c>
      <c r="E4590" s="121" t="str">
        <f t="shared" si="71"/>
        <v>01 February 2025</v>
      </c>
      <c r="F4590" s="31" t="s">
        <v>542</v>
      </c>
      <c r="G4590" t="s">
        <v>553</v>
      </c>
    </row>
    <row r="4591" spans="1:7" x14ac:dyDescent="0.25">
      <c r="A4591" s="31" t="s">
        <v>549</v>
      </c>
      <c r="B4591" t="s">
        <v>51</v>
      </c>
      <c r="C4591">
        <v>-474.11</v>
      </c>
      <c r="D4591" t="s">
        <v>563</v>
      </c>
      <c r="E4591" s="121" t="str">
        <f t="shared" si="71"/>
        <v>01 February 2025</v>
      </c>
      <c r="F4591" s="31" t="s">
        <v>542</v>
      </c>
      <c r="G4591" t="s">
        <v>553</v>
      </c>
    </row>
    <row r="4592" spans="1:7" x14ac:dyDescent="0.25">
      <c r="A4592" s="31" t="s">
        <v>549</v>
      </c>
      <c r="B4592" t="s">
        <v>55</v>
      </c>
      <c r="C4592">
        <v>36.35</v>
      </c>
      <c r="D4592" t="s">
        <v>563</v>
      </c>
      <c r="E4592" s="121" t="str">
        <f t="shared" si="71"/>
        <v>01 February 2025</v>
      </c>
      <c r="F4592" s="31" t="s">
        <v>542</v>
      </c>
      <c r="G4592" t="s">
        <v>553</v>
      </c>
    </row>
    <row r="4593" spans="1:7" x14ac:dyDescent="0.25">
      <c r="A4593" s="31" t="s">
        <v>549</v>
      </c>
      <c r="B4593" t="s">
        <v>547</v>
      </c>
      <c r="C4593">
        <v>1382.91</v>
      </c>
      <c r="D4593" t="s">
        <v>563</v>
      </c>
      <c r="E4593" s="121" t="str">
        <f t="shared" si="71"/>
        <v>01 February 2025</v>
      </c>
      <c r="F4593" s="31" t="s">
        <v>542</v>
      </c>
      <c r="G4593" t="s">
        <v>553</v>
      </c>
    </row>
    <row r="4594" spans="1:7" x14ac:dyDescent="0.25">
      <c r="A4594" s="31" t="s">
        <v>549</v>
      </c>
      <c r="B4594" t="s">
        <v>548</v>
      </c>
      <c r="C4594">
        <v>-138.1</v>
      </c>
      <c r="D4594" t="s">
        <v>563</v>
      </c>
      <c r="E4594" s="121" t="str">
        <f t="shared" si="71"/>
        <v>01 February 2025</v>
      </c>
      <c r="F4594" s="31" t="s">
        <v>542</v>
      </c>
      <c r="G4594" t="s">
        <v>553</v>
      </c>
    </row>
    <row r="4595" spans="1:7" x14ac:dyDescent="0.25">
      <c r="A4595" s="31" t="s">
        <v>549</v>
      </c>
      <c r="B4595" t="s">
        <v>59</v>
      </c>
      <c r="C4595">
        <v>3117.2</v>
      </c>
      <c r="D4595" t="s">
        <v>563</v>
      </c>
      <c r="E4595" s="121" t="str">
        <f t="shared" si="71"/>
        <v>01 February 2025</v>
      </c>
      <c r="F4595" s="31" t="s">
        <v>542</v>
      </c>
      <c r="G4595" t="s">
        <v>553</v>
      </c>
    </row>
    <row r="4596" spans="1:7" x14ac:dyDescent="0.25">
      <c r="A4596" s="31" t="s">
        <v>549</v>
      </c>
      <c r="B4596" t="s">
        <v>63</v>
      </c>
      <c r="C4596">
        <v>247254.35</v>
      </c>
      <c r="D4596" t="s">
        <v>563</v>
      </c>
      <c r="E4596" s="121" t="str">
        <f t="shared" si="71"/>
        <v>01 February 2025</v>
      </c>
      <c r="F4596" s="31" t="s">
        <v>542</v>
      </c>
      <c r="G4596" t="s">
        <v>553</v>
      </c>
    </row>
    <row r="4597" spans="1:7" x14ac:dyDescent="0.25">
      <c r="A4597" s="31" t="s">
        <v>549</v>
      </c>
      <c r="B4597" t="s">
        <v>68</v>
      </c>
      <c r="C4597">
        <v>-50792.22</v>
      </c>
      <c r="D4597" t="s">
        <v>563</v>
      </c>
      <c r="E4597" s="121" t="str">
        <f t="shared" si="71"/>
        <v>01 February 2025</v>
      </c>
      <c r="F4597" s="31" t="s">
        <v>542</v>
      </c>
      <c r="G4597" t="s">
        <v>553</v>
      </c>
    </row>
    <row r="4598" spans="1:7" x14ac:dyDescent="0.25">
      <c r="A4598" s="31" t="s">
        <v>549</v>
      </c>
      <c r="B4598" t="s">
        <v>70</v>
      </c>
      <c r="C4598">
        <v>-86679.12</v>
      </c>
      <c r="D4598" t="s">
        <v>563</v>
      </c>
      <c r="E4598" s="121" t="str">
        <f t="shared" si="71"/>
        <v>01 February 2025</v>
      </c>
      <c r="F4598" s="31" t="s">
        <v>542</v>
      </c>
      <c r="G4598" t="s">
        <v>553</v>
      </c>
    </row>
    <row r="4599" spans="1:7" x14ac:dyDescent="0.25">
      <c r="A4599" s="31" t="s">
        <v>549</v>
      </c>
      <c r="B4599" t="s">
        <v>72</v>
      </c>
      <c r="C4599">
        <v>-4362.34</v>
      </c>
      <c r="D4599" t="s">
        <v>563</v>
      </c>
      <c r="E4599" s="121" t="str">
        <f t="shared" si="71"/>
        <v>01 February 2025</v>
      </c>
      <c r="F4599" s="31" t="s">
        <v>542</v>
      </c>
      <c r="G4599" t="s">
        <v>553</v>
      </c>
    </row>
    <row r="4600" spans="1:7" x14ac:dyDescent="0.25">
      <c r="A4600" s="31" t="s">
        <v>549</v>
      </c>
      <c r="B4600" t="s">
        <v>74</v>
      </c>
      <c r="C4600">
        <v>1717.09</v>
      </c>
      <c r="D4600" t="s">
        <v>563</v>
      </c>
      <c r="E4600" s="121" t="str">
        <f t="shared" si="71"/>
        <v>01 February 2025</v>
      </c>
      <c r="F4600" s="31" t="s">
        <v>542</v>
      </c>
      <c r="G4600" t="s">
        <v>553</v>
      </c>
    </row>
    <row r="4601" spans="1:7" x14ac:dyDescent="0.25">
      <c r="A4601" s="31" t="s">
        <v>549</v>
      </c>
      <c r="B4601" t="s">
        <v>90</v>
      </c>
      <c r="C4601">
        <v>-19781.419999999998</v>
      </c>
      <c r="D4601" t="s">
        <v>563</v>
      </c>
      <c r="E4601" s="121" t="str">
        <f t="shared" si="71"/>
        <v>01 February 2025</v>
      </c>
      <c r="F4601" s="31" t="s">
        <v>542</v>
      </c>
      <c r="G4601" t="s">
        <v>553</v>
      </c>
    </row>
    <row r="4602" spans="1:7" x14ac:dyDescent="0.25">
      <c r="A4602" s="31" t="s">
        <v>549</v>
      </c>
      <c r="B4602" t="s">
        <v>92</v>
      </c>
      <c r="C4602">
        <v>128.76</v>
      </c>
      <c r="D4602" t="s">
        <v>563</v>
      </c>
      <c r="E4602" s="121" t="str">
        <f t="shared" si="71"/>
        <v>01 February 2025</v>
      </c>
      <c r="F4602" s="31" t="s">
        <v>542</v>
      </c>
      <c r="G4602" t="s">
        <v>553</v>
      </c>
    </row>
    <row r="4603" spans="1:7" x14ac:dyDescent="0.25">
      <c r="A4603" s="31" t="s">
        <v>549</v>
      </c>
      <c r="B4603" t="s">
        <v>94</v>
      </c>
      <c r="C4603">
        <v>-232.88</v>
      </c>
      <c r="D4603" t="s">
        <v>563</v>
      </c>
      <c r="E4603" s="121" t="str">
        <f t="shared" si="71"/>
        <v>01 February 2025</v>
      </c>
      <c r="F4603" s="31" t="s">
        <v>542</v>
      </c>
      <c r="G4603" t="s">
        <v>553</v>
      </c>
    </row>
    <row r="4604" spans="1:7" x14ac:dyDescent="0.25">
      <c r="A4604" s="31" t="s">
        <v>549</v>
      </c>
      <c r="B4604" t="s">
        <v>96</v>
      </c>
      <c r="C4604">
        <v>-24770.03</v>
      </c>
      <c r="D4604" t="s">
        <v>563</v>
      </c>
      <c r="E4604" s="121" t="str">
        <f t="shared" si="71"/>
        <v>01 February 2025</v>
      </c>
      <c r="F4604" s="31" t="s">
        <v>542</v>
      </c>
      <c r="G4604" t="s">
        <v>553</v>
      </c>
    </row>
    <row r="4605" spans="1:7" x14ac:dyDescent="0.25">
      <c r="A4605" s="31" t="s">
        <v>549</v>
      </c>
      <c r="B4605" t="s">
        <v>98</v>
      </c>
      <c r="C4605">
        <v>1833.35</v>
      </c>
      <c r="D4605" t="s">
        <v>563</v>
      </c>
      <c r="E4605" s="121" t="str">
        <f t="shared" si="71"/>
        <v>01 February 2025</v>
      </c>
      <c r="F4605" s="31" t="s">
        <v>542</v>
      </c>
      <c r="G4605" t="s">
        <v>553</v>
      </c>
    </row>
    <row r="4606" spans="1:7" x14ac:dyDescent="0.25">
      <c r="A4606" s="31" t="s">
        <v>549</v>
      </c>
      <c r="B4606" t="s">
        <v>106</v>
      </c>
      <c r="C4606">
        <v>-1610.11</v>
      </c>
      <c r="D4606" t="s">
        <v>563</v>
      </c>
      <c r="E4606" s="121" t="str">
        <f t="shared" si="71"/>
        <v>01 February 2025</v>
      </c>
      <c r="F4606" s="31" t="s">
        <v>542</v>
      </c>
      <c r="G4606" t="s">
        <v>553</v>
      </c>
    </row>
    <row r="4607" spans="1:7" x14ac:dyDescent="0.25">
      <c r="A4607" s="31" t="s">
        <v>549</v>
      </c>
      <c r="B4607" t="s">
        <v>108</v>
      </c>
      <c r="C4607">
        <v>966.91</v>
      </c>
      <c r="D4607" t="s">
        <v>563</v>
      </c>
      <c r="E4607" s="121" t="str">
        <f t="shared" si="71"/>
        <v>01 February 2025</v>
      </c>
      <c r="F4607" s="31" t="s">
        <v>542</v>
      </c>
      <c r="G4607" t="s">
        <v>553</v>
      </c>
    </row>
    <row r="4608" spans="1:7" x14ac:dyDescent="0.25">
      <c r="A4608" s="31" t="s">
        <v>549</v>
      </c>
      <c r="B4608" t="s">
        <v>110</v>
      </c>
      <c r="C4608">
        <v>-183582.01</v>
      </c>
      <c r="D4608" t="s">
        <v>563</v>
      </c>
      <c r="E4608" s="121" t="str">
        <f t="shared" si="71"/>
        <v>01 February 2025</v>
      </c>
      <c r="F4608" s="31" t="s">
        <v>542</v>
      </c>
      <c r="G4608" t="s">
        <v>553</v>
      </c>
    </row>
    <row r="4609" spans="1:7" x14ac:dyDescent="0.25">
      <c r="A4609" s="31" t="s">
        <v>549</v>
      </c>
      <c r="B4609" t="s">
        <v>112</v>
      </c>
      <c r="C4609">
        <v>63672.34</v>
      </c>
      <c r="D4609" t="s">
        <v>563</v>
      </c>
      <c r="E4609" s="121" t="str">
        <f t="shared" si="71"/>
        <v>01 February 2025</v>
      </c>
      <c r="F4609" s="31" t="s">
        <v>542</v>
      </c>
      <c r="G4609" t="s">
        <v>553</v>
      </c>
    </row>
    <row r="4610" spans="1:7" x14ac:dyDescent="0.25">
      <c r="A4610" s="31" t="s">
        <v>549</v>
      </c>
      <c r="B4610" t="s">
        <v>114</v>
      </c>
      <c r="C4610">
        <v>63672.34</v>
      </c>
      <c r="D4610" t="s">
        <v>563</v>
      </c>
      <c r="E4610" s="121" t="str">
        <f t="shared" ref="E4610:E4673" si="72">TEXT(DATE(LEFT(D4610,4), RIGHT(D4610,2), 1), "DD MMMM YYYY")</f>
        <v>01 February 2025</v>
      </c>
      <c r="F4610" s="31" t="s">
        <v>542</v>
      </c>
      <c r="G4610" t="s">
        <v>553</v>
      </c>
    </row>
    <row r="4611" spans="1:7" x14ac:dyDescent="0.25">
      <c r="A4611" s="31" t="s">
        <v>549</v>
      </c>
      <c r="B4611" t="s">
        <v>120</v>
      </c>
      <c r="C4611">
        <v>-34316.660000000003</v>
      </c>
      <c r="D4611" t="s">
        <v>563</v>
      </c>
      <c r="E4611" s="121" t="str">
        <f t="shared" si="72"/>
        <v>01 February 2025</v>
      </c>
      <c r="F4611" s="31" t="s">
        <v>542</v>
      </c>
      <c r="G4611" t="s">
        <v>553</v>
      </c>
    </row>
    <row r="4612" spans="1:7" x14ac:dyDescent="0.25">
      <c r="A4612" s="31" t="s">
        <v>549</v>
      </c>
      <c r="B4612" t="s">
        <v>124</v>
      </c>
      <c r="C4612">
        <v>-945.58</v>
      </c>
      <c r="D4612" t="s">
        <v>563</v>
      </c>
      <c r="E4612" s="121" t="str">
        <f t="shared" si="72"/>
        <v>01 February 2025</v>
      </c>
      <c r="F4612" s="31" t="s">
        <v>542</v>
      </c>
      <c r="G4612" t="s">
        <v>553</v>
      </c>
    </row>
    <row r="4613" spans="1:7" x14ac:dyDescent="0.25">
      <c r="A4613" s="31" t="s">
        <v>549</v>
      </c>
      <c r="B4613" t="s">
        <v>126</v>
      </c>
      <c r="C4613">
        <v>-2864</v>
      </c>
      <c r="D4613" t="s">
        <v>563</v>
      </c>
      <c r="E4613" s="121" t="str">
        <f t="shared" si="72"/>
        <v>01 February 2025</v>
      </c>
      <c r="F4613" s="31" t="s">
        <v>542</v>
      </c>
      <c r="G4613" t="s">
        <v>553</v>
      </c>
    </row>
    <row r="4614" spans="1:7" x14ac:dyDescent="0.25">
      <c r="A4614" s="31" t="s">
        <v>549</v>
      </c>
      <c r="B4614" t="s">
        <v>134</v>
      </c>
      <c r="C4614">
        <v>-2758.47</v>
      </c>
      <c r="D4614" t="s">
        <v>563</v>
      </c>
      <c r="E4614" s="121" t="str">
        <f t="shared" si="72"/>
        <v>01 February 2025</v>
      </c>
      <c r="F4614" s="31" t="s">
        <v>542</v>
      </c>
      <c r="G4614" t="s">
        <v>553</v>
      </c>
    </row>
    <row r="4615" spans="1:7" x14ac:dyDescent="0.25">
      <c r="A4615" s="31" t="s">
        <v>549</v>
      </c>
      <c r="B4615" t="s">
        <v>140</v>
      </c>
      <c r="C4615">
        <v>-40884.71</v>
      </c>
      <c r="D4615" t="s">
        <v>563</v>
      </c>
      <c r="E4615" s="121" t="str">
        <f t="shared" si="72"/>
        <v>01 February 2025</v>
      </c>
      <c r="F4615" s="31" t="s">
        <v>542</v>
      </c>
      <c r="G4615" t="s">
        <v>553</v>
      </c>
    </row>
    <row r="4616" spans="1:7" x14ac:dyDescent="0.25">
      <c r="A4616" s="31" t="s">
        <v>549</v>
      </c>
      <c r="B4616" t="s">
        <v>148</v>
      </c>
      <c r="C4616">
        <v>0</v>
      </c>
      <c r="D4616" t="s">
        <v>563</v>
      </c>
      <c r="E4616" s="121" t="str">
        <f t="shared" si="72"/>
        <v>01 February 2025</v>
      </c>
      <c r="F4616" s="31" t="s">
        <v>542</v>
      </c>
      <c r="G4616" t="s">
        <v>553</v>
      </c>
    </row>
    <row r="4617" spans="1:7" x14ac:dyDescent="0.25">
      <c r="A4617" s="31" t="s">
        <v>549</v>
      </c>
      <c r="B4617" t="s">
        <v>154</v>
      </c>
      <c r="C4617">
        <v>0</v>
      </c>
      <c r="D4617" t="s">
        <v>563</v>
      </c>
      <c r="E4617" s="121" t="str">
        <f t="shared" si="72"/>
        <v>01 February 2025</v>
      </c>
      <c r="F4617" s="31" t="s">
        <v>542</v>
      </c>
      <c r="G4617" t="s">
        <v>553</v>
      </c>
    </row>
    <row r="4618" spans="1:7" x14ac:dyDescent="0.25">
      <c r="A4618" s="31" t="s">
        <v>549</v>
      </c>
      <c r="B4618" t="s">
        <v>162</v>
      </c>
      <c r="C4618">
        <v>0</v>
      </c>
      <c r="D4618" t="s">
        <v>563</v>
      </c>
      <c r="E4618" s="121" t="str">
        <f t="shared" si="72"/>
        <v>01 February 2025</v>
      </c>
      <c r="F4618" s="31" t="s">
        <v>542</v>
      </c>
      <c r="G4618" t="s">
        <v>553</v>
      </c>
    </row>
    <row r="4619" spans="1:7" x14ac:dyDescent="0.25">
      <c r="A4619" s="31" t="s">
        <v>549</v>
      </c>
      <c r="B4619" t="s">
        <v>276</v>
      </c>
      <c r="C4619">
        <v>-2669.99</v>
      </c>
      <c r="D4619" t="s">
        <v>563</v>
      </c>
      <c r="E4619" s="121" t="str">
        <f t="shared" si="72"/>
        <v>01 February 2025</v>
      </c>
      <c r="F4619" s="31" t="s">
        <v>542</v>
      </c>
      <c r="G4619" t="s">
        <v>553</v>
      </c>
    </row>
    <row r="4620" spans="1:7" x14ac:dyDescent="0.25">
      <c r="A4620" s="31" t="s">
        <v>549</v>
      </c>
      <c r="B4620" t="s">
        <v>172</v>
      </c>
      <c r="C4620">
        <v>-2669.99</v>
      </c>
      <c r="D4620" t="s">
        <v>563</v>
      </c>
      <c r="E4620" s="121" t="str">
        <f t="shared" si="72"/>
        <v>01 February 2025</v>
      </c>
      <c r="F4620" s="31" t="s">
        <v>542</v>
      </c>
      <c r="G4620" t="s">
        <v>553</v>
      </c>
    </row>
    <row r="4621" spans="1:7" x14ac:dyDescent="0.25">
      <c r="A4621" s="31" t="s">
        <v>549</v>
      </c>
      <c r="B4621" t="s">
        <v>176</v>
      </c>
      <c r="C4621">
        <v>-4299</v>
      </c>
      <c r="D4621" t="s">
        <v>563</v>
      </c>
      <c r="E4621" s="121" t="str">
        <f t="shared" si="72"/>
        <v>01 February 2025</v>
      </c>
      <c r="F4621" s="31" t="s">
        <v>542</v>
      </c>
      <c r="G4621" t="s">
        <v>553</v>
      </c>
    </row>
    <row r="4622" spans="1:7" x14ac:dyDescent="0.25">
      <c r="A4622" s="31" t="s">
        <v>549</v>
      </c>
      <c r="B4622" t="s">
        <v>188</v>
      </c>
      <c r="C4622">
        <v>-242.3</v>
      </c>
      <c r="D4622" t="s">
        <v>563</v>
      </c>
      <c r="E4622" s="121" t="str">
        <f t="shared" si="72"/>
        <v>01 February 2025</v>
      </c>
      <c r="F4622" s="31" t="s">
        <v>542</v>
      </c>
      <c r="G4622" t="s">
        <v>553</v>
      </c>
    </row>
    <row r="4623" spans="1:7" x14ac:dyDescent="0.25">
      <c r="A4623" s="31" t="s">
        <v>549</v>
      </c>
      <c r="B4623" t="s">
        <v>198</v>
      </c>
      <c r="C4623">
        <v>-4541.3</v>
      </c>
      <c r="D4623" t="s">
        <v>563</v>
      </c>
      <c r="E4623" s="121" t="str">
        <f t="shared" si="72"/>
        <v>01 February 2025</v>
      </c>
      <c r="F4623" s="31" t="s">
        <v>542</v>
      </c>
      <c r="G4623" t="s">
        <v>553</v>
      </c>
    </row>
    <row r="4624" spans="1:7" x14ac:dyDescent="0.25">
      <c r="A4624" s="31" t="s">
        <v>549</v>
      </c>
      <c r="B4624" t="s">
        <v>206</v>
      </c>
      <c r="C4624">
        <v>0</v>
      </c>
      <c r="D4624" t="s">
        <v>563</v>
      </c>
      <c r="E4624" s="121" t="str">
        <f t="shared" si="72"/>
        <v>01 February 2025</v>
      </c>
      <c r="F4624" s="31" t="s">
        <v>542</v>
      </c>
      <c r="G4624" t="s">
        <v>553</v>
      </c>
    </row>
    <row r="4625" spans="1:7" x14ac:dyDescent="0.25">
      <c r="A4625" s="31" t="s">
        <v>549</v>
      </c>
      <c r="B4625" t="s">
        <v>281</v>
      </c>
      <c r="C4625">
        <v>0</v>
      </c>
      <c r="D4625" t="s">
        <v>563</v>
      </c>
      <c r="E4625" s="121" t="str">
        <f t="shared" si="72"/>
        <v>01 February 2025</v>
      </c>
      <c r="F4625" s="31" t="s">
        <v>542</v>
      </c>
      <c r="G4625" t="s">
        <v>553</v>
      </c>
    </row>
    <row r="4626" spans="1:7" x14ac:dyDescent="0.25">
      <c r="A4626" s="31" t="s">
        <v>549</v>
      </c>
      <c r="B4626" t="s">
        <v>218</v>
      </c>
      <c r="C4626">
        <v>-175</v>
      </c>
      <c r="D4626" t="s">
        <v>563</v>
      </c>
      <c r="E4626" s="121" t="str">
        <f t="shared" si="72"/>
        <v>01 February 2025</v>
      </c>
      <c r="F4626" s="31" t="s">
        <v>542</v>
      </c>
      <c r="G4626" t="s">
        <v>553</v>
      </c>
    </row>
    <row r="4627" spans="1:7" x14ac:dyDescent="0.25">
      <c r="A4627" s="31" t="s">
        <v>549</v>
      </c>
      <c r="B4627" t="s">
        <v>220</v>
      </c>
      <c r="C4627">
        <v>-175</v>
      </c>
      <c r="D4627" t="s">
        <v>563</v>
      </c>
      <c r="E4627" s="121" t="str">
        <f t="shared" si="72"/>
        <v>01 February 2025</v>
      </c>
      <c r="F4627" s="31" t="s">
        <v>542</v>
      </c>
      <c r="G4627" t="s">
        <v>553</v>
      </c>
    </row>
    <row r="4628" spans="1:7" x14ac:dyDescent="0.25">
      <c r="A4628" s="31" t="s">
        <v>549</v>
      </c>
      <c r="B4628" t="s">
        <v>224</v>
      </c>
      <c r="C4628">
        <v>0</v>
      </c>
      <c r="D4628" t="s">
        <v>563</v>
      </c>
      <c r="E4628" s="121" t="str">
        <f t="shared" si="72"/>
        <v>01 February 2025</v>
      </c>
      <c r="F4628" s="31" t="s">
        <v>542</v>
      </c>
      <c r="G4628" t="s">
        <v>553</v>
      </c>
    </row>
    <row r="4629" spans="1:7" x14ac:dyDescent="0.25">
      <c r="A4629" s="31" t="s">
        <v>549</v>
      </c>
      <c r="B4629" t="s">
        <v>228</v>
      </c>
      <c r="C4629">
        <v>0</v>
      </c>
      <c r="D4629" t="s">
        <v>563</v>
      </c>
      <c r="E4629" s="121" t="str">
        <f t="shared" si="72"/>
        <v>01 February 2025</v>
      </c>
      <c r="F4629" s="31" t="s">
        <v>542</v>
      </c>
      <c r="G4629" t="s">
        <v>553</v>
      </c>
    </row>
    <row r="4630" spans="1:7" x14ac:dyDescent="0.25">
      <c r="A4630" s="31" t="s">
        <v>549</v>
      </c>
      <c r="B4630" t="s">
        <v>232</v>
      </c>
      <c r="C4630">
        <v>0</v>
      </c>
      <c r="D4630" t="s">
        <v>563</v>
      </c>
      <c r="E4630" s="121" t="str">
        <f t="shared" si="72"/>
        <v>01 February 2025</v>
      </c>
      <c r="F4630" s="31" t="s">
        <v>542</v>
      </c>
      <c r="G4630" t="s">
        <v>553</v>
      </c>
    </row>
    <row r="4631" spans="1:7" x14ac:dyDescent="0.25">
      <c r="A4631" s="31" t="s">
        <v>549</v>
      </c>
      <c r="B4631" t="s">
        <v>234</v>
      </c>
      <c r="C4631">
        <v>-48271</v>
      </c>
      <c r="D4631" t="s">
        <v>563</v>
      </c>
      <c r="E4631" s="121" t="str">
        <f t="shared" si="72"/>
        <v>01 February 2025</v>
      </c>
      <c r="F4631" s="31" t="s">
        <v>542</v>
      </c>
      <c r="G4631" t="s">
        <v>553</v>
      </c>
    </row>
    <row r="4632" spans="1:7" x14ac:dyDescent="0.25">
      <c r="A4632" s="31" t="s">
        <v>549</v>
      </c>
      <c r="B4632" t="s">
        <v>236</v>
      </c>
      <c r="C4632">
        <v>15401.34</v>
      </c>
      <c r="D4632" t="s">
        <v>563</v>
      </c>
      <c r="E4632" s="121" t="str">
        <f t="shared" si="72"/>
        <v>01 February 2025</v>
      </c>
      <c r="F4632" s="31" t="s">
        <v>542</v>
      </c>
      <c r="G4632" t="s">
        <v>553</v>
      </c>
    </row>
    <row r="4633" spans="1:7" x14ac:dyDescent="0.25">
      <c r="A4633" s="31" t="s">
        <v>549</v>
      </c>
      <c r="B4633" t="s">
        <v>238</v>
      </c>
      <c r="C4633">
        <v>15401.34</v>
      </c>
      <c r="D4633" t="s">
        <v>563</v>
      </c>
      <c r="E4633" s="121" t="str">
        <f t="shared" si="72"/>
        <v>01 February 2025</v>
      </c>
      <c r="F4633" s="31" t="s">
        <v>542</v>
      </c>
      <c r="G4633" t="s">
        <v>553</v>
      </c>
    </row>
    <row r="4634" spans="1:7" x14ac:dyDescent="0.25">
      <c r="A4634" s="31" t="s">
        <v>549</v>
      </c>
      <c r="B4634" t="s">
        <v>241</v>
      </c>
      <c r="C4634">
        <v>15401.34</v>
      </c>
      <c r="D4634" t="s">
        <v>563</v>
      </c>
      <c r="E4634" s="121" t="str">
        <f t="shared" si="72"/>
        <v>01 February 2025</v>
      </c>
      <c r="F4634" s="31" t="s">
        <v>542</v>
      </c>
      <c r="G4634" t="s">
        <v>553</v>
      </c>
    </row>
    <row r="4635" spans="1:7" x14ac:dyDescent="0.25">
      <c r="A4635" s="31" t="s">
        <v>549</v>
      </c>
      <c r="B4635" t="s">
        <v>249</v>
      </c>
      <c r="C4635">
        <v>15401.34</v>
      </c>
      <c r="D4635" t="s">
        <v>563</v>
      </c>
      <c r="E4635" s="121" t="str">
        <f t="shared" si="72"/>
        <v>01 February 2025</v>
      </c>
      <c r="F4635" s="31" t="s">
        <v>542</v>
      </c>
      <c r="G4635" t="s">
        <v>553</v>
      </c>
    </row>
    <row r="4636" spans="1:7" x14ac:dyDescent="0.25">
      <c r="A4636" s="31" t="s">
        <v>549</v>
      </c>
      <c r="B4636" t="s">
        <v>255</v>
      </c>
      <c r="C4636">
        <v>15401.34</v>
      </c>
      <c r="D4636" t="s">
        <v>563</v>
      </c>
      <c r="E4636" s="121" t="str">
        <f t="shared" si="72"/>
        <v>01 February 2025</v>
      </c>
      <c r="F4636" s="31" t="s">
        <v>542</v>
      </c>
      <c r="G4636" t="s">
        <v>553</v>
      </c>
    </row>
    <row r="4637" spans="1:7" x14ac:dyDescent="0.25">
      <c r="A4637" s="31" t="s">
        <v>549</v>
      </c>
      <c r="B4637" t="s">
        <v>22</v>
      </c>
      <c r="C4637">
        <v>209824.16</v>
      </c>
      <c r="D4637" t="s">
        <v>563</v>
      </c>
      <c r="E4637" s="121" t="str">
        <f t="shared" si="72"/>
        <v>01 February 2025</v>
      </c>
      <c r="F4637" s="31" t="s">
        <v>542</v>
      </c>
      <c r="G4637" t="s">
        <v>556</v>
      </c>
    </row>
    <row r="4638" spans="1:7" x14ac:dyDescent="0.25">
      <c r="A4638" s="31" t="s">
        <v>549</v>
      </c>
      <c r="B4638" t="s">
        <v>25</v>
      </c>
      <c r="C4638">
        <v>-4085.95</v>
      </c>
      <c r="D4638" t="s">
        <v>563</v>
      </c>
      <c r="E4638" s="121" t="str">
        <f t="shared" si="72"/>
        <v>01 February 2025</v>
      </c>
      <c r="F4638" s="31" t="s">
        <v>542</v>
      </c>
      <c r="G4638" t="s">
        <v>556</v>
      </c>
    </row>
    <row r="4639" spans="1:7" x14ac:dyDescent="0.25">
      <c r="A4639" s="31" t="s">
        <v>549</v>
      </c>
      <c r="B4639" t="s">
        <v>27</v>
      </c>
      <c r="C4639">
        <v>295</v>
      </c>
      <c r="D4639" t="s">
        <v>563</v>
      </c>
      <c r="E4639" s="121" t="str">
        <f t="shared" si="72"/>
        <v>01 February 2025</v>
      </c>
      <c r="F4639" s="31" t="s">
        <v>542</v>
      </c>
      <c r="G4639" t="s">
        <v>556</v>
      </c>
    </row>
    <row r="4640" spans="1:7" x14ac:dyDescent="0.25">
      <c r="A4640" s="31" t="s">
        <v>549</v>
      </c>
      <c r="B4640" t="s">
        <v>31</v>
      </c>
      <c r="C4640">
        <v>75</v>
      </c>
      <c r="D4640" t="s">
        <v>563</v>
      </c>
      <c r="E4640" s="121" t="str">
        <f t="shared" si="72"/>
        <v>01 February 2025</v>
      </c>
      <c r="F4640" s="31" t="s">
        <v>542</v>
      </c>
      <c r="G4640" t="s">
        <v>556</v>
      </c>
    </row>
    <row r="4641" spans="1:7" x14ac:dyDescent="0.25">
      <c r="A4641" s="31" t="s">
        <v>549</v>
      </c>
      <c r="B4641" t="s">
        <v>43</v>
      </c>
      <c r="C4641">
        <v>6362.67</v>
      </c>
      <c r="D4641" t="s">
        <v>563</v>
      </c>
      <c r="E4641" s="121" t="str">
        <f t="shared" si="72"/>
        <v>01 February 2025</v>
      </c>
      <c r="F4641" s="31" t="s">
        <v>542</v>
      </c>
      <c r="G4641" t="s">
        <v>556</v>
      </c>
    </row>
    <row r="4642" spans="1:7" x14ac:dyDescent="0.25">
      <c r="A4642" s="31" t="s">
        <v>549</v>
      </c>
      <c r="B4642" t="s">
        <v>45</v>
      </c>
      <c r="C4642">
        <v>30</v>
      </c>
      <c r="D4642" t="s">
        <v>563</v>
      </c>
      <c r="E4642" s="121" t="str">
        <f t="shared" si="72"/>
        <v>01 February 2025</v>
      </c>
      <c r="F4642" s="31" t="s">
        <v>542</v>
      </c>
      <c r="G4642" t="s">
        <v>556</v>
      </c>
    </row>
    <row r="4643" spans="1:7" x14ac:dyDescent="0.25">
      <c r="A4643" s="31" t="s">
        <v>549</v>
      </c>
      <c r="B4643" t="s">
        <v>47</v>
      </c>
      <c r="C4643">
        <v>7817.22</v>
      </c>
      <c r="D4643" t="s">
        <v>563</v>
      </c>
      <c r="E4643" s="121" t="str">
        <f t="shared" si="72"/>
        <v>01 February 2025</v>
      </c>
      <c r="F4643" s="31" t="s">
        <v>542</v>
      </c>
      <c r="G4643" t="s">
        <v>556</v>
      </c>
    </row>
    <row r="4644" spans="1:7" x14ac:dyDescent="0.25">
      <c r="A4644" s="31" t="s">
        <v>549</v>
      </c>
      <c r="B4644" t="s">
        <v>258</v>
      </c>
      <c r="C4644">
        <v>-70</v>
      </c>
      <c r="D4644" t="s">
        <v>563</v>
      </c>
      <c r="E4644" s="121" t="str">
        <f t="shared" si="72"/>
        <v>01 February 2025</v>
      </c>
      <c r="F4644" s="31" t="s">
        <v>542</v>
      </c>
      <c r="G4644" t="s">
        <v>556</v>
      </c>
    </row>
    <row r="4645" spans="1:7" x14ac:dyDescent="0.25">
      <c r="A4645" s="31" t="s">
        <v>549</v>
      </c>
      <c r="B4645" t="s">
        <v>49</v>
      </c>
      <c r="C4645">
        <v>23082</v>
      </c>
      <c r="D4645" t="s">
        <v>563</v>
      </c>
      <c r="E4645" s="121" t="str">
        <f t="shared" si="72"/>
        <v>01 February 2025</v>
      </c>
      <c r="F4645" s="31" t="s">
        <v>542</v>
      </c>
      <c r="G4645" t="s">
        <v>556</v>
      </c>
    </row>
    <row r="4646" spans="1:7" x14ac:dyDescent="0.25">
      <c r="A4646" s="31" t="s">
        <v>549</v>
      </c>
      <c r="B4646" t="s">
        <v>51</v>
      </c>
      <c r="C4646">
        <v>-474.11</v>
      </c>
      <c r="D4646" t="s">
        <v>563</v>
      </c>
      <c r="E4646" s="121" t="str">
        <f t="shared" si="72"/>
        <v>01 February 2025</v>
      </c>
      <c r="F4646" s="31" t="s">
        <v>542</v>
      </c>
      <c r="G4646" t="s">
        <v>556</v>
      </c>
    </row>
    <row r="4647" spans="1:7" x14ac:dyDescent="0.25">
      <c r="A4647" s="31" t="s">
        <v>549</v>
      </c>
      <c r="B4647" t="s">
        <v>55</v>
      </c>
      <c r="C4647">
        <v>36.35</v>
      </c>
      <c r="D4647" t="s">
        <v>563</v>
      </c>
      <c r="E4647" s="121" t="str">
        <f t="shared" si="72"/>
        <v>01 February 2025</v>
      </c>
      <c r="F4647" s="31" t="s">
        <v>542</v>
      </c>
      <c r="G4647" t="s">
        <v>556</v>
      </c>
    </row>
    <row r="4648" spans="1:7" x14ac:dyDescent="0.25">
      <c r="A4648" s="31" t="s">
        <v>549</v>
      </c>
      <c r="B4648" t="s">
        <v>547</v>
      </c>
      <c r="C4648">
        <v>1382.91</v>
      </c>
      <c r="D4648" t="s">
        <v>563</v>
      </c>
      <c r="E4648" s="121" t="str">
        <f t="shared" si="72"/>
        <v>01 February 2025</v>
      </c>
      <c r="F4648" s="31" t="s">
        <v>542</v>
      </c>
      <c r="G4648" t="s">
        <v>556</v>
      </c>
    </row>
    <row r="4649" spans="1:7" x14ac:dyDescent="0.25">
      <c r="A4649" s="31" t="s">
        <v>549</v>
      </c>
      <c r="B4649" t="s">
        <v>548</v>
      </c>
      <c r="C4649">
        <v>-138.1</v>
      </c>
      <c r="D4649" t="s">
        <v>563</v>
      </c>
      <c r="E4649" s="121" t="str">
        <f t="shared" si="72"/>
        <v>01 February 2025</v>
      </c>
      <c r="F4649" s="31" t="s">
        <v>542</v>
      </c>
      <c r="G4649" t="s">
        <v>556</v>
      </c>
    </row>
    <row r="4650" spans="1:7" x14ac:dyDescent="0.25">
      <c r="A4650" s="31" t="s">
        <v>549</v>
      </c>
      <c r="B4650" t="s">
        <v>59</v>
      </c>
      <c r="C4650">
        <v>3117.2</v>
      </c>
      <c r="D4650" t="s">
        <v>563</v>
      </c>
      <c r="E4650" s="121" t="str">
        <f t="shared" si="72"/>
        <v>01 February 2025</v>
      </c>
      <c r="F4650" s="31" t="s">
        <v>542</v>
      </c>
      <c r="G4650" t="s">
        <v>556</v>
      </c>
    </row>
    <row r="4651" spans="1:7" x14ac:dyDescent="0.25">
      <c r="A4651" s="31" t="s">
        <v>549</v>
      </c>
      <c r="B4651" t="s">
        <v>63</v>
      </c>
      <c r="C4651">
        <v>247254.35</v>
      </c>
      <c r="D4651" t="s">
        <v>563</v>
      </c>
      <c r="E4651" s="121" t="str">
        <f t="shared" si="72"/>
        <v>01 February 2025</v>
      </c>
      <c r="F4651" s="31" t="s">
        <v>542</v>
      </c>
      <c r="G4651" t="s">
        <v>556</v>
      </c>
    </row>
    <row r="4652" spans="1:7" x14ac:dyDescent="0.25">
      <c r="A4652" s="31" t="s">
        <v>549</v>
      </c>
      <c r="B4652" t="s">
        <v>68</v>
      </c>
      <c r="C4652">
        <v>-50792.22</v>
      </c>
      <c r="D4652" t="s">
        <v>563</v>
      </c>
      <c r="E4652" s="121" t="str">
        <f t="shared" si="72"/>
        <v>01 February 2025</v>
      </c>
      <c r="F4652" s="31" t="s">
        <v>542</v>
      </c>
      <c r="G4652" t="s">
        <v>556</v>
      </c>
    </row>
    <row r="4653" spans="1:7" x14ac:dyDescent="0.25">
      <c r="A4653" s="31" t="s">
        <v>549</v>
      </c>
      <c r="B4653" t="s">
        <v>70</v>
      </c>
      <c r="C4653">
        <v>-86679.12</v>
      </c>
      <c r="D4653" t="s">
        <v>563</v>
      </c>
      <c r="E4653" s="121" t="str">
        <f t="shared" si="72"/>
        <v>01 February 2025</v>
      </c>
      <c r="F4653" s="31" t="s">
        <v>542</v>
      </c>
      <c r="G4653" t="s">
        <v>556</v>
      </c>
    </row>
    <row r="4654" spans="1:7" x14ac:dyDescent="0.25">
      <c r="A4654" s="31" t="s">
        <v>549</v>
      </c>
      <c r="B4654" t="s">
        <v>72</v>
      </c>
      <c r="C4654">
        <v>-4362.34</v>
      </c>
      <c r="D4654" t="s">
        <v>563</v>
      </c>
      <c r="E4654" s="121" t="str">
        <f t="shared" si="72"/>
        <v>01 February 2025</v>
      </c>
      <c r="F4654" s="31" t="s">
        <v>542</v>
      </c>
      <c r="G4654" t="s">
        <v>556</v>
      </c>
    </row>
    <row r="4655" spans="1:7" x14ac:dyDescent="0.25">
      <c r="A4655" s="31" t="s">
        <v>549</v>
      </c>
      <c r="B4655" t="s">
        <v>74</v>
      </c>
      <c r="C4655">
        <v>1717.09</v>
      </c>
      <c r="D4655" t="s">
        <v>563</v>
      </c>
      <c r="E4655" s="121" t="str">
        <f t="shared" si="72"/>
        <v>01 February 2025</v>
      </c>
      <c r="F4655" s="31" t="s">
        <v>542</v>
      </c>
      <c r="G4655" t="s">
        <v>556</v>
      </c>
    </row>
    <row r="4656" spans="1:7" x14ac:dyDescent="0.25">
      <c r="A4656" s="31" t="s">
        <v>549</v>
      </c>
      <c r="B4656" t="s">
        <v>90</v>
      </c>
      <c r="C4656">
        <v>-19781.419999999998</v>
      </c>
      <c r="D4656" t="s">
        <v>563</v>
      </c>
      <c r="E4656" s="121" t="str">
        <f t="shared" si="72"/>
        <v>01 February 2025</v>
      </c>
      <c r="F4656" s="31" t="s">
        <v>542</v>
      </c>
      <c r="G4656" t="s">
        <v>556</v>
      </c>
    </row>
    <row r="4657" spans="1:7" x14ac:dyDescent="0.25">
      <c r="A4657" s="31" t="s">
        <v>549</v>
      </c>
      <c r="B4657" t="s">
        <v>92</v>
      </c>
      <c r="C4657">
        <v>128.76</v>
      </c>
      <c r="D4657" t="s">
        <v>563</v>
      </c>
      <c r="E4657" s="121" t="str">
        <f t="shared" si="72"/>
        <v>01 February 2025</v>
      </c>
      <c r="F4657" s="31" t="s">
        <v>542</v>
      </c>
      <c r="G4657" t="s">
        <v>556</v>
      </c>
    </row>
    <row r="4658" spans="1:7" x14ac:dyDescent="0.25">
      <c r="A4658" s="31" t="s">
        <v>549</v>
      </c>
      <c r="B4658" t="s">
        <v>94</v>
      </c>
      <c r="C4658">
        <v>-232.88</v>
      </c>
      <c r="D4658" t="s">
        <v>563</v>
      </c>
      <c r="E4658" s="121" t="str">
        <f t="shared" si="72"/>
        <v>01 February 2025</v>
      </c>
      <c r="F4658" s="31" t="s">
        <v>542</v>
      </c>
      <c r="G4658" t="s">
        <v>556</v>
      </c>
    </row>
    <row r="4659" spans="1:7" x14ac:dyDescent="0.25">
      <c r="A4659" s="31" t="s">
        <v>549</v>
      </c>
      <c r="B4659" t="s">
        <v>96</v>
      </c>
      <c r="C4659">
        <v>-24770.03</v>
      </c>
      <c r="D4659" t="s">
        <v>563</v>
      </c>
      <c r="E4659" s="121" t="str">
        <f t="shared" si="72"/>
        <v>01 February 2025</v>
      </c>
      <c r="F4659" s="31" t="s">
        <v>542</v>
      </c>
      <c r="G4659" t="s">
        <v>556</v>
      </c>
    </row>
    <row r="4660" spans="1:7" x14ac:dyDescent="0.25">
      <c r="A4660" s="31" t="s">
        <v>549</v>
      </c>
      <c r="B4660" t="s">
        <v>98</v>
      </c>
      <c r="C4660">
        <v>1833.35</v>
      </c>
      <c r="D4660" t="s">
        <v>563</v>
      </c>
      <c r="E4660" s="121" t="str">
        <f t="shared" si="72"/>
        <v>01 February 2025</v>
      </c>
      <c r="F4660" s="31" t="s">
        <v>542</v>
      </c>
      <c r="G4660" t="s">
        <v>556</v>
      </c>
    </row>
    <row r="4661" spans="1:7" x14ac:dyDescent="0.25">
      <c r="A4661" s="31" t="s">
        <v>549</v>
      </c>
      <c r="B4661" t="s">
        <v>106</v>
      </c>
      <c r="C4661">
        <v>-1610.11</v>
      </c>
      <c r="D4661" t="s">
        <v>563</v>
      </c>
      <c r="E4661" s="121" t="str">
        <f t="shared" si="72"/>
        <v>01 February 2025</v>
      </c>
      <c r="F4661" s="31" t="s">
        <v>542</v>
      </c>
      <c r="G4661" t="s">
        <v>556</v>
      </c>
    </row>
    <row r="4662" spans="1:7" x14ac:dyDescent="0.25">
      <c r="A4662" s="31" t="s">
        <v>549</v>
      </c>
      <c r="B4662" t="s">
        <v>108</v>
      </c>
      <c r="C4662">
        <v>966.91</v>
      </c>
      <c r="D4662" t="s">
        <v>563</v>
      </c>
      <c r="E4662" s="121" t="str">
        <f t="shared" si="72"/>
        <v>01 February 2025</v>
      </c>
      <c r="F4662" s="31" t="s">
        <v>542</v>
      </c>
      <c r="G4662" t="s">
        <v>556</v>
      </c>
    </row>
    <row r="4663" spans="1:7" x14ac:dyDescent="0.25">
      <c r="A4663" s="31" t="s">
        <v>549</v>
      </c>
      <c r="B4663" t="s">
        <v>110</v>
      </c>
      <c r="C4663">
        <v>-183582.01</v>
      </c>
      <c r="D4663" t="s">
        <v>563</v>
      </c>
      <c r="E4663" s="121" t="str">
        <f t="shared" si="72"/>
        <v>01 February 2025</v>
      </c>
      <c r="F4663" s="31" t="s">
        <v>542</v>
      </c>
      <c r="G4663" t="s">
        <v>556</v>
      </c>
    </row>
    <row r="4664" spans="1:7" x14ac:dyDescent="0.25">
      <c r="A4664" s="31" t="s">
        <v>549</v>
      </c>
      <c r="B4664" t="s">
        <v>112</v>
      </c>
      <c r="C4664">
        <v>63672.34</v>
      </c>
      <c r="D4664" t="s">
        <v>563</v>
      </c>
      <c r="E4664" s="121" t="str">
        <f t="shared" si="72"/>
        <v>01 February 2025</v>
      </c>
      <c r="F4664" s="31" t="s">
        <v>542</v>
      </c>
      <c r="G4664" t="s">
        <v>556</v>
      </c>
    </row>
    <row r="4665" spans="1:7" x14ac:dyDescent="0.25">
      <c r="A4665" s="31" t="s">
        <v>549</v>
      </c>
      <c r="B4665" t="s">
        <v>114</v>
      </c>
      <c r="C4665">
        <v>63672.34</v>
      </c>
      <c r="D4665" t="s">
        <v>563</v>
      </c>
      <c r="E4665" s="121" t="str">
        <f t="shared" si="72"/>
        <v>01 February 2025</v>
      </c>
      <c r="F4665" s="31" t="s">
        <v>542</v>
      </c>
      <c r="G4665" t="s">
        <v>556</v>
      </c>
    </row>
    <row r="4666" spans="1:7" x14ac:dyDescent="0.25">
      <c r="A4666" s="31" t="s">
        <v>549</v>
      </c>
      <c r="B4666" t="s">
        <v>120</v>
      </c>
      <c r="C4666">
        <v>-34316.660000000003</v>
      </c>
      <c r="D4666" t="s">
        <v>563</v>
      </c>
      <c r="E4666" s="121" t="str">
        <f t="shared" si="72"/>
        <v>01 February 2025</v>
      </c>
      <c r="F4666" s="31" t="s">
        <v>542</v>
      </c>
      <c r="G4666" t="s">
        <v>556</v>
      </c>
    </row>
    <row r="4667" spans="1:7" x14ac:dyDescent="0.25">
      <c r="A4667" s="31" t="s">
        <v>549</v>
      </c>
      <c r="B4667" t="s">
        <v>124</v>
      </c>
      <c r="C4667">
        <v>-945.58</v>
      </c>
      <c r="D4667" t="s">
        <v>563</v>
      </c>
      <c r="E4667" s="121" t="str">
        <f t="shared" si="72"/>
        <v>01 February 2025</v>
      </c>
      <c r="F4667" s="31" t="s">
        <v>542</v>
      </c>
      <c r="G4667" t="s">
        <v>556</v>
      </c>
    </row>
    <row r="4668" spans="1:7" x14ac:dyDescent="0.25">
      <c r="A4668" s="31" t="s">
        <v>549</v>
      </c>
      <c r="B4668" t="s">
        <v>126</v>
      </c>
      <c r="C4668">
        <v>-2864</v>
      </c>
      <c r="D4668" t="s">
        <v>563</v>
      </c>
      <c r="E4668" s="121" t="str">
        <f t="shared" si="72"/>
        <v>01 February 2025</v>
      </c>
      <c r="F4668" s="31" t="s">
        <v>542</v>
      </c>
      <c r="G4668" t="s">
        <v>556</v>
      </c>
    </row>
    <row r="4669" spans="1:7" x14ac:dyDescent="0.25">
      <c r="A4669" s="31" t="s">
        <v>549</v>
      </c>
      <c r="B4669" t="s">
        <v>134</v>
      </c>
      <c r="C4669">
        <v>-2758.47</v>
      </c>
      <c r="D4669" t="s">
        <v>563</v>
      </c>
      <c r="E4669" s="121" t="str">
        <f t="shared" si="72"/>
        <v>01 February 2025</v>
      </c>
      <c r="F4669" s="31" t="s">
        <v>542</v>
      </c>
      <c r="G4669" t="s">
        <v>556</v>
      </c>
    </row>
    <row r="4670" spans="1:7" x14ac:dyDescent="0.25">
      <c r="A4670" s="31" t="s">
        <v>549</v>
      </c>
      <c r="B4670" t="s">
        <v>140</v>
      </c>
      <c r="C4670">
        <v>-40884.71</v>
      </c>
      <c r="D4670" t="s">
        <v>563</v>
      </c>
      <c r="E4670" s="121" t="str">
        <f t="shared" si="72"/>
        <v>01 February 2025</v>
      </c>
      <c r="F4670" s="31" t="s">
        <v>542</v>
      </c>
      <c r="G4670" t="s">
        <v>556</v>
      </c>
    </row>
    <row r="4671" spans="1:7" x14ac:dyDescent="0.25">
      <c r="A4671" s="31" t="s">
        <v>549</v>
      </c>
      <c r="B4671" t="s">
        <v>148</v>
      </c>
      <c r="C4671">
        <v>0</v>
      </c>
      <c r="D4671" t="s">
        <v>563</v>
      </c>
      <c r="E4671" s="121" t="str">
        <f t="shared" si="72"/>
        <v>01 February 2025</v>
      </c>
      <c r="F4671" s="31" t="s">
        <v>542</v>
      </c>
      <c r="G4671" t="s">
        <v>556</v>
      </c>
    </row>
    <row r="4672" spans="1:7" x14ac:dyDescent="0.25">
      <c r="A4672" s="31" t="s">
        <v>549</v>
      </c>
      <c r="B4672" t="s">
        <v>154</v>
      </c>
      <c r="C4672">
        <v>0</v>
      </c>
      <c r="D4672" t="s">
        <v>563</v>
      </c>
      <c r="E4672" s="121" t="str">
        <f t="shared" si="72"/>
        <v>01 February 2025</v>
      </c>
      <c r="F4672" s="31" t="s">
        <v>542</v>
      </c>
      <c r="G4672" t="s">
        <v>556</v>
      </c>
    </row>
    <row r="4673" spans="1:7" x14ac:dyDescent="0.25">
      <c r="A4673" s="31" t="s">
        <v>549</v>
      </c>
      <c r="B4673" t="s">
        <v>162</v>
      </c>
      <c r="C4673">
        <v>0</v>
      </c>
      <c r="D4673" t="s">
        <v>563</v>
      </c>
      <c r="E4673" s="121" t="str">
        <f t="shared" si="72"/>
        <v>01 February 2025</v>
      </c>
      <c r="F4673" s="31" t="s">
        <v>542</v>
      </c>
      <c r="G4673" t="s">
        <v>556</v>
      </c>
    </row>
    <row r="4674" spans="1:7" x14ac:dyDescent="0.25">
      <c r="A4674" s="31" t="s">
        <v>549</v>
      </c>
      <c r="B4674" t="s">
        <v>276</v>
      </c>
      <c r="C4674">
        <v>-2669.99</v>
      </c>
      <c r="D4674" t="s">
        <v>563</v>
      </c>
      <c r="E4674" s="121" t="str">
        <f t="shared" ref="E4674:E4737" si="73">TEXT(DATE(LEFT(D4674,4), RIGHT(D4674,2), 1), "DD MMMM YYYY")</f>
        <v>01 February 2025</v>
      </c>
      <c r="F4674" s="31" t="s">
        <v>542</v>
      </c>
      <c r="G4674" t="s">
        <v>556</v>
      </c>
    </row>
    <row r="4675" spans="1:7" x14ac:dyDescent="0.25">
      <c r="A4675" s="31" t="s">
        <v>549</v>
      </c>
      <c r="B4675" t="s">
        <v>172</v>
      </c>
      <c r="C4675">
        <v>-2669.99</v>
      </c>
      <c r="D4675" t="s">
        <v>563</v>
      </c>
      <c r="E4675" s="121" t="str">
        <f t="shared" si="73"/>
        <v>01 February 2025</v>
      </c>
      <c r="F4675" s="31" t="s">
        <v>542</v>
      </c>
      <c r="G4675" t="s">
        <v>556</v>
      </c>
    </row>
    <row r="4676" spans="1:7" x14ac:dyDescent="0.25">
      <c r="A4676" s="31" t="s">
        <v>549</v>
      </c>
      <c r="B4676" t="s">
        <v>176</v>
      </c>
      <c r="C4676">
        <v>-4299</v>
      </c>
      <c r="D4676" t="s">
        <v>563</v>
      </c>
      <c r="E4676" s="121" t="str">
        <f t="shared" si="73"/>
        <v>01 February 2025</v>
      </c>
      <c r="F4676" s="31" t="s">
        <v>542</v>
      </c>
      <c r="G4676" t="s">
        <v>556</v>
      </c>
    </row>
    <row r="4677" spans="1:7" x14ac:dyDescent="0.25">
      <c r="A4677" s="31" t="s">
        <v>549</v>
      </c>
      <c r="B4677" t="s">
        <v>188</v>
      </c>
      <c r="C4677">
        <v>-242.3</v>
      </c>
      <c r="D4677" t="s">
        <v>563</v>
      </c>
      <c r="E4677" s="121" t="str">
        <f t="shared" si="73"/>
        <v>01 February 2025</v>
      </c>
      <c r="F4677" s="31" t="s">
        <v>542</v>
      </c>
      <c r="G4677" t="s">
        <v>556</v>
      </c>
    </row>
    <row r="4678" spans="1:7" x14ac:dyDescent="0.25">
      <c r="A4678" s="31" t="s">
        <v>549</v>
      </c>
      <c r="B4678" t="s">
        <v>198</v>
      </c>
      <c r="C4678">
        <v>-4541.3</v>
      </c>
      <c r="D4678" t="s">
        <v>563</v>
      </c>
      <c r="E4678" s="121" t="str">
        <f t="shared" si="73"/>
        <v>01 February 2025</v>
      </c>
      <c r="F4678" s="31" t="s">
        <v>542</v>
      </c>
      <c r="G4678" t="s">
        <v>556</v>
      </c>
    </row>
    <row r="4679" spans="1:7" x14ac:dyDescent="0.25">
      <c r="A4679" s="31" t="s">
        <v>549</v>
      </c>
      <c r="B4679" t="s">
        <v>206</v>
      </c>
      <c r="C4679">
        <v>0</v>
      </c>
      <c r="D4679" t="s">
        <v>563</v>
      </c>
      <c r="E4679" s="121" t="str">
        <f t="shared" si="73"/>
        <v>01 February 2025</v>
      </c>
      <c r="F4679" s="31" t="s">
        <v>542</v>
      </c>
      <c r="G4679" t="s">
        <v>556</v>
      </c>
    </row>
    <row r="4680" spans="1:7" x14ac:dyDescent="0.25">
      <c r="A4680" s="31" t="s">
        <v>549</v>
      </c>
      <c r="B4680" t="s">
        <v>281</v>
      </c>
      <c r="C4680">
        <v>0</v>
      </c>
      <c r="D4680" t="s">
        <v>563</v>
      </c>
      <c r="E4680" s="121" t="str">
        <f t="shared" si="73"/>
        <v>01 February 2025</v>
      </c>
      <c r="F4680" s="31" t="s">
        <v>542</v>
      </c>
      <c r="G4680" t="s">
        <v>556</v>
      </c>
    </row>
    <row r="4681" spans="1:7" x14ac:dyDescent="0.25">
      <c r="A4681" s="31" t="s">
        <v>549</v>
      </c>
      <c r="B4681" t="s">
        <v>218</v>
      </c>
      <c r="C4681">
        <v>-175</v>
      </c>
      <c r="D4681" t="s">
        <v>563</v>
      </c>
      <c r="E4681" s="121" t="str">
        <f t="shared" si="73"/>
        <v>01 February 2025</v>
      </c>
      <c r="F4681" s="31" t="s">
        <v>542</v>
      </c>
      <c r="G4681" t="s">
        <v>556</v>
      </c>
    </row>
    <row r="4682" spans="1:7" x14ac:dyDescent="0.25">
      <c r="A4682" s="31" t="s">
        <v>549</v>
      </c>
      <c r="B4682" t="s">
        <v>220</v>
      </c>
      <c r="C4682">
        <v>-175</v>
      </c>
      <c r="D4682" t="s">
        <v>563</v>
      </c>
      <c r="E4682" s="121" t="str">
        <f t="shared" si="73"/>
        <v>01 February 2025</v>
      </c>
      <c r="F4682" s="31" t="s">
        <v>542</v>
      </c>
      <c r="G4682" t="s">
        <v>556</v>
      </c>
    </row>
    <row r="4683" spans="1:7" x14ac:dyDescent="0.25">
      <c r="A4683" s="31" t="s">
        <v>549</v>
      </c>
      <c r="B4683" t="s">
        <v>224</v>
      </c>
      <c r="C4683">
        <v>0</v>
      </c>
      <c r="D4683" t="s">
        <v>563</v>
      </c>
      <c r="E4683" s="121" t="str">
        <f t="shared" si="73"/>
        <v>01 February 2025</v>
      </c>
      <c r="F4683" s="31" t="s">
        <v>542</v>
      </c>
      <c r="G4683" t="s">
        <v>556</v>
      </c>
    </row>
    <row r="4684" spans="1:7" x14ac:dyDescent="0.25">
      <c r="A4684" s="31" t="s">
        <v>549</v>
      </c>
      <c r="B4684" t="s">
        <v>228</v>
      </c>
      <c r="C4684">
        <v>0</v>
      </c>
      <c r="D4684" t="s">
        <v>563</v>
      </c>
      <c r="E4684" s="121" t="str">
        <f t="shared" si="73"/>
        <v>01 February 2025</v>
      </c>
      <c r="F4684" s="31" t="s">
        <v>542</v>
      </c>
      <c r="G4684" t="s">
        <v>556</v>
      </c>
    </row>
    <row r="4685" spans="1:7" x14ac:dyDescent="0.25">
      <c r="A4685" s="31" t="s">
        <v>549</v>
      </c>
      <c r="B4685" t="s">
        <v>232</v>
      </c>
      <c r="C4685">
        <v>0</v>
      </c>
      <c r="D4685" t="s">
        <v>563</v>
      </c>
      <c r="E4685" s="121" t="str">
        <f t="shared" si="73"/>
        <v>01 February 2025</v>
      </c>
      <c r="F4685" s="31" t="s">
        <v>542</v>
      </c>
      <c r="G4685" t="s">
        <v>556</v>
      </c>
    </row>
    <row r="4686" spans="1:7" x14ac:dyDescent="0.25">
      <c r="A4686" s="31" t="s">
        <v>549</v>
      </c>
      <c r="B4686" t="s">
        <v>234</v>
      </c>
      <c r="C4686">
        <v>-48271</v>
      </c>
      <c r="D4686" t="s">
        <v>563</v>
      </c>
      <c r="E4686" s="121" t="str">
        <f t="shared" si="73"/>
        <v>01 February 2025</v>
      </c>
      <c r="F4686" s="31" t="s">
        <v>542</v>
      </c>
      <c r="G4686" t="s">
        <v>556</v>
      </c>
    </row>
    <row r="4687" spans="1:7" x14ac:dyDescent="0.25">
      <c r="A4687" s="31" t="s">
        <v>549</v>
      </c>
      <c r="B4687" t="s">
        <v>236</v>
      </c>
      <c r="C4687">
        <v>15401.34</v>
      </c>
      <c r="D4687" t="s">
        <v>563</v>
      </c>
      <c r="E4687" s="121" t="str">
        <f t="shared" si="73"/>
        <v>01 February 2025</v>
      </c>
      <c r="F4687" s="31" t="s">
        <v>542</v>
      </c>
      <c r="G4687" t="s">
        <v>556</v>
      </c>
    </row>
    <row r="4688" spans="1:7" x14ac:dyDescent="0.25">
      <c r="A4688" s="31" t="s">
        <v>549</v>
      </c>
      <c r="B4688" t="s">
        <v>238</v>
      </c>
      <c r="C4688">
        <v>15401.34</v>
      </c>
      <c r="D4688" t="s">
        <v>563</v>
      </c>
      <c r="E4688" s="121" t="str">
        <f t="shared" si="73"/>
        <v>01 February 2025</v>
      </c>
      <c r="F4688" s="31" t="s">
        <v>542</v>
      </c>
      <c r="G4688" t="s">
        <v>556</v>
      </c>
    </row>
    <row r="4689" spans="1:7" x14ac:dyDescent="0.25">
      <c r="A4689" s="31" t="s">
        <v>549</v>
      </c>
      <c r="B4689" t="s">
        <v>241</v>
      </c>
      <c r="C4689">
        <v>15401.34</v>
      </c>
      <c r="D4689" t="s">
        <v>563</v>
      </c>
      <c r="E4689" s="121" t="str">
        <f t="shared" si="73"/>
        <v>01 February 2025</v>
      </c>
      <c r="F4689" s="31" t="s">
        <v>542</v>
      </c>
      <c r="G4689" t="s">
        <v>556</v>
      </c>
    </row>
    <row r="4690" spans="1:7" x14ac:dyDescent="0.25">
      <c r="A4690" s="31" t="s">
        <v>549</v>
      </c>
      <c r="B4690" t="s">
        <v>249</v>
      </c>
      <c r="C4690">
        <v>15401.34</v>
      </c>
      <c r="D4690" t="s">
        <v>563</v>
      </c>
      <c r="E4690" s="121" t="str">
        <f t="shared" si="73"/>
        <v>01 February 2025</v>
      </c>
      <c r="F4690" s="31" t="s">
        <v>542</v>
      </c>
      <c r="G4690" t="s">
        <v>556</v>
      </c>
    </row>
    <row r="4691" spans="1:7" x14ac:dyDescent="0.25">
      <c r="A4691" s="31" t="s">
        <v>549</v>
      </c>
      <c r="B4691" t="s">
        <v>255</v>
      </c>
      <c r="C4691">
        <v>15401.34</v>
      </c>
      <c r="D4691" t="s">
        <v>563</v>
      </c>
      <c r="E4691" s="121" t="str">
        <f t="shared" si="73"/>
        <v>01 February 2025</v>
      </c>
      <c r="F4691" s="31" t="s">
        <v>542</v>
      </c>
      <c r="G4691" t="s">
        <v>556</v>
      </c>
    </row>
    <row r="4692" spans="1:7" x14ac:dyDescent="0.25">
      <c r="A4692" s="31" t="s">
        <v>549</v>
      </c>
      <c r="B4692" t="s">
        <v>22</v>
      </c>
      <c r="C4692">
        <v>815.1</v>
      </c>
      <c r="D4692" t="s">
        <v>564</v>
      </c>
      <c r="E4692" s="121" t="str">
        <f t="shared" si="73"/>
        <v>01 March 2025</v>
      </c>
      <c r="F4692" s="31" t="s">
        <v>542</v>
      </c>
      <c r="G4692" t="s">
        <v>550</v>
      </c>
    </row>
    <row r="4693" spans="1:7" x14ac:dyDescent="0.25">
      <c r="A4693" s="31" t="s">
        <v>549</v>
      </c>
      <c r="B4693" t="s">
        <v>25</v>
      </c>
      <c r="C4693">
        <v>-815.1</v>
      </c>
      <c r="D4693" t="s">
        <v>564</v>
      </c>
      <c r="E4693" s="121" t="str">
        <f t="shared" si="73"/>
        <v>01 March 2025</v>
      </c>
      <c r="F4693" s="31" t="s">
        <v>542</v>
      </c>
      <c r="G4693" t="s">
        <v>550</v>
      </c>
    </row>
    <row r="4694" spans="1:7" x14ac:dyDescent="0.25">
      <c r="A4694" s="31" t="s">
        <v>549</v>
      </c>
      <c r="B4694" t="s">
        <v>47</v>
      </c>
      <c r="C4694">
        <v>90</v>
      </c>
      <c r="D4694" t="s">
        <v>564</v>
      </c>
      <c r="E4694" s="121" t="str">
        <f t="shared" si="73"/>
        <v>01 March 2025</v>
      </c>
      <c r="F4694" s="31" t="s">
        <v>542</v>
      </c>
      <c r="G4694" t="s">
        <v>550</v>
      </c>
    </row>
    <row r="4695" spans="1:7" x14ac:dyDescent="0.25">
      <c r="A4695" s="31" t="s">
        <v>549</v>
      </c>
      <c r="B4695" t="s">
        <v>258</v>
      </c>
      <c r="C4695">
        <v>-90</v>
      </c>
      <c r="D4695" t="s">
        <v>564</v>
      </c>
      <c r="E4695" s="121" t="str">
        <f t="shared" si="73"/>
        <v>01 March 2025</v>
      </c>
      <c r="F4695" s="31" t="s">
        <v>542</v>
      </c>
      <c r="G4695" t="s">
        <v>550</v>
      </c>
    </row>
    <row r="4696" spans="1:7" x14ac:dyDescent="0.25">
      <c r="A4696" s="31" t="s">
        <v>549</v>
      </c>
      <c r="B4696" t="s">
        <v>49</v>
      </c>
      <c r="C4696">
        <v>160</v>
      </c>
      <c r="D4696" t="s">
        <v>564</v>
      </c>
      <c r="E4696" s="121" t="str">
        <f t="shared" si="73"/>
        <v>01 March 2025</v>
      </c>
      <c r="F4696" s="31" t="s">
        <v>542</v>
      </c>
      <c r="G4696" t="s">
        <v>550</v>
      </c>
    </row>
    <row r="4697" spans="1:7" x14ac:dyDescent="0.25">
      <c r="A4697" s="31" t="s">
        <v>549</v>
      </c>
      <c r="B4697" t="s">
        <v>51</v>
      </c>
      <c r="C4697">
        <v>-160</v>
      </c>
      <c r="D4697" t="s">
        <v>564</v>
      </c>
      <c r="E4697" s="121" t="str">
        <f t="shared" si="73"/>
        <v>01 March 2025</v>
      </c>
      <c r="F4697" s="31" t="s">
        <v>542</v>
      </c>
      <c r="G4697" t="s">
        <v>550</v>
      </c>
    </row>
    <row r="4698" spans="1:7" x14ac:dyDescent="0.25">
      <c r="A4698" s="31" t="s">
        <v>549</v>
      </c>
      <c r="B4698" t="s">
        <v>547</v>
      </c>
      <c r="C4698">
        <v>28.9</v>
      </c>
      <c r="D4698" t="s">
        <v>564</v>
      </c>
      <c r="E4698" s="121" t="str">
        <f t="shared" si="73"/>
        <v>01 March 2025</v>
      </c>
      <c r="F4698" s="31" t="s">
        <v>542</v>
      </c>
      <c r="G4698" t="s">
        <v>550</v>
      </c>
    </row>
    <row r="4699" spans="1:7" x14ac:dyDescent="0.25">
      <c r="A4699" s="31" t="s">
        <v>549</v>
      </c>
      <c r="B4699" t="s">
        <v>548</v>
      </c>
      <c r="C4699">
        <v>-28.9</v>
      </c>
      <c r="D4699" t="s">
        <v>564</v>
      </c>
      <c r="E4699" s="121" t="str">
        <f t="shared" si="73"/>
        <v>01 March 2025</v>
      </c>
      <c r="F4699" s="31" t="s">
        <v>542</v>
      </c>
      <c r="G4699" t="s">
        <v>550</v>
      </c>
    </row>
    <row r="4700" spans="1:7" x14ac:dyDescent="0.25">
      <c r="A4700" s="31" t="s">
        <v>549</v>
      </c>
      <c r="B4700" t="s">
        <v>63</v>
      </c>
      <c r="C4700">
        <v>0</v>
      </c>
      <c r="D4700" t="s">
        <v>564</v>
      </c>
      <c r="E4700" s="121" t="str">
        <f t="shared" si="73"/>
        <v>01 March 2025</v>
      </c>
      <c r="F4700" s="31" t="s">
        <v>542</v>
      </c>
      <c r="G4700" t="s">
        <v>550</v>
      </c>
    </row>
    <row r="4701" spans="1:7" x14ac:dyDescent="0.25">
      <c r="A4701" s="31" t="s">
        <v>549</v>
      </c>
      <c r="B4701" t="s">
        <v>96</v>
      </c>
      <c r="C4701">
        <v>-305.75</v>
      </c>
      <c r="D4701" t="s">
        <v>564</v>
      </c>
      <c r="E4701" s="121" t="str">
        <f t="shared" si="73"/>
        <v>01 March 2025</v>
      </c>
      <c r="F4701" s="31" t="s">
        <v>542</v>
      </c>
      <c r="G4701" t="s">
        <v>550</v>
      </c>
    </row>
    <row r="4702" spans="1:7" x14ac:dyDescent="0.25">
      <c r="A4702" s="31" t="s">
        <v>549</v>
      </c>
      <c r="B4702" t="s">
        <v>98</v>
      </c>
      <c r="C4702">
        <v>305.75</v>
      </c>
      <c r="D4702" t="s">
        <v>564</v>
      </c>
      <c r="E4702" s="121" t="str">
        <f t="shared" si="73"/>
        <v>01 March 2025</v>
      </c>
      <c r="F4702" s="31" t="s">
        <v>542</v>
      </c>
      <c r="G4702" t="s">
        <v>550</v>
      </c>
    </row>
    <row r="4703" spans="1:7" x14ac:dyDescent="0.25">
      <c r="A4703" s="31" t="s">
        <v>549</v>
      </c>
      <c r="B4703" t="s">
        <v>110</v>
      </c>
      <c r="C4703">
        <v>0</v>
      </c>
      <c r="D4703" t="s">
        <v>564</v>
      </c>
      <c r="E4703" s="121" t="str">
        <f t="shared" si="73"/>
        <v>01 March 2025</v>
      </c>
      <c r="F4703" s="31" t="s">
        <v>542</v>
      </c>
      <c r="G4703" t="s">
        <v>550</v>
      </c>
    </row>
    <row r="4704" spans="1:7" x14ac:dyDescent="0.25">
      <c r="A4704" s="31" t="s">
        <v>549</v>
      </c>
      <c r="B4704" t="s">
        <v>112</v>
      </c>
      <c r="C4704">
        <v>0</v>
      </c>
      <c r="D4704" t="s">
        <v>564</v>
      </c>
      <c r="E4704" s="121" t="str">
        <f t="shared" si="73"/>
        <v>01 March 2025</v>
      </c>
      <c r="F4704" s="31" t="s">
        <v>542</v>
      </c>
      <c r="G4704" t="s">
        <v>550</v>
      </c>
    </row>
    <row r="4705" spans="1:7" x14ac:dyDescent="0.25">
      <c r="A4705" s="31" t="s">
        <v>549</v>
      </c>
      <c r="B4705" t="s">
        <v>114</v>
      </c>
      <c r="C4705">
        <v>0</v>
      </c>
      <c r="D4705" t="s">
        <v>564</v>
      </c>
      <c r="E4705" s="121" t="str">
        <f t="shared" si="73"/>
        <v>01 March 2025</v>
      </c>
      <c r="F4705" s="31" t="s">
        <v>542</v>
      </c>
      <c r="G4705" t="s">
        <v>550</v>
      </c>
    </row>
    <row r="4706" spans="1:7" x14ac:dyDescent="0.25">
      <c r="A4706" s="31" t="s">
        <v>549</v>
      </c>
      <c r="B4706" t="s">
        <v>140</v>
      </c>
      <c r="C4706">
        <v>0</v>
      </c>
      <c r="D4706" t="s">
        <v>564</v>
      </c>
      <c r="E4706" s="121" t="str">
        <f t="shared" si="73"/>
        <v>01 March 2025</v>
      </c>
      <c r="F4706" s="31" t="s">
        <v>542</v>
      </c>
      <c r="G4706" t="s">
        <v>550</v>
      </c>
    </row>
    <row r="4707" spans="1:7" x14ac:dyDescent="0.25">
      <c r="A4707" s="31" t="s">
        <v>549</v>
      </c>
      <c r="B4707" t="s">
        <v>148</v>
      </c>
      <c r="C4707">
        <v>0</v>
      </c>
      <c r="D4707" t="s">
        <v>564</v>
      </c>
      <c r="E4707" s="121" t="str">
        <f t="shared" si="73"/>
        <v>01 March 2025</v>
      </c>
      <c r="F4707" s="31" t="s">
        <v>542</v>
      </c>
      <c r="G4707" t="s">
        <v>550</v>
      </c>
    </row>
    <row r="4708" spans="1:7" x14ac:dyDescent="0.25">
      <c r="A4708" s="31" t="s">
        <v>549</v>
      </c>
      <c r="B4708" t="s">
        <v>154</v>
      </c>
      <c r="C4708">
        <v>0</v>
      </c>
      <c r="D4708" t="s">
        <v>564</v>
      </c>
      <c r="E4708" s="121" t="str">
        <f t="shared" si="73"/>
        <v>01 March 2025</v>
      </c>
      <c r="F4708" s="31" t="s">
        <v>542</v>
      </c>
      <c r="G4708" t="s">
        <v>550</v>
      </c>
    </row>
    <row r="4709" spans="1:7" x14ac:dyDescent="0.25">
      <c r="A4709" s="31" t="s">
        <v>549</v>
      </c>
      <c r="B4709" t="s">
        <v>162</v>
      </c>
      <c r="C4709">
        <v>0</v>
      </c>
      <c r="D4709" t="s">
        <v>564</v>
      </c>
      <c r="E4709" s="121" t="str">
        <f t="shared" si="73"/>
        <v>01 March 2025</v>
      </c>
      <c r="F4709" s="31" t="s">
        <v>542</v>
      </c>
      <c r="G4709" t="s">
        <v>550</v>
      </c>
    </row>
    <row r="4710" spans="1:7" x14ac:dyDescent="0.25">
      <c r="A4710" s="31" t="s">
        <v>549</v>
      </c>
      <c r="B4710" t="s">
        <v>172</v>
      </c>
      <c r="C4710">
        <v>0</v>
      </c>
      <c r="D4710" t="s">
        <v>564</v>
      </c>
      <c r="E4710" s="121" t="str">
        <f t="shared" si="73"/>
        <v>01 March 2025</v>
      </c>
      <c r="F4710" s="31" t="s">
        <v>542</v>
      </c>
      <c r="G4710" t="s">
        <v>550</v>
      </c>
    </row>
    <row r="4711" spans="1:7" x14ac:dyDescent="0.25">
      <c r="A4711" s="31" t="s">
        <v>549</v>
      </c>
      <c r="B4711" t="s">
        <v>198</v>
      </c>
      <c r="C4711">
        <v>0</v>
      </c>
      <c r="D4711" t="s">
        <v>564</v>
      </c>
      <c r="E4711" s="121" t="str">
        <f t="shared" si="73"/>
        <v>01 March 2025</v>
      </c>
      <c r="F4711" s="31" t="s">
        <v>542</v>
      </c>
      <c r="G4711" t="s">
        <v>550</v>
      </c>
    </row>
    <row r="4712" spans="1:7" x14ac:dyDescent="0.25">
      <c r="A4712" s="31" t="s">
        <v>549</v>
      </c>
      <c r="B4712" t="s">
        <v>206</v>
      </c>
      <c r="C4712">
        <v>0</v>
      </c>
      <c r="D4712" t="s">
        <v>564</v>
      </c>
      <c r="E4712" s="121" t="str">
        <f t="shared" si="73"/>
        <v>01 March 2025</v>
      </c>
      <c r="F4712" s="31" t="s">
        <v>542</v>
      </c>
      <c r="G4712" t="s">
        <v>550</v>
      </c>
    </row>
    <row r="4713" spans="1:7" x14ac:dyDescent="0.25">
      <c r="A4713" s="31" t="s">
        <v>549</v>
      </c>
      <c r="B4713" t="s">
        <v>281</v>
      </c>
      <c r="C4713">
        <v>0</v>
      </c>
      <c r="D4713" t="s">
        <v>564</v>
      </c>
      <c r="E4713" s="121" t="str">
        <f t="shared" si="73"/>
        <v>01 March 2025</v>
      </c>
      <c r="F4713" s="31" t="s">
        <v>542</v>
      </c>
      <c r="G4713" t="s">
        <v>550</v>
      </c>
    </row>
    <row r="4714" spans="1:7" x14ac:dyDescent="0.25">
      <c r="A4714" s="31" t="s">
        <v>549</v>
      </c>
      <c r="B4714" t="s">
        <v>220</v>
      </c>
      <c r="C4714">
        <v>0</v>
      </c>
      <c r="D4714" t="s">
        <v>564</v>
      </c>
      <c r="E4714" s="121" t="str">
        <f t="shared" si="73"/>
        <v>01 March 2025</v>
      </c>
      <c r="F4714" s="31" t="s">
        <v>542</v>
      </c>
      <c r="G4714" t="s">
        <v>550</v>
      </c>
    </row>
    <row r="4715" spans="1:7" x14ac:dyDescent="0.25">
      <c r="A4715" s="31" t="s">
        <v>549</v>
      </c>
      <c r="B4715" t="s">
        <v>224</v>
      </c>
      <c r="C4715">
        <v>0</v>
      </c>
      <c r="D4715" t="s">
        <v>564</v>
      </c>
      <c r="E4715" s="121" t="str">
        <f t="shared" si="73"/>
        <v>01 March 2025</v>
      </c>
      <c r="F4715" s="31" t="s">
        <v>542</v>
      </c>
      <c r="G4715" t="s">
        <v>550</v>
      </c>
    </row>
    <row r="4716" spans="1:7" x14ac:dyDescent="0.25">
      <c r="A4716" s="31" t="s">
        <v>549</v>
      </c>
      <c r="B4716" t="s">
        <v>228</v>
      </c>
      <c r="C4716">
        <v>0</v>
      </c>
      <c r="D4716" t="s">
        <v>564</v>
      </c>
      <c r="E4716" s="121" t="str">
        <f t="shared" si="73"/>
        <v>01 March 2025</v>
      </c>
      <c r="F4716" s="31" t="s">
        <v>542</v>
      </c>
      <c r="G4716" t="s">
        <v>550</v>
      </c>
    </row>
    <row r="4717" spans="1:7" x14ac:dyDescent="0.25">
      <c r="A4717" s="31" t="s">
        <v>549</v>
      </c>
      <c r="B4717" t="s">
        <v>232</v>
      </c>
      <c r="C4717">
        <v>0</v>
      </c>
      <c r="D4717" t="s">
        <v>564</v>
      </c>
      <c r="E4717" s="121" t="str">
        <f t="shared" si="73"/>
        <v>01 March 2025</v>
      </c>
      <c r="F4717" s="31" t="s">
        <v>542</v>
      </c>
      <c r="G4717" t="s">
        <v>550</v>
      </c>
    </row>
    <row r="4718" spans="1:7" x14ac:dyDescent="0.25">
      <c r="A4718" s="31" t="s">
        <v>549</v>
      </c>
      <c r="B4718" t="s">
        <v>234</v>
      </c>
      <c r="C4718">
        <v>0</v>
      </c>
      <c r="D4718" t="s">
        <v>564</v>
      </c>
      <c r="E4718" s="121" t="str">
        <f t="shared" si="73"/>
        <v>01 March 2025</v>
      </c>
      <c r="F4718" s="31" t="s">
        <v>542</v>
      </c>
      <c r="G4718" t="s">
        <v>550</v>
      </c>
    </row>
    <row r="4719" spans="1:7" x14ac:dyDescent="0.25">
      <c r="A4719" s="31" t="s">
        <v>549</v>
      </c>
      <c r="B4719" t="s">
        <v>236</v>
      </c>
      <c r="C4719">
        <v>0</v>
      </c>
      <c r="D4719" t="s">
        <v>564</v>
      </c>
      <c r="E4719" s="121" t="str">
        <f t="shared" si="73"/>
        <v>01 March 2025</v>
      </c>
      <c r="F4719" s="31" t="s">
        <v>542</v>
      </c>
      <c r="G4719" t="s">
        <v>550</v>
      </c>
    </row>
    <row r="4720" spans="1:7" x14ac:dyDescent="0.25">
      <c r="A4720" s="31" t="s">
        <v>549</v>
      </c>
      <c r="B4720" t="s">
        <v>238</v>
      </c>
      <c r="C4720">
        <v>0</v>
      </c>
      <c r="D4720" t="s">
        <v>564</v>
      </c>
      <c r="E4720" s="121" t="str">
        <f t="shared" si="73"/>
        <v>01 March 2025</v>
      </c>
      <c r="F4720" s="31" t="s">
        <v>542</v>
      </c>
      <c r="G4720" t="s">
        <v>550</v>
      </c>
    </row>
    <row r="4721" spans="1:7" x14ac:dyDescent="0.25">
      <c r="A4721" s="31" t="s">
        <v>549</v>
      </c>
      <c r="B4721" t="s">
        <v>241</v>
      </c>
      <c r="C4721">
        <v>0</v>
      </c>
      <c r="D4721" t="s">
        <v>564</v>
      </c>
      <c r="E4721" s="121" t="str">
        <f t="shared" si="73"/>
        <v>01 March 2025</v>
      </c>
      <c r="F4721" s="31" t="s">
        <v>542</v>
      </c>
      <c r="G4721" t="s">
        <v>550</v>
      </c>
    </row>
    <row r="4722" spans="1:7" x14ac:dyDescent="0.25">
      <c r="A4722" s="31" t="s">
        <v>549</v>
      </c>
      <c r="B4722" t="s">
        <v>249</v>
      </c>
      <c r="C4722">
        <v>0</v>
      </c>
      <c r="D4722" t="s">
        <v>564</v>
      </c>
      <c r="E4722" s="121" t="str">
        <f t="shared" si="73"/>
        <v>01 March 2025</v>
      </c>
      <c r="F4722" s="31" t="s">
        <v>542</v>
      </c>
      <c r="G4722" t="s">
        <v>550</v>
      </c>
    </row>
    <row r="4723" spans="1:7" x14ac:dyDescent="0.25">
      <c r="A4723" s="31" t="s">
        <v>549</v>
      </c>
      <c r="B4723" t="s">
        <v>255</v>
      </c>
      <c r="C4723">
        <v>0</v>
      </c>
      <c r="D4723" t="s">
        <v>564</v>
      </c>
      <c r="E4723" s="121" t="str">
        <f t="shared" si="73"/>
        <v>01 March 2025</v>
      </c>
      <c r="F4723" s="31" t="s">
        <v>542</v>
      </c>
      <c r="G4723" t="s">
        <v>550</v>
      </c>
    </row>
    <row r="4724" spans="1:7" x14ac:dyDescent="0.25">
      <c r="A4724" s="31" t="s">
        <v>549</v>
      </c>
      <c r="B4724" t="s">
        <v>15</v>
      </c>
      <c r="C4724">
        <v>0</v>
      </c>
      <c r="D4724" t="s">
        <v>564</v>
      </c>
      <c r="E4724" s="121" t="str">
        <f t="shared" si="73"/>
        <v>01 March 2025</v>
      </c>
      <c r="F4724" t="s">
        <v>541</v>
      </c>
      <c r="G4724" t="s">
        <v>550</v>
      </c>
    </row>
    <row r="4725" spans="1:7" x14ac:dyDescent="0.25">
      <c r="A4725" s="31" t="s">
        <v>549</v>
      </c>
      <c r="B4725" t="s">
        <v>15</v>
      </c>
      <c r="C4725">
        <v>0</v>
      </c>
      <c r="D4725" t="s">
        <v>564</v>
      </c>
      <c r="E4725" s="121" t="str">
        <f t="shared" si="73"/>
        <v>01 March 2025</v>
      </c>
      <c r="F4725" t="s">
        <v>541</v>
      </c>
      <c r="G4725" t="s">
        <v>551</v>
      </c>
    </row>
    <row r="4726" spans="1:7" x14ac:dyDescent="0.25">
      <c r="A4726" s="31" t="s">
        <v>549</v>
      </c>
      <c r="B4726" t="s">
        <v>15</v>
      </c>
      <c r="C4726">
        <v>0</v>
      </c>
      <c r="D4726" t="s">
        <v>564</v>
      </c>
      <c r="E4726" s="121" t="str">
        <f t="shared" si="73"/>
        <v>01 March 2025</v>
      </c>
      <c r="F4726" t="s">
        <v>541</v>
      </c>
      <c r="G4726" t="s">
        <v>552</v>
      </c>
    </row>
    <row r="4727" spans="1:7" x14ac:dyDescent="0.25">
      <c r="A4727" s="31" t="s">
        <v>549</v>
      </c>
      <c r="B4727" t="s">
        <v>15</v>
      </c>
      <c r="C4727">
        <v>0</v>
      </c>
      <c r="D4727" t="s">
        <v>564</v>
      </c>
      <c r="E4727" s="121" t="str">
        <f t="shared" si="73"/>
        <v>01 March 2025</v>
      </c>
      <c r="F4727" t="s">
        <v>541</v>
      </c>
      <c r="G4727" t="s">
        <v>553</v>
      </c>
    </row>
    <row r="4728" spans="1:7" x14ac:dyDescent="0.25">
      <c r="A4728" s="31" t="s">
        <v>549</v>
      </c>
      <c r="B4728" t="s">
        <v>15</v>
      </c>
      <c r="C4728">
        <v>0</v>
      </c>
      <c r="D4728" t="s">
        <v>564</v>
      </c>
      <c r="E4728" s="121" t="str">
        <f t="shared" si="73"/>
        <v>01 March 2025</v>
      </c>
      <c r="F4728" t="s">
        <v>541</v>
      </c>
      <c r="G4728" t="s">
        <v>554</v>
      </c>
    </row>
    <row r="4729" spans="1:7" x14ac:dyDescent="0.25">
      <c r="A4729" s="31" t="s">
        <v>549</v>
      </c>
      <c r="B4729" t="s">
        <v>18</v>
      </c>
      <c r="C4729">
        <v>0</v>
      </c>
      <c r="D4729" t="s">
        <v>564</v>
      </c>
      <c r="E4729" s="121" t="str">
        <f t="shared" si="73"/>
        <v>01 March 2025</v>
      </c>
      <c r="F4729" t="s">
        <v>541</v>
      </c>
      <c r="G4729" t="s">
        <v>550</v>
      </c>
    </row>
    <row r="4730" spans="1:7" x14ac:dyDescent="0.25">
      <c r="A4730" s="31" t="s">
        <v>549</v>
      </c>
      <c r="B4730" t="s">
        <v>18</v>
      </c>
      <c r="C4730">
        <v>0</v>
      </c>
      <c r="D4730" t="s">
        <v>564</v>
      </c>
      <c r="E4730" s="121" t="str">
        <f t="shared" si="73"/>
        <v>01 March 2025</v>
      </c>
      <c r="F4730" t="s">
        <v>541</v>
      </c>
      <c r="G4730" t="s">
        <v>551</v>
      </c>
    </row>
    <row r="4731" spans="1:7" x14ac:dyDescent="0.25">
      <c r="A4731" s="31" t="s">
        <v>549</v>
      </c>
      <c r="B4731" t="s">
        <v>18</v>
      </c>
      <c r="C4731">
        <v>0</v>
      </c>
      <c r="D4731" t="s">
        <v>564</v>
      </c>
      <c r="E4731" s="121" t="str">
        <f t="shared" si="73"/>
        <v>01 March 2025</v>
      </c>
      <c r="F4731" t="s">
        <v>541</v>
      </c>
      <c r="G4731" t="s">
        <v>552</v>
      </c>
    </row>
    <row r="4732" spans="1:7" x14ac:dyDescent="0.25">
      <c r="A4732" s="31" t="s">
        <v>549</v>
      </c>
      <c r="B4732" t="s">
        <v>18</v>
      </c>
      <c r="C4732">
        <v>0</v>
      </c>
      <c r="D4732" t="s">
        <v>564</v>
      </c>
      <c r="E4732" s="121" t="str">
        <f t="shared" si="73"/>
        <v>01 March 2025</v>
      </c>
      <c r="F4732" t="s">
        <v>541</v>
      </c>
      <c r="G4732" t="s">
        <v>553</v>
      </c>
    </row>
    <row r="4733" spans="1:7" x14ac:dyDescent="0.25">
      <c r="A4733" s="31" t="s">
        <v>549</v>
      </c>
      <c r="B4733" t="s">
        <v>18</v>
      </c>
      <c r="C4733">
        <v>0</v>
      </c>
      <c r="D4733" t="s">
        <v>564</v>
      </c>
      <c r="E4733" s="121" t="str">
        <f t="shared" si="73"/>
        <v>01 March 2025</v>
      </c>
      <c r="F4733" t="s">
        <v>541</v>
      </c>
      <c r="G4733" t="s">
        <v>554</v>
      </c>
    </row>
    <row r="4734" spans="1:7" x14ac:dyDescent="0.25">
      <c r="A4734" s="31" t="s">
        <v>549</v>
      </c>
      <c r="B4734" t="s">
        <v>20</v>
      </c>
      <c r="C4734">
        <v>0</v>
      </c>
      <c r="D4734" t="s">
        <v>564</v>
      </c>
      <c r="E4734" s="121" t="str">
        <f t="shared" si="73"/>
        <v>01 March 2025</v>
      </c>
      <c r="F4734" t="s">
        <v>541</v>
      </c>
      <c r="G4734" t="s">
        <v>550</v>
      </c>
    </row>
    <row r="4735" spans="1:7" x14ac:dyDescent="0.25">
      <c r="A4735" s="31" t="s">
        <v>549</v>
      </c>
      <c r="B4735" t="s">
        <v>20</v>
      </c>
      <c r="C4735">
        <v>0</v>
      </c>
      <c r="D4735" t="s">
        <v>564</v>
      </c>
      <c r="E4735" s="121" t="str">
        <f t="shared" si="73"/>
        <v>01 March 2025</v>
      </c>
      <c r="F4735" t="s">
        <v>541</v>
      </c>
      <c r="G4735" t="s">
        <v>551</v>
      </c>
    </row>
    <row r="4736" spans="1:7" x14ac:dyDescent="0.25">
      <c r="A4736" s="31" t="s">
        <v>549</v>
      </c>
      <c r="B4736" t="s">
        <v>20</v>
      </c>
      <c r="C4736">
        <v>0</v>
      </c>
      <c r="D4736" t="s">
        <v>564</v>
      </c>
      <c r="E4736" s="121" t="str">
        <f t="shared" si="73"/>
        <v>01 March 2025</v>
      </c>
      <c r="F4736" t="s">
        <v>541</v>
      </c>
      <c r="G4736" t="s">
        <v>552</v>
      </c>
    </row>
    <row r="4737" spans="1:7" x14ac:dyDescent="0.25">
      <c r="A4737" s="31" t="s">
        <v>549</v>
      </c>
      <c r="B4737" t="s">
        <v>20</v>
      </c>
      <c r="C4737">
        <v>0</v>
      </c>
      <c r="D4737" t="s">
        <v>564</v>
      </c>
      <c r="E4737" s="121" t="str">
        <f t="shared" si="73"/>
        <v>01 March 2025</v>
      </c>
      <c r="F4737" t="s">
        <v>541</v>
      </c>
      <c r="G4737" t="s">
        <v>553</v>
      </c>
    </row>
    <row r="4738" spans="1:7" x14ac:dyDescent="0.25">
      <c r="A4738" s="31" t="s">
        <v>549</v>
      </c>
      <c r="B4738" t="s">
        <v>20</v>
      </c>
      <c r="C4738">
        <v>0</v>
      </c>
      <c r="D4738" t="s">
        <v>564</v>
      </c>
      <c r="E4738" s="121" t="str">
        <f t="shared" ref="E4738:E4801" si="74">TEXT(DATE(LEFT(D4738,4), RIGHT(D4738,2), 1), "DD MMMM YYYY")</f>
        <v>01 March 2025</v>
      </c>
      <c r="F4738" t="s">
        <v>541</v>
      </c>
      <c r="G4738" t="s">
        <v>554</v>
      </c>
    </row>
    <row r="4739" spans="1:7" x14ac:dyDescent="0.25">
      <c r="A4739" s="31" t="s">
        <v>549</v>
      </c>
      <c r="B4739" t="s">
        <v>22</v>
      </c>
      <c r="C4739">
        <v>29500</v>
      </c>
      <c r="D4739" t="s">
        <v>564</v>
      </c>
      <c r="E4739" s="121" t="str">
        <f t="shared" si="74"/>
        <v>01 March 2025</v>
      </c>
      <c r="F4739" t="s">
        <v>541</v>
      </c>
      <c r="G4739" t="s">
        <v>550</v>
      </c>
    </row>
    <row r="4740" spans="1:7" x14ac:dyDescent="0.25">
      <c r="A4740" s="31" t="s">
        <v>549</v>
      </c>
      <c r="B4740" t="s">
        <v>22</v>
      </c>
      <c r="C4740">
        <v>97350</v>
      </c>
      <c r="D4740" t="s">
        <v>564</v>
      </c>
      <c r="E4740" s="121" t="str">
        <f t="shared" si="74"/>
        <v>01 March 2025</v>
      </c>
      <c r="F4740" t="s">
        <v>541</v>
      </c>
      <c r="G4740" t="s">
        <v>551</v>
      </c>
    </row>
    <row r="4741" spans="1:7" x14ac:dyDescent="0.25">
      <c r="A4741" s="31" t="s">
        <v>549</v>
      </c>
      <c r="B4741" t="s">
        <v>22</v>
      </c>
      <c r="C4741">
        <v>177000</v>
      </c>
      <c r="D4741" t="s">
        <v>564</v>
      </c>
      <c r="E4741" s="121" t="str">
        <f t="shared" si="74"/>
        <v>01 March 2025</v>
      </c>
      <c r="F4741" t="s">
        <v>541</v>
      </c>
      <c r="G4741" t="s">
        <v>552</v>
      </c>
    </row>
    <row r="4742" spans="1:7" x14ac:dyDescent="0.25">
      <c r="A4742" s="31" t="s">
        <v>549</v>
      </c>
      <c r="B4742" t="s">
        <v>22</v>
      </c>
      <c r="C4742">
        <v>236000</v>
      </c>
      <c r="D4742" t="s">
        <v>564</v>
      </c>
      <c r="E4742" s="121" t="str">
        <f t="shared" si="74"/>
        <v>01 March 2025</v>
      </c>
      <c r="F4742" t="s">
        <v>541</v>
      </c>
      <c r="G4742" t="s">
        <v>553</v>
      </c>
    </row>
    <row r="4743" spans="1:7" x14ac:dyDescent="0.25">
      <c r="A4743" s="31" t="s">
        <v>549</v>
      </c>
      <c r="B4743" t="s">
        <v>22</v>
      </c>
      <c r="C4743">
        <v>295000</v>
      </c>
      <c r="D4743" t="s">
        <v>564</v>
      </c>
      <c r="E4743" s="121" t="str">
        <f t="shared" si="74"/>
        <v>01 March 2025</v>
      </c>
      <c r="F4743" t="s">
        <v>541</v>
      </c>
      <c r="G4743" t="s">
        <v>554</v>
      </c>
    </row>
    <row r="4744" spans="1:7" x14ac:dyDescent="0.25">
      <c r="A4744" s="31" t="s">
        <v>549</v>
      </c>
      <c r="B4744" t="s">
        <v>63</v>
      </c>
      <c r="C4744">
        <v>29500</v>
      </c>
      <c r="D4744" t="s">
        <v>564</v>
      </c>
      <c r="E4744" s="121" t="str">
        <f t="shared" si="74"/>
        <v>01 March 2025</v>
      </c>
      <c r="F4744" t="s">
        <v>541</v>
      </c>
      <c r="G4744" t="s">
        <v>550</v>
      </c>
    </row>
    <row r="4745" spans="1:7" x14ac:dyDescent="0.25">
      <c r="A4745" s="31" t="s">
        <v>549</v>
      </c>
      <c r="B4745" t="s">
        <v>63</v>
      </c>
      <c r="C4745">
        <v>97350</v>
      </c>
      <c r="D4745" t="s">
        <v>564</v>
      </c>
      <c r="E4745" s="121" t="str">
        <f t="shared" si="74"/>
        <v>01 March 2025</v>
      </c>
      <c r="F4745" t="s">
        <v>541</v>
      </c>
      <c r="G4745" t="s">
        <v>551</v>
      </c>
    </row>
    <row r="4746" spans="1:7" x14ac:dyDescent="0.25">
      <c r="A4746" s="31" t="s">
        <v>549</v>
      </c>
      <c r="B4746" t="s">
        <v>63</v>
      </c>
      <c r="C4746">
        <v>177000</v>
      </c>
      <c r="D4746" t="s">
        <v>564</v>
      </c>
      <c r="E4746" s="121" t="str">
        <f t="shared" si="74"/>
        <v>01 March 2025</v>
      </c>
      <c r="F4746" t="s">
        <v>541</v>
      </c>
      <c r="G4746" t="s">
        <v>552</v>
      </c>
    </row>
    <row r="4747" spans="1:7" x14ac:dyDescent="0.25">
      <c r="A4747" s="31" t="s">
        <v>549</v>
      </c>
      <c r="B4747" t="s">
        <v>63</v>
      </c>
      <c r="C4747">
        <v>236000</v>
      </c>
      <c r="D4747" t="s">
        <v>564</v>
      </c>
      <c r="E4747" s="121" t="str">
        <f t="shared" si="74"/>
        <v>01 March 2025</v>
      </c>
      <c r="F4747" t="s">
        <v>541</v>
      </c>
      <c r="G4747" t="s">
        <v>553</v>
      </c>
    </row>
    <row r="4748" spans="1:7" x14ac:dyDescent="0.25">
      <c r="A4748" s="31" t="s">
        <v>549</v>
      </c>
      <c r="B4748" t="s">
        <v>63</v>
      </c>
      <c r="C4748">
        <v>295000</v>
      </c>
      <c r="D4748" t="s">
        <v>564</v>
      </c>
      <c r="E4748" s="121" t="str">
        <f t="shared" si="74"/>
        <v>01 March 2025</v>
      </c>
      <c r="F4748" t="s">
        <v>541</v>
      </c>
      <c r="G4748" t="s">
        <v>554</v>
      </c>
    </row>
    <row r="4749" spans="1:7" x14ac:dyDescent="0.25">
      <c r="A4749" s="31" t="s">
        <v>549</v>
      </c>
      <c r="B4749" t="s">
        <v>66</v>
      </c>
      <c r="C4749">
        <v>0</v>
      </c>
      <c r="D4749" t="s">
        <v>564</v>
      </c>
      <c r="E4749" s="121" t="str">
        <f t="shared" si="74"/>
        <v>01 March 2025</v>
      </c>
      <c r="F4749" t="s">
        <v>541</v>
      </c>
      <c r="G4749" t="s">
        <v>550</v>
      </c>
    </row>
    <row r="4750" spans="1:7" x14ac:dyDescent="0.25">
      <c r="A4750" s="31" t="s">
        <v>549</v>
      </c>
      <c r="B4750" t="s">
        <v>66</v>
      </c>
      <c r="C4750">
        <v>0</v>
      </c>
      <c r="D4750" t="s">
        <v>564</v>
      </c>
      <c r="E4750" s="121" t="str">
        <f t="shared" si="74"/>
        <v>01 March 2025</v>
      </c>
      <c r="F4750" t="s">
        <v>541</v>
      </c>
      <c r="G4750" t="s">
        <v>551</v>
      </c>
    </row>
    <row r="4751" spans="1:7" x14ac:dyDescent="0.25">
      <c r="A4751" s="31" t="s">
        <v>549</v>
      </c>
      <c r="B4751" t="s">
        <v>66</v>
      </c>
      <c r="C4751">
        <v>0</v>
      </c>
      <c r="D4751" t="s">
        <v>564</v>
      </c>
      <c r="E4751" s="121" t="str">
        <f t="shared" si="74"/>
        <v>01 March 2025</v>
      </c>
      <c r="F4751" t="s">
        <v>541</v>
      </c>
      <c r="G4751" t="s">
        <v>552</v>
      </c>
    </row>
    <row r="4752" spans="1:7" x14ac:dyDescent="0.25">
      <c r="A4752" s="31" t="s">
        <v>549</v>
      </c>
      <c r="B4752" t="s">
        <v>66</v>
      </c>
      <c r="C4752">
        <v>0</v>
      </c>
      <c r="D4752" t="s">
        <v>564</v>
      </c>
      <c r="E4752" s="121" t="str">
        <f t="shared" si="74"/>
        <v>01 March 2025</v>
      </c>
      <c r="F4752" t="s">
        <v>541</v>
      </c>
      <c r="G4752" t="s">
        <v>553</v>
      </c>
    </row>
    <row r="4753" spans="1:7" x14ac:dyDescent="0.25">
      <c r="A4753" s="31" t="s">
        <v>549</v>
      </c>
      <c r="B4753" t="s">
        <v>66</v>
      </c>
      <c r="C4753">
        <v>0</v>
      </c>
      <c r="D4753" t="s">
        <v>564</v>
      </c>
      <c r="E4753" s="121" t="str">
        <f t="shared" si="74"/>
        <v>01 March 2025</v>
      </c>
      <c r="F4753" t="s">
        <v>541</v>
      </c>
      <c r="G4753" t="s">
        <v>554</v>
      </c>
    </row>
    <row r="4754" spans="1:7" x14ac:dyDescent="0.25">
      <c r="A4754" s="31" t="s">
        <v>549</v>
      </c>
      <c r="B4754" t="s">
        <v>68</v>
      </c>
      <c r="C4754">
        <v>-21240</v>
      </c>
      <c r="D4754" t="s">
        <v>564</v>
      </c>
      <c r="E4754" s="121" t="str">
        <f t="shared" si="74"/>
        <v>01 March 2025</v>
      </c>
      <c r="F4754" t="s">
        <v>541</v>
      </c>
      <c r="G4754" t="s">
        <v>550</v>
      </c>
    </row>
    <row r="4755" spans="1:7" x14ac:dyDescent="0.25">
      <c r="A4755" s="31" t="s">
        <v>549</v>
      </c>
      <c r="B4755" t="s">
        <v>68</v>
      </c>
      <c r="C4755">
        <v>-70092</v>
      </c>
      <c r="D4755" t="s">
        <v>564</v>
      </c>
      <c r="E4755" s="121" t="str">
        <f t="shared" si="74"/>
        <v>01 March 2025</v>
      </c>
      <c r="F4755" t="s">
        <v>541</v>
      </c>
      <c r="G4755" t="s">
        <v>551</v>
      </c>
    </row>
    <row r="4756" spans="1:7" x14ac:dyDescent="0.25">
      <c r="A4756" s="31" t="s">
        <v>549</v>
      </c>
      <c r="B4756" t="s">
        <v>68</v>
      </c>
      <c r="C4756">
        <v>-127440</v>
      </c>
      <c r="D4756" t="s">
        <v>564</v>
      </c>
      <c r="E4756" s="121" t="str">
        <f t="shared" si="74"/>
        <v>01 March 2025</v>
      </c>
      <c r="F4756" t="s">
        <v>541</v>
      </c>
      <c r="G4756" t="s">
        <v>552</v>
      </c>
    </row>
    <row r="4757" spans="1:7" x14ac:dyDescent="0.25">
      <c r="A4757" s="31" t="s">
        <v>549</v>
      </c>
      <c r="B4757" t="s">
        <v>68</v>
      </c>
      <c r="C4757">
        <v>-169920</v>
      </c>
      <c r="D4757" t="s">
        <v>564</v>
      </c>
      <c r="E4757" s="121" t="str">
        <f t="shared" si="74"/>
        <v>01 March 2025</v>
      </c>
      <c r="F4757" t="s">
        <v>541</v>
      </c>
      <c r="G4757" t="s">
        <v>553</v>
      </c>
    </row>
    <row r="4758" spans="1:7" x14ac:dyDescent="0.25">
      <c r="A4758" s="31" t="s">
        <v>549</v>
      </c>
      <c r="B4758" t="s">
        <v>68</v>
      </c>
      <c r="C4758">
        <v>-212400</v>
      </c>
      <c r="D4758" t="s">
        <v>564</v>
      </c>
      <c r="E4758" s="121" t="str">
        <f t="shared" si="74"/>
        <v>01 March 2025</v>
      </c>
      <c r="F4758" t="s">
        <v>541</v>
      </c>
      <c r="G4758" t="s">
        <v>554</v>
      </c>
    </row>
    <row r="4759" spans="1:7" x14ac:dyDescent="0.25">
      <c r="A4759" s="31" t="s">
        <v>549</v>
      </c>
      <c r="B4759" t="s">
        <v>110</v>
      </c>
      <c r="C4759">
        <v>-21240</v>
      </c>
      <c r="D4759" t="s">
        <v>564</v>
      </c>
      <c r="E4759" s="121" t="str">
        <f t="shared" si="74"/>
        <v>01 March 2025</v>
      </c>
      <c r="F4759" t="s">
        <v>541</v>
      </c>
      <c r="G4759" t="s">
        <v>550</v>
      </c>
    </row>
    <row r="4760" spans="1:7" x14ac:dyDescent="0.25">
      <c r="A4760" s="31" t="s">
        <v>549</v>
      </c>
      <c r="B4760" t="s">
        <v>110</v>
      </c>
      <c r="C4760">
        <v>-70092</v>
      </c>
      <c r="D4760" t="s">
        <v>564</v>
      </c>
      <c r="E4760" s="121" t="str">
        <f t="shared" si="74"/>
        <v>01 March 2025</v>
      </c>
      <c r="F4760" t="s">
        <v>541</v>
      </c>
      <c r="G4760" t="s">
        <v>551</v>
      </c>
    </row>
    <row r="4761" spans="1:7" x14ac:dyDescent="0.25">
      <c r="A4761" s="31" t="s">
        <v>549</v>
      </c>
      <c r="B4761" t="s">
        <v>110</v>
      </c>
      <c r="C4761">
        <v>-127440</v>
      </c>
      <c r="D4761" t="s">
        <v>564</v>
      </c>
      <c r="E4761" s="121" t="str">
        <f t="shared" si="74"/>
        <v>01 March 2025</v>
      </c>
      <c r="F4761" t="s">
        <v>541</v>
      </c>
      <c r="G4761" t="s">
        <v>552</v>
      </c>
    </row>
    <row r="4762" spans="1:7" x14ac:dyDescent="0.25">
      <c r="A4762" s="31" t="s">
        <v>549</v>
      </c>
      <c r="B4762" t="s">
        <v>110</v>
      </c>
      <c r="C4762">
        <v>-169920</v>
      </c>
      <c r="D4762" t="s">
        <v>564</v>
      </c>
      <c r="E4762" s="121" t="str">
        <f t="shared" si="74"/>
        <v>01 March 2025</v>
      </c>
      <c r="F4762" t="s">
        <v>541</v>
      </c>
      <c r="G4762" t="s">
        <v>553</v>
      </c>
    </row>
    <row r="4763" spans="1:7" x14ac:dyDescent="0.25">
      <c r="A4763" s="31" t="s">
        <v>549</v>
      </c>
      <c r="B4763" t="s">
        <v>110</v>
      </c>
      <c r="C4763">
        <v>-212400</v>
      </c>
      <c r="D4763" t="s">
        <v>564</v>
      </c>
      <c r="E4763" s="121" t="str">
        <f t="shared" si="74"/>
        <v>01 March 2025</v>
      </c>
      <c r="F4763" t="s">
        <v>541</v>
      </c>
      <c r="G4763" t="s">
        <v>554</v>
      </c>
    </row>
    <row r="4764" spans="1:7" x14ac:dyDescent="0.25">
      <c r="A4764" s="31" t="s">
        <v>549</v>
      </c>
      <c r="B4764" t="s">
        <v>112</v>
      </c>
      <c r="C4764">
        <v>8260</v>
      </c>
      <c r="D4764" t="s">
        <v>564</v>
      </c>
      <c r="E4764" s="121" t="str">
        <f t="shared" si="74"/>
        <v>01 March 2025</v>
      </c>
      <c r="F4764" t="s">
        <v>541</v>
      </c>
      <c r="G4764" t="s">
        <v>550</v>
      </c>
    </row>
    <row r="4765" spans="1:7" x14ac:dyDescent="0.25">
      <c r="A4765" s="31" t="s">
        <v>549</v>
      </c>
      <c r="B4765" t="s">
        <v>112</v>
      </c>
      <c r="C4765">
        <v>27258</v>
      </c>
      <c r="D4765" t="s">
        <v>564</v>
      </c>
      <c r="E4765" s="121" t="str">
        <f t="shared" si="74"/>
        <v>01 March 2025</v>
      </c>
      <c r="F4765" t="s">
        <v>541</v>
      </c>
      <c r="G4765" t="s">
        <v>551</v>
      </c>
    </row>
    <row r="4766" spans="1:7" x14ac:dyDescent="0.25">
      <c r="A4766" s="31" t="s">
        <v>549</v>
      </c>
      <c r="B4766" t="s">
        <v>112</v>
      </c>
      <c r="C4766">
        <v>49560</v>
      </c>
      <c r="D4766" t="s">
        <v>564</v>
      </c>
      <c r="E4766" s="121" t="str">
        <f t="shared" si="74"/>
        <v>01 March 2025</v>
      </c>
      <c r="F4766" t="s">
        <v>541</v>
      </c>
      <c r="G4766" t="s">
        <v>552</v>
      </c>
    </row>
    <row r="4767" spans="1:7" x14ac:dyDescent="0.25">
      <c r="A4767" s="31" t="s">
        <v>549</v>
      </c>
      <c r="B4767" t="s">
        <v>112</v>
      </c>
      <c r="C4767">
        <v>66080</v>
      </c>
      <c r="D4767" t="s">
        <v>564</v>
      </c>
      <c r="E4767" s="121" t="str">
        <f t="shared" si="74"/>
        <v>01 March 2025</v>
      </c>
      <c r="F4767" t="s">
        <v>541</v>
      </c>
      <c r="G4767" t="s">
        <v>553</v>
      </c>
    </row>
    <row r="4768" spans="1:7" x14ac:dyDescent="0.25">
      <c r="A4768" s="31" t="s">
        <v>549</v>
      </c>
      <c r="B4768" t="s">
        <v>112</v>
      </c>
      <c r="C4768">
        <v>82600</v>
      </c>
      <c r="D4768" t="s">
        <v>564</v>
      </c>
      <c r="E4768" s="121" t="str">
        <f t="shared" si="74"/>
        <v>01 March 2025</v>
      </c>
      <c r="F4768" t="s">
        <v>541</v>
      </c>
      <c r="G4768" t="s">
        <v>554</v>
      </c>
    </row>
    <row r="4769" spans="1:7" x14ac:dyDescent="0.25">
      <c r="A4769" s="31" t="s">
        <v>549</v>
      </c>
      <c r="B4769" t="s">
        <v>114</v>
      </c>
      <c r="C4769">
        <v>8260</v>
      </c>
      <c r="D4769" t="s">
        <v>564</v>
      </c>
      <c r="E4769" s="121" t="str">
        <f t="shared" si="74"/>
        <v>01 March 2025</v>
      </c>
      <c r="F4769" t="s">
        <v>541</v>
      </c>
      <c r="G4769" t="s">
        <v>550</v>
      </c>
    </row>
    <row r="4770" spans="1:7" x14ac:dyDescent="0.25">
      <c r="A4770" s="31" t="s">
        <v>549</v>
      </c>
      <c r="B4770" t="s">
        <v>114</v>
      </c>
      <c r="C4770">
        <v>27258</v>
      </c>
      <c r="D4770" t="s">
        <v>564</v>
      </c>
      <c r="E4770" s="121" t="str">
        <f t="shared" si="74"/>
        <v>01 March 2025</v>
      </c>
      <c r="F4770" t="s">
        <v>541</v>
      </c>
      <c r="G4770" t="s">
        <v>551</v>
      </c>
    </row>
    <row r="4771" spans="1:7" x14ac:dyDescent="0.25">
      <c r="A4771" s="31" t="s">
        <v>549</v>
      </c>
      <c r="B4771" t="s">
        <v>114</v>
      </c>
      <c r="C4771">
        <v>49560</v>
      </c>
      <c r="D4771" t="s">
        <v>564</v>
      </c>
      <c r="E4771" s="121" t="str">
        <f t="shared" si="74"/>
        <v>01 March 2025</v>
      </c>
      <c r="F4771" t="s">
        <v>541</v>
      </c>
      <c r="G4771" t="s">
        <v>552</v>
      </c>
    </row>
    <row r="4772" spans="1:7" x14ac:dyDescent="0.25">
      <c r="A4772" s="31" t="s">
        <v>549</v>
      </c>
      <c r="B4772" t="s">
        <v>114</v>
      </c>
      <c r="C4772">
        <v>66080</v>
      </c>
      <c r="D4772" t="s">
        <v>564</v>
      </c>
      <c r="E4772" s="121" t="str">
        <f t="shared" si="74"/>
        <v>01 March 2025</v>
      </c>
      <c r="F4772" t="s">
        <v>541</v>
      </c>
      <c r="G4772" t="s">
        <v>553</v>
      </c>
    </row>
    <row r="4773" spans="1:7" x14ac:dyDescent="0.25">
      <c r="A4773" s="31" t="s">
        <v>549</v>
      </c>
      <c r="B4773" t="s">
        <v>114</v>
      </c>
      <c r="C4773">
        <v>82600</v>
      </c>
      <c r="D4773" t="s">
        <v>564</v>
      </c>
      <c r="E4773" s="121" t="str">
        <f t="shared" si="74"/>
        <v>01 March 2025</v>
      </c>
      <c r="F4773" t="s">
        <v>541</v>
      </c>
      <c r="G4773" t="s">
        <v>554</v>
      </c>
    </row>
    <row r="4774" spans="1:7" x14ac:dyDescent="0.25">
      <c r="A4774" s="31" t="s">
        <v>549</v>
      </c>
      <c r="B4774" t="s">
        <v>116</v>
      </c>
      <c r="C4774">
        <v>0</v>
      </c>
      <c r="D4774" t="s">
        <v>564</v>
      </c>
      <c r="E4774" s="121" t="str">
        <f t="shared" si="74"/>
        <v>01 March 2025</v>
      </c>
      <c r="F4774" t="s">
        <v>541</v>
      </c>
      <c r="G4774" t="s">
        <v>550</v>
      </c>
    </row>
    <row r="4775" spans="1:7" x14ac:dyDescent="0.25">
      <c r="A4775" s="31" t="s">
        <v>549</v>
      </c>
      <c r="B4775" t="s">
        <v>116</v>
      </c>
      <c r="C4775">
        <v>0</v>
      </c>
      <c r="D4775" t="s">
        <v>564</v>
      </c>
      <c r="E4775" s="121" t="str">
        <f t="shared" si="74"/>
        <v>01 March 2025</v>
      </c>
      <c r="F4775" t="s">
        <v>541</v>
      </c>
      <c r="G4775" t="s">
        <v>551</v>
      </c>
    </row>
    <row r="4776" spans="1:7" x14ac:dyDescent="0.25">
      <c r="A4776" s="31" t="s">
        <v>549</v>
      </c>
      <c r="B4776" t="s">
        <v>116</v>
      </c>
      <c r="C4776">
        <v>0</v>
      </c>
      <c r="D4776" t="s">
        <v>564</v>
      </c>
      <c r="E4776" s="121" t="str">
        <f t="shared" si="74"/>
        <v>01 March 2025</v>
      </c>
      <c r="F4776" t="s">
        <v>541</v>
      </c>
      <c r="G4776" t="s">
        <v>552</v>
      </c>
    </row>
    <row r="4777" spans="1:7" x14ac:dyDescent="0.25">
      <c r="A4777" s="31" t="s">
        <v>549</v>
      </c>
      <c r="B4777" t="s">
        <v>116</v>
      </c>
      <c r="C4777">
        <v>0</v>
      </c>
      <c r="D4777" t="s">
        <v>564</v>
      </c>
      <c r="E4777" s="121" t="str">
        <f t="shared" si="74"/>
        <v>01 March 2025</v>
      </c>
      <c r="F4777" t="s">
        <v>541</v>
      </c>
      <c r="G4777" t="s">
        <v>553</v>
      </c>
    </row>
    <row r="4778" spans="1:7" x14ac:dyDescent="0.25">
      <c r="A4778" s="31" t="s">
        <v>549</v>
      </c>
      <c r="B4778" t="s">
        <v>116</v>
      </c>
      <c r="C4778">
        <v>0</v>
      </c>
      <c r="D4778" t="s">
        <v>564</v>
      </c>
      <c r="E4778" s="121" t="str">
        <f t="shared" si="74"/>
        <v>01 March 2025</v>
      </c>
      <c r="F4778" t="s">
        <v>541</v>
      </c>
      <c r="G4778" t="s">
        <v>554</v>
      </c>
    </row>
    <row r="4779" spans="1:7" x14ac:dyDescent="0.25">
      <c r="A4779" s="31" t="s">
        <v>549</v>
      </c>
      <c r="B4779" t="s">
        <v>118</v>
      </c>
      <c r="C4779">
        <v>0</v>
      </c>
      <c r="D4779" t="s">
        <v>564</v>
      </c>
      <c r="E4779" s="121" t="str">
        <f t="shared" si="74"/>
        <v>01 March 2025</v>
      </c>
      <c r="F4779" t="s">
        <v>541</v>
      </c>
      <c r="G4779" t="s">
        <v>550</v>
      </c>
    </row>
    <row r="4780" spans="1:7" x14ac:dyDescent="0.25">
      <c r="A4780" s="31" t="s">
        <v>549</v>
      </c>
      <c r="B4780" t="s">
        <v>118</v>
      </c>
      <c r="C4780">
        <v>0</v>
      </c>
      <c r="D4780" t="s">
        <v>564</v>
      </c>
      <c r="E4780" s="121" t="str">
        <f t="shared" si="74"/>
        <v>01 March 2025</v>
      </c>
      <c r="F4780" t="s">
        <v>541</v>
      </c>
      <c r="G4780" t="s">
        <v>551</v>
      </c>
    </row>
    <row r="4781" spans="1:7" x14ac:dyDescent="0.25">
      <c r="A4781" s="31" t="s">
        <v>549</v>
      </c>
      <c r="B4781" t="s">
        <v>118</v>
      </c>
      <c r="C4781">
        <v>0</v>
      </c>
      <c r="D4781" t="s">
        <v>564</v>
      </c>
      <c r="E4781" s="121" t="str">
        <f t="shared" si="74"/>
        <v>01 March 2025</v>
      </c>
      <c r="F4781" t="s">
        <v>541</v>
      </c>
      <c r="G4781" t="s">
        <v>552</v>
      </c>
    </row>
    <row r="4782" spans="1:7" x14ac:dyDescent="0.25">
      <c r="A4782" s="31" t="s">
        <v>549</v>
      </c>
      <c r="B4782" t="s">
        <v>118</v>
      </c>
      <c r="C4782">
        <v>0</v>
      </c>
      <c r="D4782" t="s">
        <v>564</v>
      </c>
      <c r="E4782" s="121" t="str">
        <f t="shared" si="74"/>
        <v>01 March 2025</v>
      </c>
      <c r="F4782" t="s">
        <v>541</v>
      </c>
      <c r="G4782" t="s">
        <v>553</v>
      </c>
    </row>
    <row r="4783" spans="1:7" x14ac:dyDescent="0.25">
      <c r="A4783" s="31" t="s">
        <v>549</v>
      </c>
      <c r="B4783" t="s">
        <v>118</v>
      </c>
      <c r="C4783">
        <v>0</v>
      </c>
      <c r="D4783" t="s">
        <v>564</v>
      </c>
      <c r="E4783" s="121" t="str">
        <f t="shared" si="74"/>
        <v>01 March 2025</v>
      </c>
      <c r="F4783" t="s">
        <v>541</v>
      </c>
      <c r="G4783" t="s">
        <v>554</v>
      </c>
    </row>
    <row r="4784" spans="1:7" x14ac:dyDescent="0.25">
      <c r="A4784" s="31" t="s">
        <v>549</v>
      </c>
      <c r="B4784" t="s">
        <v>120</v>
      </c>
      <c r="C4784">
        <v>-3431.7000000000003</v>
      </c>
      <c r="D4784" t="s">
        <v>564</v>
      </c>
      <c r="E4784" s="121" t="str">
        <f t="shared" si="74"/>
        <v>01 March 2025</v>
      </c>
      <c r="F4784" t="s">
        <v>541</v>
      </c>
      <c r="G4784" t="s">
        <v>550</v>
      </c>
    </row>
    <row r="4785" spans="1:7" x14ac:dyDescent="0.25">
      <c r="A4785" s="31" t="s">
        <v>549</v>
      </c>
      <c r="B4785" t="s">
        <v>120</v>
      </c>
      <c r="C4785">
        <v>-11324.61</v>
      </c>
      <c r="D4785" t="s">
        <v>564</v>
      </c>
      <c r="E4785" s="121" t="str">
        <f t="shared" si="74"/>
        <v>01 March 2025</v>
      </c>
      <c r="F4785" t="s">
        <v>541</v>
      </c>
      <c r="G4785" t="s">
        <v>551</v>
      </c>
    </row>
    <row r="4786" spans="1:7" x14ac:dyDescent="0.25">
      <c r="A4786" s="31" t="s">
        <v>549</v>
      </c>
      <c r="B4786" t="s">
        <v>120</v>
      </c>
      <c r="C4786">
        <v>-20590.2</v>
      </c>
      <c r="D4786" t="s">
        <v>564</v>
      </c>
      <c r="E4786" s="121" t="str">
        <f t="shared" si="74"/>
        <v>01 March 2025</v>
      </c>
      <c r="F4786" t="s">
        <v>541</v>
      </c>
      <c r="G4786" t="s">
        <v>552</v>
      </c>
    </row>
    <row r="4787" spans="1:7" x14ac:dyDescent="0.25">
      <c r="A4787" s="31" t="s">
        <v>549</v>
      </c>
      <c r="B4787" t="s">
        <v>120</v>
      </c>
      <c r="C4787">
        <v>-27453.600000000002</v>
      </c>
      <c r="D4787" t="s">
        <v>564</v>
      </c>
      <c r="E4787" s="121" t="str">
        <f t="shared" si="74"/>
        <v>01 March 2025</v>
      </c>
      <c r="F4787" t="s">
        <v>541</v>
      </c>
      <c r="G4787" t="s">
        <v>553</v>
      </c>
    </row>
    <row r="4788" spans="1:7" x14ac:dyDescent="0.25">
      <c r="A4788" s="31" t="s">
        <v>549</v>
      </c>
      <c r="B4788" t="s">
        <v>120</v>
      </c>
      <c r="C4788">
        <v>-34317</v>
      </c>
      <c r="D4788" t="s">
        <v>564</v>
      </c>
      <c r="E4788" s="121" t="str">
        <f t="shared" si="74"/>
        <v>01 March 2025</v>
      </c>
      <c r="F4788" t="s">
        <v>541</v>
      </c>
      <c r="G4788" t="s">
        <v>554</v>
      </c>
    </row>
    <row r="4789" spans="1:7" x14ac:dyDescent="0.25">
      <c r="A4789" s="31" t="s">
        <v>549</v>
      </c>
      <c r="B4789" t="s">
        <v>122</v>
      </c>
      <c r="C4789">
        <v>-1218</v>
      </c>
      <c r="D4789" t="s">
        <v>564</v>
      </c>
      <c r="E4789" s="121" t="str">
        <f t="shared" si="74"/>
        <v>01 March 2025</v>
      </c>
      <c r="F4789" t="s">
        <v>541</v>
      </c>
      <c r="G4789" t="s">
        <v>550</v>
      </c>
    </row>
    <row r="4790" spans="1:7" x14ac:dyDescent="0.25">
      <c r="A4790" s="31" t="s">
        <v>549</v>
      </c>
      <c r="B4790" t="s">
        <v>122</v>
      </c>
      <c r="C4790">
        <v>-4019.4</v>
      </c>
      <c r="D4790" t="s">
        <v>564</v>
      </c>
      <c r="E4790" s="121" t="str">
        <f t="shared" si="74"/>
        <v>01 March 2025</v>
      </c>
      <c r="F4790" t="s">
        <v>541</v>
      </c>
      <c r="G4790" t="s">
        <v>551</v>
      </c>
    </row>
    <row r="4791" spans="1:7" x14ac:dyDescent="0.25">
      <c r="A4791" s="31" t="s">
        <v>549</v>
      </c>
      <c r="B4791" t="s">
        <v>122</v>
      </c>
      <c r="C4791">
        <v>-7308</v>
      </c>
      <c r="D4791" t="s">
        <v>564</v>
      </c>
      <c r="E4791" s="121" t="str">
        <f t="shared" si="74"/>
        <v>01 March 2025</v>
      </c>
      <c r="F4791" t="s">
        <v>541</v>
      </c>
      <c r="G4791" t="s">
        <v>552</v>
      </c>
    </row>
    <row r="4792" spans="1:7" x14ac:dyDescent="0.25">
      <c r="A4792" s="31" t="s">
        <v>549</v>
      </c>
      <c r="B4792" t="s">
        <v>122</v>
      </c>
      <c r="C4792">
        <v>-9744</v>
      </c>
      <c r="D4792" t="s">
        <v>564</v>
      </c>
      <c r="E4792" s="121" t="str">
        <f t="shared" si="74"/>
        <v>01 March 2025</v>
      </c>
      <c r="F4792" t="s">
        <v>541</v>
      </c>
      <c r="G4792" t="s">
        <v>553</v>
      </c>
    </row>
    <row r="4793" spans="1:7" x14ac:dyDescent="0.25">
      <c r="A4793" s="31" t="s">
        <v>549</v>
      </c>
      <c r="B4793" t="s">
        <v>122</v>
      </c>
      <c r="C4793">
        <v>-12180</v>
      </c>
      <c r="D4793" t="s">
        <v>564</v>
      </c>
      <c r="E4793" s="121" t="str">
        <f t="shared" si="74"/>
        <v>01 March 2025</v>
      </c>
      <c r="F4793" t="s">
        <v>541</v>
      </c>
      <c r="G4793" t="s">
        <v>554</v>
      </c>
    </row>
    <row r="4794" spans="1:7" x14ac:dyDescent="0.25">
      <c r="A4794" s="31" t="s">
        <v>549</v>
      </c>
      <c r="B4794" t="s">
        <v>124</v>
      </c>
      <c r="C4794">
        <v>-206</v>
      </c>
      <c r="D4794" t="s">
        <v>564</v>
      </c>
      <c r="E4794" s="121" t="str">
        <f t="shared" si="74"/>
        <v>01 March 2025</v>
      </c>
      <c r="F4794" t="s">
        <v>541</v>
      </c>
      <c r="G4794" t="s">
        <v>550</v>
      </c>
    </row>
    <row r="4795" spans="1:7" x14ac:dyDescent="0.25">
      <c r="A4795" s="31" t="s">
        <v>549</v>
      </c>
      <c r="B4795" t="s">
        <v>124</v>
      </c>
      <c r="C4795">
        <v>-679.80000000000007</v>
      </c>
      <c r="D4795" t="s">
        <v>564</v>
      </c>
      <c r="E4795" s="121" t="str">
        <f t="shared" si="74"/>
        <v>01 March 2025</v>
      </c>
      <c r="F4795" t="s">
        <v>541</v>
      </c>
      <c r="G4795" t="s">
        <v>551</v>
      </c>
    </row>
    <row r="4796" spans="1:7" x14ac:dyDescent="0.25">
      <c r="A4796" s="31" t="s">
        <v>549</v>
      </c>
      <c r="B4796" t="s">
        <v>124</v>
      </c>
      <c r="C4796">
        <v>-1236</v>
      </c>
      <c r="D4796" t="s">
        <v>564</v>
      </c>
      <c r="E4796" s="121" t="str">
        <f t="shared" si="74"/>
        <v>01 March 2025</v>
      </c>
      <c r="F4796" t="s">
        <v>541</v>
      </c>
      <c r="G4796" t="s">
        <v>552</v>
      </c>
    </row>
    <row r="4797" spans="1:7" x14ac:dyDescent="0.25">
      <c r="A4797" s="31" t="s">
        <v>549</v>
      </c>
      <c r="B4797" t="s">
        <v>124</v>
      </c>
      <c r="C4797">
        <v>-1648</v>
      </c>
      <c r="D4797" t="s">
        <v>564</v>
      </c>
      <c r="E4797" s="121" t="str">
        <f t="shared" si="74"/>
        <v>01 March 2025</v>
      </c>
      <c r="F4797" t="s">
        <v>541</v>
      </c>
      <c r="G4797" t="s">
        <v>553</v>
      </c>
    </row>
    <row r="4798" spans="1:7" x14ac:dyDescent="0.25">
      <c r="A4798" s="31" t="s">
        <v>549</v>
      </c>
      <c r="B4798" t="s">
        <v>124</v>
      </c>
      <c r="C4798">
        <v>-2060</v>
      </c>
      <c r="D4798" t="s">
        <v>564</v>
      </c>
      <c r="E4798" s="121" t="str">
        <f t="shared" si="74"/>
        <v>01 March 2025</v>
      </c>
      <c r="F4798" t="s">
        <v>541</v>
      </c>
      <c r="G4798" t="s">
        <v>554</v>
      </c>
    </row>
    <row r="4799" spans="1:7" x14ac:dyDescent="0.25">
      <c r="A4799" s="31" t="s">
        <v>549</v>
      </c>
      <c r="B4799" t="s">
        <v>558</v>
      </c>
      <c r="C4799">
        <v>-500</v>
      </c>
      <c r="D4799" t="s">
        <v>564</v>
      </c>
      <c r="E4799" s="121" t="str">
        <f t="shared" si="74"/>
        <v>01 March 2025</v>
      </c>
      <c r="F4799" t="s">
        <v>541</v>
      </c>
      <c r="G4799" t="s">
        <v>550</v>
      </c>
    </row>
    <row r="4800" spans="1:7" x14ac:dyDescent="0.25">
      <c r="A4800" s="31" t="s">
        <v>549</v>
      </c>
      <c r="B4800" t="s">
        <v>558</v>
      </c>
      <c r="C4800">
        <v>-1650</v>
      </c>
      <c r="D4800" t="s">
        <v>564</v>
      </c>
      <c r="E4800" s="121" t="str">
        <f t="shared" si="74"/>
        <v>01 March 2025</v>
      </c>
      <c r="F4800" t="s">
        <v>541</v>
      </c>
      <c r="G4800" t="s">
        <v>551</v>
      </c>
    </row>
    <row r="4801" spans="1:7" x14ac:dyDescent="0.25">
      <c r="A4801" s="31" t="s">
        <v>549</v>
      </c>
      <c r="B4801" t="s">
        <v>558</v>
      </c>
      <c r="C4801">
        <v>-3000</v>
      </c>
      <c r="D4801" t="s">
        <v>564</v>
      </c>
      <c r="E4801" s="121" t="str">
        <f t="shared" si="74"/>
        <v>01 March 2025</v>
      </c>
      <c r="F4801" t="s">
        <v>541</v>
      </c>
      <c r="G4801" t="s">
        <v>552</v>
      </c>
    </row>
    <row r="4802" spans="1:7" x14ac:dyDescent="0.25">
      <c r="A4802" s="31" t="s">
        <v>549</v>
      </c>
      <c r="B4802" t="s">
        <v>558</v>
      </c>
      <c r="C4802">
        <v>-4000</v>
      </c>
      <c r="D4802" t="s">
        <v>564</v>
      </c>
      <c r="E4802" s="121" t="str">
        <f t="shared" ref="E4802:E4865" si="75">TEXT(DATE(LEFT(D4802,4), RIGHT(D4802,2), 1), "DD MMMM YYYY")</f>
        <v>01 March 2025</v>
      </c>
      <c r="F4802" t="s">
        <v>541</v>
      </c>
      <c r="G4802" t="s">
        <v>553</v>
      </c>
    </row>
    <row r="4803" spans="1:7" x14ac:dyDescent="0.25">
      <c r="A4803" s="31" t="s">
        <v>549</v>
      </c>
      <c r="B4803" t="s">
        <v>558</v>
      </c>
      <c r="C4803">
        <v>-5000</v>
      </c>
      <c r="D4803" t="s">
        <v>564</v>
      </c>
      <c r="E4803" s="121" t="str">
        <f t="shared" si="75"/>
        <v>01 March 2025</v>
      </c>
      <c r="F4803" t="s">
        <v>541</v>
      </c>
      <c r="G4803" t="s">
        <v>554</v>
      </c>
    </row>
    <row r="4804" spans="1:7" x14ac:dyDescent="0.25">
      <c r="A4804" s="31" t="s">
        <v>549</v>
      </c>
      <c r="B4804" t="s">
        <v>126</v>
      </c>
      <c r="C4804">
        <v>-288.3</v>
      </c>
      <c r="D4804" t="s">
        <v>564</v>
      </c>
      <c r="E4804" s="121" t="str">
        <f t="shared" si="75"/>
        <v>01 March 2025</v>
      </c>
      <c r="F4804" t="s">
        <v>541</v>
      </c>
      <c r="G4804" t="s">
        <v>550</v>
      </c>
    </row>
    <row r="4805" spans="1:7" x14ac:dyDescent="0.25">
      <c r="A4805" s="31" t="s">
        <v>549</v>
      </c>
      <c r="B4805" t="s">
        <v>126</v>
      </c>
      <c r="C4805">
        <v>-951.3900000000001</v>
      </c>
      <c r="D4805" t="s">
        <v>564</v>
      </c>
      <c r="E4805" s="121" t="str">
        <f t="shared" si="75"/>
        <v>01 March 2025</v>
      </c>
      <c r="F4805" t="s">
        <v>541</v>
      </c>
      <c r="G4805" t="s">
        <v>551</v>
      </c>
    </row>
    <row r="4806" spans="1:7" x14ac:dyDescent="0.25">
      <c r="A4806" s="31" t="s">
        <v>549</v>
      </c>
      <c r="B4806" t="s">
        <v>126</v>
      </c>
      <c r="C4806">
        <v>-1729.8</v>
      </c>
      <c r="D4806" t="s">
        <v>564</v>
      </c>
      <c r="E4806" s="121" t="str">
        <f t="shared" si="75"/>
        <v>01 March 2025</v>
      </c>
      <c r="F4806" t="s">
        <v>541</v>
      </c>
      <c r="G4806" t="s">
        <v>552</v>
      </c>
    </row>
    <row r="4807" spans="1:7" x14ac:dyDescent="0.25">
      <c r="A4807" s="31" t="s">
        <v>549</v>
      </c>
      <c r="B4807" t="s">
        <v>126</v>
      </c>
      <c r="C4807">
        <v>-2306.4</v>
      </c>
      <c r="D4807" t="s">
        <v>564</v>
      </c>
      <c r="E4807" s="121" t="str">
        <f t="shared" si="75"/>
        <v>01 March 2025</v>
      </c>
      <c r="F4807" t="s">
        <v>541</v>
      </c>
      <c r="G4807" t="s">
        <v>553</v>
      </c>
    </row>
    <row r="4808" spans="1:7" x14ac:dyDescent="0.25">
      <c r="A4808" s="31" t="s">
        <v>549</v>
      </c>
      <c r="B4808" t="s">
        <v>126</v>
      </c>
      <c r="C4808">
        <v>-2883</v>
      </c>
      <c r="D4808" t="s">
        <v>564</v>
      </c>
      <c r="E4808" s="121" t="str">
        <f t="shared" si="75"/>
        <v>01 March 2025</v>
      </c>
      <c r="F4808" t="s">
        <v>541</v>
      </c>
      <c r="G4808" t="s">
        <v>554</v>
      </c>
    </row>
    <row r="4809" spans="1:7" x14ac:dyDescent="0.25">
      <c r="A4809" s="31" t="s">
        <v>549</v>
      </c>
      <c r="B4809" t="s">
        <v>128</v>
      </c>
      <c r="C4809">
        <v>-25</v>
      </c>
      <c r="D4809" t="s">
        <v>564</v>
      </c>
      <c r="E4809" s="121" t="str">
        <f t="shared" si="75"/>
        <v>01 March 2025</v>
      </c>
      <c r="F4809" t="s">
        <v>541</v>
      </c>
      <c r="G4809" t="s">
        <v>550</v>
      </c>
    </row>
    <row r="4810" spans="1:7" x14ac:dyDescent="0.25">
      <c r="A4810" s="31" t="s">
        <v>549</v>
      </c>
      <c r="B4810" t="s">
        <v>128</v>
      </c>
      <c r="C4810">
        <v>-82.5</v>
      </c>
      <c r="D4810" t="s">
        <v>564</v>
      </c>
      <c r="E4810" s="121" t="str">
        <f t="shared" si="75"/>
        <v>01 March 2025</v>
      </c>
      <c r="F4810" t="s">
        <v>541</v>
      </c>
      <c r="G4810" t="s">
        <v>551</v>
      </c>
    </row>
    <row r="4811" spans="1:7" x14ac:dyDescent="0.25">
      <c r="A4811" s="31" t="s">
        <v>549</v>
      </c>
      <c r="B4811" t="s">
        <v>128</v>
      </c>
      <c r="C4811">
        <v>-150</v>
      </c>
      <c r="D4811" t="s">
        <v>564</v>
      </c>
      <c r="E4811" s="121" t="str">
        <f t="shared" si="75"/>
        <v>01 March 2025</v>
      </c>
      <c r="F4811" t="s">
        <v>541</v>
      </c>
      <c r="G4811" t="s">
        <v>552</v>
      </c>
    </row>
    <row r="4812" spans="1:7" x14ac:dyDescent="0.25">
      <c r="A4812" s="31" t="s">
        <v>549</v>
      </c>
      <c r="B4812" t="s">
        <v>128</v>
      </c>
      <c r="C4812">
        <v>-200</v>
      </c>
      <c r="D4812" t="s">
        <v>564</v>
      </c>
      <c r="E4812" s="121" t="str">
        <f t="shared" si="75"/>
        <v>01 March 2025</v>
      </c>
      <c r="F4812" t="s">
        <v>541</v>
      </c>
      <c r="G4812" t="s">
        <v>553</v>
      </c>
    </row>
    <row r="4813" spans="1:7" x14ac:dyDescent="0.25">
      <c r="A4813" s="31" t="s">
        <v>549</v>
      </c>
      <c r="B4813" t="s">
        <v>128</v>
      </c>
      <c r="C4813">
        <v>-250</v>
      </c>
      <c r="D4813" t="s">
        <v>564</v>
      </c>
      <c r="E4813" s="121" t="str">
        <f t="shared" si="75"/>
        <v>01 March 2025</v>
      </c>
      <c r="F4813" t="s">
        <v>541</v>
      </c>
      <c r="G4813" t="s">
        <v>554</v>
      </c>
    </row>
    <row r="4814" spans="1:7" x14ac:dyDescent="0.25">
      <c r="A4814" s="31" t="s">
        <v>549</v>
      </c>
      <c r="B4814" t="s">
        <v>543</v>
      </c>
      <c r="C4814">
        <v>-5.1000000000000005</v>
      </c>
      <c r="D4814" t="s">
        <v>564</v>
      </c>
      <c r="E4814" s="121" t="str">
        <f t="shared" si="75"/>
        <v>01 March 2025</v>
      </c>
      <c r="F4814" t="s">
        <v>541</v>
      </c>
      <c r="G4814" t="s">
        <v>550</v>
      </c>
    </row>
    <row r="4815" spans="1:7" x14ac:dyDescent="0.25">
      <c r="A4815" s="31" t="s">
        <v>549</v>
      </c>
      <c r="B4815" t="s">
        <v>543</v>
      </c>
      <c r="C4815">
        <v>-16.830000000000002</v>
      </c>
      <c r="D4815" t="s">
        <v>564</v>
      </c>
      <c r="E4815" s="121" t="str">
        <f t="shared" si="75"/>
        <v>01 March 2025</v>
      </c>
      <c r="F4815" t="s">
        <v>541</v>
      </c>
      <c r="G4815" t="s">
        <v>551</v>
      </c>
    </row>
    <row r="4816" spans="1:7" x14ac:dyDescent="0.25">
      <c r="A4816" s="31" t="s">
        <v>549</v>
      </c>
      <c r="B4816" t="s">
        <v>543</v>
      </c>
      <c r="C4816">
        <v>-30.599999999999998</v>
      </c>
      <c r="D4816" t="s">
        <v>564</v>
      </c>
      <c r="E4816" s="121" t="str">
        <f t="shared" si="75"/>
        <v>01 March 2025</v>
      </c>
      <c r="F4816" t="s">
        <v>541</v>
      </c>
      <c r="G4816" t="s">
        <v>552</v>
      </c>
    </row>
    <row r="4817" spans="1:7" x14ac:dyDescent="0.25">
      <c r="A4817" s="31" t="s">
        <v>549</v>
      </c>
      <c r="B4817" t="s">
        <v>543</v>
      </c>
      <c r="C4817">
        <v>-40.800000000000004</v>
      </c>
      <c r="D4817" t="s">
        <v>564</v>
      </c>
      <c r="E4817" s="121" t="str">
        <f t="shared" si="75"/>
        <v>01 March 2025</v>
      </c>
      <c r="F4817" t="s">
        <v>541</v>
      </c>
      <c r="G4817" t="s">
        <v>553</v>
      </c>
    </row>
    <row r="4818" spans="1:7" x14ac:dyDescent="0.25">
      <c r="A4818" s="31" t="s">
        <v>549</v>
      </c>
      <c r="B4818" t="s">
        <v>543</v>
      </c>
      <c r="C4818">
        <v>-51</v>
      </c>
      <c r="D4818" t="s">
        <v>564</v>
      </c>
      <c r="E4818" s="121" t="str">
        <f t="shared" si="75"/>
        <v>01 March 2025</v>
      </c>
      <c r="F4818" t="s">
        <v>541</v>
      </c>
      <c r="G4818" t="s">
        <v>554</v>
      </c>
    </row>
    <row r="4819" spans="1:7" x14ac:dyDescent="0.25">
      <c r="A4819" s="31" t="s">
        <v>549</v>
      </c>
      <c r="B4819" t="s">
        <v>130</v>
      </c>
      <c r="C4819">
        <v>0</v>
      </c>
      <c r="D4819" t="s">
        <v>564</v>
      </c>
      <c r="E4819" s="121" t="str">
        <f t="shared" si="75"/>
        <v>01 March 2025</v>
      </c>
      <c r="F4819" t="s">
        <v>541</v>
      </c>
      <c r="G4819" t="s">
        <v>550</v>
      </c>
    </row>
    <row r="4820" spans="1:7" x14ac:dyDescent="0.25">
      <c r="A4820" s="31" t="s">
        <v>549</v>
      </c>
      <c r="B4820" t="s">
        <v>130</v>
      </c>
      <c r="C4820">
        <v>0</v>
      </c>
      <c r="D4820" t="s">
        <v>564</v>
      </c>
      <c r="E4820" s="121" t="str">
        <f t="shared" si="75"/>
        <v>01 March 2025</v>
      </c>
      <c r="F4820" t="s">
        <v>541</v>
      </c>
      <c r="G4820" t="s">
        <v>551</v>
      </c>
    </row>
    <row r="4821" spans="1:7" x14ac:dyDescent="0.25">
      <c r="A4821" s="31" t="s">
        <v>549</v>
      </c>
      <c r="B4821" t="s">
        <v>130</v>
      </c>
      <c r="C4821">
        <v>0</v>
      </c>
      <c r="D4821" t="s">
        <v>564</v>
      </c>
      <c r="E4821" s="121" t="str">
        <f t="shared" si="75"/>
        <v>01 March 2025</v>
      </c>
      <c r="F4821" t="s">
        <v>541</v>
      </c>
      <c r="G4821" t="s">
        <v>552</v>
      </c>
    </row>
    <row r="4822" spans="1:7" x14ac:dyDescent="0.25">
      <c r="A4822" s="31" t="s">
        <v>549</v>
      </c>
      <c r="B4822" t="s">
        <v>130</v>
      </c>
      <c r="C4822">
        <v>0</v>
      </c>
      <c r="D4822" t="s">
        <v>564</v>
      </c>
      <c r="E4822" s="121" t="str">
        <f t="shared" si="75"/>
        <v>01 March 2025</v>
      </c>
      <c r="F4822" t="s">
        <v>541</v>
      </c>
      <c r="G4822" t="s">
        <v>553</v>
      </c>
    </row>
    <row r="4823" spans="1:7" x14ac:dyDescent="0.25">
      <c r="A4823" s="31" t="s">
        <v>549</v>
      </c>
      <c r="B4823" t="s">
        <v>130</v>
      </c>
      <c r="C4823">
        <v>0</v>
      </c>
      <c r="D4823" t="s">
        <v>564</v>
      </c>
      <c r="E4823" s="121" t="str">
        <f t="shared" si="75"/>
        <v>01 March 2025</v>
      </c>
      <c r="F4823" t="s">
        <v>541</v>
      </c>
      <c r="G4823" t="s">
        <v>554</v>
      </c>
    </row>
    <row r="4824" spans="1:7" x14ac:dyDescent="0.25">
      <c r="A4824" s="31" t="s">
        <v>549</v>
      </c>
      <c r="B4824" t="s">
        <v>134</v>
      </c>
      <c r="C4824">
        <v>-463.5</v>
      </c>
      <c r="D4824" t="s">
        <v>564</v>
      </c>
      <c r="E4824" s="121" t="str">
        <f t="shared" si="75"/>
        <v>01 March 2025</v>
      </c>
      <c r="F4824" t="s">
        <v>541</v>
      </c>
      <c r="G4824" t="s">
        <v>550</v>
      </c>
    </row>
    <row r="4825" spans="1:7" x14ac:dyDescent="0.25">
      <c r="A4825" s="31" t="s">
        <v>549</v>
      </c>
      <c r="B4825" t="s">
        <v>134</v>
      </c>
      <c r="C4825">
        <v>-1529.5500000000002</v>
      </c>
      <c r="D4825" t="s">
        <v>564</v>
      </c>
      <c r="E4825" s="121" t="str">
        <f t="shared" si="75"/>
        <v>01 March 2025</v>
      </c>
      <c r="F4825" t="s">
        <v>541</v>
      </c>
      <c r="G4825" t="s">
        <v>551</v>
      </c>
    </row>
    <row r="4826" spans="1:7" x14ac:dyDescent="0.25">
      <c r="A4826" s="31" t="s">
        <v>549</v>
      </c>
      <c r="B4826" t="s">
        <v>134</v>
      </c>
      <c r="C4826">
        <v>-2781</v>
      </c>
      <c r="D4826" t="s">
        <v>564</v>
      </c>
      <c r="E4826" s="121" t="str">
        <f t="shared" si="75"/>
        <v>01 March 2025</v>
      </c>
      <c r="F4826" t="s">
        <v>541</v>
      </c>
      <c r="G4826" t="s">
        <v>552</v>
      </c>
    </row>
    <row r="4827" spans="1:7" x14ac:dyDescent="0.25">
      <c r="A4827" s="31" t="s">
        <v>549</v>
      </c>
      <c r="B4827" t="s">
        <v>134</v>
      </c>
      <c r="C4827">
        <v>-3708</v>
      </c>
      <c r="D4827" t="s">
        <v>564</v>
      </c>
      <c r="E4827" s="121" t="str">
        <f t="shared" si="75"/>
        <v>01 March 2025</v>
      </c>
      <c r="F4827" t="s">
        <v>541</v>
      </c>
      <c r="G4827" t="s">
        <v>553</v>
      </c>
    </row>
    <row r="4828" spans="1:7" x14ac:dyDescent="0.25">
      <c r="A4828" s="31" t="s">
        <v>549</v>
      </c>
      <c r="B4828" t="s">
        <v>134</v>
      </c>
      <c r="C4828">
        <v>-4635</v>
      </c>
      <c r="D4828" t="s">
        <v>564</v>
      </c>
      <c r="E4828" s="121" t="str">
        <f t="shared" si="75"/>
        <v>01 March 2025</v>
      </c>
      <c r="F4828" t="s">
        <v>541</v>
      </c>
      <c r="G4828" t="s">
        <v>554</v>
      </c>
    </row>
    <row r="4829" spans="1:7" x14ac:dyDescent="0.25">
      <c r="A4829" s="31" t="s">
        <v>549</v>
      </c>
      <c r="B4829" t="s">
        <v>140</v>
      </c>
      <c r="C4829">
        <v>-6137.6</v>
      </c>
      <c r="D4829" t="s">
        <v>564</v>
      </c>
      <c r="E4829" s="121" t="str">
        <f t="shared" si="75"/>
        <v>01 March 2025</v>
      </c>
      <c r="F4829" t="s">
        <v>541</v>
      </c>
      <c r="G4829" t="s">
        <v>550</v>
      </c>
    </row>
    <row r="4830" spans="1:7" x14ac:dyDescent="0.25">
      <c r="A4830" s="31" t="s">
        <v>549</v>
      </c>
      <c r="B4830" t="s">
        <v>140</v>
      </c>
      <c r="C4830">
        <v>-20254.080000000002</v>
      </c>
      <c r="D4830" t="s">
        <v>564</v>
      </c>
      <c r="E4830" s="121" t="str">
        <f t="shared" si="75"/>
        <v>01 March 2025</v>
      </c>
      <c r="F4830" t="s">
        <v>541</v>
      </c>
      <c r="G4830" t="s">
        <v>551</v>
      </c>
    </row>
    <row r="4831" spans="1:7" x14ac:dyDescent="0.25">
      <c r="A4831" s="31" t="s">
        <v>549</v>
      </c>
      <c r="B4831" t="s">
        <v>140</v>
      </c>
      <c r="C4831">
        <v>-36825.599999999999</v>
      </c>
      <c r="D4831" t="s">
        <v>564</v>
      </c>
      <c r="E4831" s="121" t="str">
        <f t="shared" si="75"/>
        <v>01 March 2025</v>
      </c>
      <c r="F4831" t="s">
        <v>541</v>
      </c>
      <c r="G4831" t="s">
        <v>552</v>
      </c>
    </row>
    <row r="4832" spans="1:7" x14ac:dyDescent="0.25">
      <c r="A4832" s="31" t="s">
        <v>549</v>
      </c>
      <c r="B4832" t="s">
        <v>140</v>
      </c>
      <c r="C4832">
        <v>-49100.800000000003</v>
      </c>
      <c r="D4832" t="s">
        <v>564</v>
      </c>
      <c r="E4832" s="121" t="str">
        <f t="shared" si="75"/>
        <v>01 March 2025</v>
      </c>
      <c r="F4832" t="s">
        <v>541</v>
      </c>
      <c r="G4832" t="s">
        <v>553</v>
      </c>
    </row>
    <row r="4833" spans="1:7" x14ac:dyDescent="0.25">
      <c r="A4833" s="31" t="s">
        <v>549</v>
      </c>
      <c r="B4833" t="s">
        <v>140</v>
      </c>
      <c r="C4833">
        <v>-61376</v>
      </c>
      <c r="D4833" t="s">
        <v>564</v>
      </c>
      <c r="E4833" s="121" t="str">
        <f t="shared" si="75"/>
        <v>01 March 2025</v>
      </c>
      <c r="F4833" t="s">
        <v>541</v>
      </c>
      <c r="G4833" t="s">
        <v>554</v>
      </c>
    </row>
    <row r="4834" spans="1:7" x14ac:dyDescent="0.25">
      <c r="A4834" s="31" t="s">
        <v>549</v>
      </c>
      <c r="B4834" t="s">
        <v>142</v>
      </c>
      <c r="C4834">
        <v>0</v>
      </c>
      <c r="D4834" t="s">
        <v>564</v>
      </c>
      <c r="E4834" s="121" t="str">
        <f t="shared" si="75"/>
        <v>01 March 2025</v>
      </c>
      <c r="F4834" t="s">
        <v>541</v>
      </c>
      <c r="G4834" t="s">
        <v>550</v>
      </c>
    </row>
    <row r="4835" spans="1:7" x14ac:dyDescent="0.25">
      <c r="A4835" s="31" t="s">
        <v>549</v>
      </c>
      <c r="B4835" t="s">
        <v>142</v>
      </c>
      <c r="C4835">
        <v>0</v>
      </c>
      <c r="D4835" t="s">
        <v>564</v>
      </c>
      <c r="E4835" s="121" t="str">
        <f t="shared" si="75"/>
        <v>01 March 2025</v>
      </c>
      <c r="F4835" t="s">
        <v>541</v>
      </c>
      <c r="G4835" t="s">
        <v>551</v>
      </c>
    </row>
    <row r="4836" spans="1:7" x14ac:dyDescent="0.25">
      <c r="A4836" s="31" t="s">
        <v>549</v>
      </c>
      <c r="B4836" t="s">
        <v>142</v>
      </c>
      <c r="C4836">
        <v>0</v>
      </c>
      <c r="D4836" t="s">
        <v>564</v>
      </c>
      <c r="E4836" s="121" t="str">
        <f t="shared" si="75"/>
        <v>01 March 2025</v>
      </c>
      <c r="F4836" t="s">
        <v>541</v>
      </c>
      <c r="G4836" t="s">
        <v>552</v>
      </c>
    </row>
    <row r="4837" spans="1:7" x14ac:dyDescent="0.25">
      <c r="A4837" s="31" t="s">
        <v>549</v>
      </c>
      <c r="B4837" t="s">
        <v>142</v>
      </c>
      <c r="C4837">
        <v>0</v>
      </c>
      <c r="D4837" t="s">
        <v>564</v>
      </c>
      <c r="E4837" s="121" t="str">
        <f t="shared" si="75"/>
        <v>01 March 2025</v>
      </c>
      <c r="F4837" t="s">
        <v>541</v>
      </c>
      <c r="G4837" t="s">
        <v>553</v>
      </c>
    </row>
    <row r="4838" spans="1:7" x14ac:dyDescent="0.25">
      <c r="A4838" s="31" t="s">
        <v>549</v>
      </c>
      <c r="B4838" t="s">
        <v>142</v>
      </c>
      <c r="C4838">
        <v>0</v>
      </c>
      <c r="D4838" t="s">
        <v>564</v>
      </c>
      <c r="E4838" s="121" t="str">
        <f t="shared" si="75"/>
        <v>01 March 2025</v>
      </c>
      <c r="F4838" t="s">
        <v>541</v>
      </c>
      <c r="G4838" t="s">
        <v>554</v>
      </c>
    </row>
    <row r="4839" spans="1:7" x14ac:dyDescent="0.25">
      <c r="A4839" s="31" t="s">
        <v>549</v>
      </c>
      <c r="B4839" t="s">
        <v>329</v>
      </c>
      <c r="C4839">
        <v>-120</v>
      </c>
      <c r="D4839" t="s">
        <v>564</v>
      </c>
      <c r="E4839" s="121" t="str">
        <f t="shared" si="75"/>
        <v>01 March 2025</v>
      </c>
      <c r="F4839" t="s">
        <v>541</v>
      </c>
      <c r="G4839" t="s">
        <v>550</v>
      </c>
    </row>
    <row r="4840" spans="1:7" x14ac:dyDescent="0.25">
      <c r="A4840" s="31" t="s">
        <v>549</v>
      </c>
      <c r="B4840" t="s">
        <v>329</v>
      </c>
      <c r="C4840">
        <v>-396</v>
      </c>
      <c r="D4840" t="s">
        <v>564</v>
      </c>
      <c r="E4840" s="121" t="str">
        <f t="shared" si="75"/>
        <v>01 March 2025</v>
      </c>
      <c r="F4840" t="s">
        <v>541</v>
      </c>
      <c r="G4840" t="s">
        <v>551</v>
      </c>
    </row>
    <row r="4841" spans="1:7" x14ac:dyDescent="0.25">
      <c r="A4841" s="31" t="s">
        <v>549</v>
      </c>
      <c r="B4841" t="s">
        <v>329</v>
      </c>
      <c r="C4841">
        <v>-720</v>
      </c>
      <c r="D4841" t="s">
        <v>564</v>
      </c>
      <c r="E4841" s="121" t="str">
        <f t="shared" si="75"/>
        <v>01 March 2025</v>
      </c>
      <c r="F4841" t="s">
        <v>541</v>
      </c>
      <c r="G4841" t="s">
        <v>552</v>
      </c>
    </row>
    <row r="4842" spans="1:7" x14ac:dyDescent="0.25">
      <c r="A4842" s="31" t="s">
        <v>549</v>
      </c>
      <c r="B4842" t="s">
        <v>329</v>
      </c>
      <c r="C4842">
        <v>-960</v>
      </c>
      <c r="D4842" t="s">
        <v>564</v>
      </c>
      <c r="E4842" s="121" t="str">
        <f t="shared" si="75"/>
        <v>01 March 2025</v>
      </c>
      <c r="F4842" t="s">
        <v>541</v>
      </c>
      <c r="G4842" t="s">
        <v>553</v>
      </c>
    </row>
    <row r="4843" spans="1:7" x14ac:dyDescent="0.25">
      <c r="A4843" s="31" t="s">
        <v>549</v>
      </c>
      <c r="B4843" t="s">
        <v>329</v>
      </c>
      <c r="C4843">
        <v>-1200</v>
      </c>
      <c r="D4843" t="s">
        <v>564</v>
      </c>
      <c r="E4843" s="121" t="str">
        <f t="shared" si="75"/>
        <v>01 March 2025</v>
      </c>
      <c r="F4843" t="s">
        <v>541</v>
      </c>
      <c r="G4843" t="s">
        <v>554</v>
      </c>
    </row>
    <row r="4844" spans="1:7" x14ac:dyDescent="0.25">
      <c r="A4844" s="31" t="s">
        <v>549</v>
      </c>
      <c r="B4844" t="s">
        <v>144</v>
      </c>
      <c r="C4844">
        <v>-40</v>
      </c>
      <c r="D4844" t="s">
        <v>564</v>
      </c>
      <c r="E4844" s="121" t="str">
        <f t="shared" si="75"/>
        <v>01 March 2025</v>
      </c>
      <c r="F4844" t="s">
        <v>541</v>
      </c>
      <c r="G4844" t="s">
        <v>550</v>
      </c>
    </row>
    <row r="4845" spans="1:7" x14ac:dyDescent="0.25">
      <c r="A4845" s="31" t="s">
        <v>549</v>
      </c>
      <c r="B4845" t="s">
        <v>144</v>
      </c>
      <c r="C4845">
        <v>-132</v>
      </c>
      <c r="D4845" t="s">
        <v>564</v>
      </c>
      <c r="E4845" s="121" t="str">
        <f t="shared" si="75"/>
        <v>01 March 2025</v>
      </c>
      <c r="F4845" t="s">
        <v>541</v>
      </c>
      <c r="G4845" t="s">
        <v>551</v>
      </c>
    </row>
    <row r="4846" spans="1:7" x14ac:dyDescent="0.25">
      <c r="A4846" s="31" t="s">
        <v>549</v>
      </c>
      <c r="B4846" t="s">
        <v>144</v>
      </c>
      <c r="C4846">
        <v>-240</v>
      </c>
      <c r="D4846" t="s">
        <v>564</v>
      </c>
      <c r="E4846" s="121" t="str">
        <f t="shared" si="75"/>
        <v>01 March 2025</v>
      </c>
      <c r="F4846" t="s">
        <v>541</v>
      </c>
      <c r="G4846" t="s">
        <v>552</v>
      </c>
    </row>
    <row r="4847" spans="1:7" x14ac:dyDescent="0.25">
      <c r="A4847" s="31" t="s">
        <v>549</v>
      </c>
      <c r="B4847" t="s">
        <v>144</v>
      </c>
      <c r="C4847">
        <v>-320</v>
      </c>
      <c r="D4847" t="s">
        <v>564</v>
      </c>
      <c r="E4847" s="121" t="str">
        <f t="shared" si="75"/>
        <v>01 March 2025</v>
      </c>
      <c r="F4847" t="s">
        <v>541</v>
      </c>
      <c r="G4847" t="s">
        <v>553</v>
      </c>
    </row>
    <row r="4848" spans="1:7" x14ac:dyDescent="0.25">
      <c r="A4848" s="31" t="s">
        <v>549</v>
      </c>
      <c r="B4848" t="s">
        <v>144</v>
      </c>
      <c r="C4848">
        <v>-400</v>
      </c>
      <c r="D4848" t="s">
        <v>564</v>
      </c>
      <c r="E4848" s="121" t="str">
        <f t="shared" si="75"/>
        <v>01 March 2025</v>
      </c>
      <c r="F4848" t="s">
        <v>541</v>
      </c>
      <c r="G4848" t="s">
        <v>554</v>
      </c>
    </row>
    <row r="4849" spans="1:7" x14ac:dyDescent="0.25">
      <c r="A4849" s="31" t="s">
        <v>549</v>
      </c>
      <c r="B4849" t="s">
        <v>146</v>
      </c>
      <c r="C4849">
        <v>-60</v>
      </c>
      <c r="D4849" t="s">
        <v>564</v>
      </c>
      <c r="E4849" s="121" t="str">
        <f t="shared" si="75"/>
        <v>01 March 2025</v>
      </c>
      <c r="F4849" t="s">
        <v>541</v>
      </c>
      <c r="G4849" t="s">
        <v>550</v>
      </c>
    </row>
    <row r="4850" spans="1:7" x14ac:dyDescent="0.25">
      <c r="A4850" s="31" t="s">
        <v>549</v>
      </c>
      <c r="B4850" t="s">
        <v>146</v>
      </c>
      <c r="C4850">
        <v>-198</v>
      </c>
      <c r="D4850" t="s">
        <v>564</v>
      </c>
      <c r="E4850" s="121" t="str">
        <f t="shared" si="75"/>
        <v>01 March 2025</v>
      </c>
      <c r="F4850" t="s">
        <v>541</v>
      </c>
      <c r="G4850" t="s">
        <v>551</v>
      </c>
    </row>
    <row r="4851" spans="1:7" x14ac:dyDescent="0.25">
      <c r="A4851" s="31" t="s">
        <v>549</v>
      </c>
      <c r="B4851" t="s">
        <v>146</v>
      </c>
      <c r="C4851">
        <v>-360</v>
      </c>
      <c r="D4851" t="s">
        <v>564</v>
      </c>
      <c r="E4851" s="121" t="str">
        <f t="shared" si="75"/>
        <v>01 March 2025</v>
      </c>
      <c r="F4851" t="s">
        <v>541</v>
      </c>
      <c r="G4851" t="s">
        <v>552</v>
      </c>
    </row>
    <row r="4852" spans="1:7" x14ac:dyDescent="0.25">
      <c r="A4852" s="31" t="s">
        <v>549</v>
      </c>
      <c r="B4852" t="s">
        <v>146</v>
      </c>
      <c r="C4852">
        <v>-480</v>
      </c>
      <c r="D4852" t="s">
        <v>564</v>
      </c>
      <c r="E4852" s="121" t="str">
        <f t="shared" si="75"/>
        <v>01 March 2025</v>
      </c>
      <c r="F4852" t="s">
        <v>541</v>
      </c>
      <c r="G4852" t="s">
        <v>553</v>
      </c>
    </row>
    <row r="4853" spans="1:7" x14ac:dyDescent="0.25">
      <c r="A4853" s="31" t="s">
        <v>549</v>
      </c>
      <c r="B4853" t="s">
        <v>146</v>
      </c>
      <c r="C4853">
        <v>-600</v>
      </c>
      <c r="D4853" t="s">
        <v>564</v>
      </c>
      <c r="E4853" s="121" t="str">
        <f t="shared" si="75"/>
        <v>01 March 2025</v>
      </c>
      <c r="F4853" t="s">
        <v>541</v>
      </c>
      <c r="G4853" t="s">
        <v>554</v>
      </c>
    </row>
    <row r="4854" spans="1:7" x14ac:dyDescent="0.25">
      <c r="A4854" s="31" t="s">
        <v>549</v>
      </c>
      <c r="B4854" t="s">
        <v>148</v>
      </c>
      <c r="C4854">
        <v>-220</v>
      </c>
      <c r="D4854" t="s">
        <v>564</v>
      </c>
      <c r="E4854" s="121" t="str">
        <f t="shared" si="75"/>
        <v>01 March 2025</v>
      </c>
      <c r="F4854" t="s">
        <v>541</v>
      </c>
      <c r="G4854" t="s">
        <v>550</v>
      </c>
    </row>
    <row r="4855" spans="1:7" x14ac:dyDescent="0.25">
      <c r="A4855" s="31" t="s">
        <v>549</v>
      </c>
      <c r="B4855" t="s">
        <v>148</v>
      </c>
      <c r="C4855">
        <v>-726</v>
      </c>
      <c r="D4855" t="s">
        <v>564</v>
      </c>
      <c r="E4855" s="121" t="str">
        <f t="shared" si="75"/>
        <v>01 March 2025</v>
      </c>
      <c r="F4855" t="s">
        <v>541</v>
      </c>
      <c r="G4855" t="s">
        <v>551</v>
      </c>
    </row>
    <row r="4856" spans="1:7" x14ac:dyDescent="0.25">
      <c r="A4856" s="31" t="s">
        <v>549</v>
      </c>
      <c r="B4856" t="s">
        <v>148</v>
      </c>
      <c r="C4856">
        <v>-1320</v>
      </c>
      <c r="D4856" t="s">
        <v>564</v>
      </c>
      <c r="E4856" s="121" t="str">
        <f t="shared" si="75"/>
        <v>01 March 2025</v>
      </c>
      <c r="F4856" t="s">
        <v>541</v>
      </c>
      <c r="G4856" t="s">
        <v>552</v>
      </c>
    </row>
    <row r="4857" spans="1:7" x14ac:dyDescent="0.25">
      <c r="A4857" s="31" t="s">
        <v>549</v>
      </c>
      <c r="B4857" t="s">
        <v>148</v>
      </c>
      <c r="C4857">
        <v>-1760</v>
      </c>
      <c r="D4857" t="s">
        <v>564</v>
      </c>
      <c r="E4857" s="121" t="str">
        <f t="shared" si="75"/>
        <v>01 March 2025</v>
      </c>
      <c r="F4857" t="s">
        <v>541</v>
      </c>
      <c r="G4857" t="s">
        <v>553</v>
      </c>
    </row>
    <row r="4858" spans="1:7" x14ac:dyDescent="0.25">
      <c r="A4858" s="31" t="s">
        <v>549</v>
      </c>
      <c r="B4858" t="s">
        <v>148</v>
      </c>
      <c r="C4858">
        <v>-2200</v>
      </c>
      <c r="D4858" t="s">
        <v>564</v>
      </c>
      <c r="E4858" s="121" t="str">
        <f t="shared" si="75"/>
        <v>01 March 2025</v>
      </c>
      <c r="F4858" t="s">
        <v>541</v>
      </c>
      <c r="G4858" t="s">
        <v>554</v>
      </c>
    </row>
    <row r="4859" spans="1:7" x14ac:dyDescent="0.25">
      <c r="A4859" s="31" t="s">
        <v>549</v>
      </c>
      <c r="B4859" t="s">
        <v>150</v>
      </c>
      <c r="C4859">
        <v>0</v>
      </c>
      <c r="D4859" t="s">
        <v>564</v>
      </c>
      <c r="E4859" s="121" t="str">
        <f t="shared" si="75"/>
        <v>01 March 2025</v>
      </c>
      <c r="F4859" t="s">
        <v>541</v>
      </c>
      <c r="G4859" t="s">
        <v>550</v>
      </c>
    </row>
    <row r="4860" spans="1:7" x14ac:dyDescent="0.25">
      <c r="A4860" s="31" t="s">
        <v>549</v>
      </c>
      <c r="B4860" t="s">
        <v>150</v>
      </c>
      <c r="C4860">
        <v>0</v>
      </c>
      <c r="D4860" t="s">
        <v>564</v>
      </c>
      <c r="E4860" s="121" t="str">
        <f t="shared" si="75"/>
        <v>01 March 2025</v>
      </c>
      <c r="F4860" t="s">
        <v>541</v>
      </c>
      <c r="G4860" t="s">
        <v>551</v>
      </c>
    </row>
    <row r="4861" spans="1:7" x14ac:dyDescent="0.25">
      <c r="A4861" s="31" t="s">
        <v>549</v>
      </c>
      <c r="B4861" t="s">
        <v>150</v>
      </c>
      <c r="C4861">
        <v>0</v>
      </c>
      <c r="D4861" t="s">
        <v>564</v>
      </c>
      <c r="E4861" s="121" t="str">
        <f t="shared" si="75"/>
        <v>01 March 2025</v>
      </c>
      <c r="F4861" t="s">
        <v>541</v>
      </c>
      <c r="G4861" t="s">
        <v>552</v>
      </c>
    </row>
    <row r="4862" spans="1:7" x14ac:dyDescent="0.25">
      <c r="A4862" s="31" t="s">
        <v>549</v>
      </c>
      <c r="B4862" t="s">
        <v>150</v>
      </c>
      <c r="C4862">
        <v>0</v>
      </c>
      <c r="D4862" t="s">
        <v>564</v>
      </c>
      <c r="E4862" s="121" t="str">
        <f t="shared" si="75"/>
        <v>01 March 2025</v>
      </c>
      <c r="F4862" t="s">
        <v>541</v>
      </c>
      <c r="G4862" t="s">
        <v>553</v>
      </c>
    </row>
    <row r="4863" spans="1:7" x14ac:dyDescent="0.25">
      <c r="A4863" s="31" t="s">
        <v>549</v>
      </c>
      <c r="B4863" t="s">
        <v>150</v>
      </c>
      <c r="C4863">
        <v>0</v>
      </c>
      <c r="D4863" t="s">
        <v>564</v>
      </c>
      <c r="E4863" s="121" t="str">
        <f t="shared" si="75"/>
        <v>01 March 2025</v>
      </c>
      <c r="F4863" t="s">
        <v>541</v>
      </c>
      <c r="G4863" t="s">
        <v>554</v>
      </c>
    </row>
    <row r="4864" spans="1:7" x14ac:dyDescent="0.25">
      <c r="A4864" s="31" t="s">
        <v>549</v>
      </c>
      <c r="B4864" t="s">
        <v>154</v>
      </c>
      <c r="C4864">
        <v>0</v>
      </c>
      <c r="D4864" t="s">
        <v>564</v>
      </c>
      <c r="E4864" s="121" t="str">
        <f t="shared" si="75"/>
        <v>01 March 2025</v>
      </c>
      <c r="F4864" t="s">
        <v>541</v>
      </c>
      <c r="G4864" t="s">
        <v>550</v>
      </c>
    </row>
    <row r="4865" spans="1:7" x14ac:dyDescent="0.25">
      <c r="A4865" s="31" t="s">
        <v>549</v>
      </c>
      <c r="B4865" t="s">
        <v>154</v>
      </c>
      <c r="C4865">
        <v>0</v>
      </c>
      <c r="D4865" t="s">
        <v>564</v>
      </c>
      <c r="E4865" s="121" t="str">
        <f t="shared" si="75"/>
        <v>01 March 2025</v>
      </c>
      <c r="F4865" t="s">
        <v>541</v>
      </c>
      <c r="G4865" t="s">
        <v>551</v>
      </c>
    </row>
    <row r="4866" spans="1:7" x14ac:dyDescent="0.25">
      <c r="A4866" s="31" t="s">
        <v>549</v>
      </c>
      <c r="B4866" t="s">
        <v>154</v>
      </c>
      <c r="C4866">
        <v>0</v>
      </c>
      <c r="D4866" t="s">
        <v>564</v>
      </c>
      <c r="E4866" s="121" t="str">
        <f t="shared" ref="E4866:E4929" si="76">TEXT(DATE(LEFT(D4866,4), RIGHT(D4866,2), 1), "DD MMMM YYYY")</f>
        <v>01 March 2025</v>
      </c>
      <c r="F4866" t="s">
        <v>541</v>
      </c>
      <c r="G4866" t="s">
        <v>552</v>
      </c>
    </row>
    <row r="4867" spans="1:7" x14ac:dyDescent="0.25">
      <c r="A4867" s="31" t="s">
        <v>549</v>
      </c>
      <c r="B4867" t="s">
        <v>154</v>
      </c>
      <c r="C4867">
        <v>0</v>
      </c>
      <c r="D4867" t="s">
        <v>564</v>
      </c>
      <c r="E4867" s="121" t="str">
        <f t="shared" si="76"/>
        <v>01 March 2025</v>
      </c>
      <c r="F4867" t="s">
        <v>541</v>
      </c>
      <c r="G4867" t="s">
        <v>553</v>
      </c>
    </row>
    <row r="4868" spans="1:7" x14ac:dyDescent="0.25">
      <c r="A4868" s="31" t="s">
        <v>549</v>
      </c>
      <c r="B4868" t="s">
        <v>154</v>
      </c>
      <c r="C4868">
        <v>0</v>
      </c>
      <c r="D4868" t="s">
        <v>564</v>
      </c>
      <c r="E4868" s="121" t="str">
        <f t="shared" si="76"/>
        <v>01 March 2025</v>
      </c>
      <c r="F4868" t="s">
        <v>541</v>
      </c>
      <c r="G4868" t="s">
        <v>554</v>
      </c>
    </row>
    <row r="4869" spans="1:7" x14ac:dyDescent="0.25">
      <c r="A4869" s="31" t="s">
        <v>549</v>
      </c>
      <c r="B4869" t="s">
        <v>156</v>
      </c>
      <c r="C4869">
        <v>0</v>
      </c>
      <c r="D4869" t="s">
        <v>564</v>
      </c>
      <c r="E4869" s="121" t="str">
        <f t="shared" si="76"/>
        <v>01 March 2025</v>
      </c>
      <c r="F4869" t="s">
        <v>541</v>
      </c>
      <c r="G4869" t="s">
        <v>550</v>
      </c>
    </row>
    <row r="4870" spans="1:7" x14ac:dyDescent="0.25">
      <c r="A4870" s="31" t="s">
        <v>549</v>
      </c>
      <c r="B4870" t="s">
        <v>156</v>
      </c>
      <c r="C4870">
        <v>0</v>
      </c>
      <c r="D4870" t="s">
        <v>564</v>
      </c>
      <c r="E4870" s="121" t="str">
        <f t="shared" si="76"/>
        <v>01 March 2025</v>
      </c>
      <c r="F4870" t="s">
        <v>541</v>
      </c>
      <c r="G4870" t="s">
        <v>551</v>
      </c>
    </row>
    <row r="4871" spans="1:7" x14ac:dyDescent="0.25">
      <c r="A4871" s="31" t="s">
        <v>549</v>
      </c>
      <c r="B4871" t="s">
        <v>156</v>
      </c>
      <c r="C4871">
        <v>0</v>
      </c>
      <c r="D4871" t="s">
        <v>564</v>
      </c>
      <c r="E4871" s="121" t="str">
        <f t="shared" si="76"/>
        <v>01 March 2025</v>
      </c>
      <c r="F4871" t="s">
        <v>541</v>
      </c>
      <c r="G4871" t="s">
        <v>552</v>
      </c>
    </row>
    <row r="4872" spans="1:7" x14ac:dyDescent="0.25">
      <c r="A4872" s="31" t="s">
        <v>549</v>
      </c>
      <c r="B4872" t="s">
        <v>156</v>
      </c>
      <c r="C4872">
        <v>0</v>
      </c>
      <c r="D4872" t="s">
        <v>564</v>
      </c>
      <c r="E4872" s="121" t="str">
        <f t="shared" si="76"/>
        <v>01 March 2025</v>
      </c>
      <c r="F4872" t="s">
        <v>541</v>
      </c>
      <c r="G4872" t="s">
        <v>553</v>
      </c>
    </row>
    <row r="4873" spans="1:7" x14ac:dyDescent="0.25">
      <c r="A4873" s="31" t="s">
        <v>549</v>
      </c>
      <c r="B4873" t="s">
        <v>156</v>
      </c>
      <c r="C4873">
        <v>0</v>
      </c>
      <c r="D4873" t="s">
        <v>564</v>
      </c>
      <c r="E4873" s="121" t="str">
        <f t="shared" si="76"/>
        <v>01 March 2025</v>
      </c>
      <c r="F4873" t="s">
        <v>541</v>
      </c>
      <c r="G4873" t="s">
        <v>554</v>
      </c>
    </row>
    <row r="4874" spans="1:7" x14ac:dyDescent="0.25">
      <c r="A4874" s="31" t="s">
        <v>549</v>
      </c>
      <c r="B4874" t="s">
        <v>162</v>
      </c>
      <c r="C4874">
        <v>0</v>
      </c>
      <c r="D4874" t="s">
        <v>564</v>
      </c>
      <c r="E4874" s="121" t="str">
        <f t="shared" si="76"/>
        <v>01 March 2025</v>
      </c>
      <c r="F4874" t="s">
        <v>541</v>
      </c>
      <c r="G4874" t="s">
        <v>550</v>
      </c>
    </row>
    <row r="4875" spans="1:7" x14ac:dyDescent="0.25">
      <c r="A4875" s="31" t="s">
        <v>549</v>
      </c>
      <c r="B4875" t="s">
        <v>162</v>
      </c>
      <c r="C4875">
        <v>0</v>
      </c>
      <c r="D4875" t="s">
        <v>564</v>
      </c>
      <c r="E4875" s="121" t="str">
        <f t="shared" si="76"/>
        <v>01 March 2025</v>
      </c>
      <c r="F4875" t="s">
        <v>541</v>
      </c>
      <c r="G4875" t="s">
        <v>551</v>
      </c>
    </row>
    <row r="4876" spans="1:7" x14ac:dyDescent="0.25">
      <c r="A4876" s="31" t="s">
        <v>549</v>
      </c>
      <c r="B4876" t="s">
        <v>162</v>
      </c>
      <c r="C4876">
        <v>0</v>
      </c>
      <c r="D4876" t="s">
        <v>564</v>
      </c>
      <c r="E4876" s="121" t="str">
        <f t="shared" si="76"/>
        <v>01 March 2025</v>
      </c>
      <c r="F4876" t="s">
        <v>541</v>
      </c>
      <c r="G4876" t="s">
        <v>552</v>
      </c>
    </row>
    <row r="4877" spans="1:7" x14ac:dyDescent="0.25">
      <c r="A4877" s="31" t="s">
        <v>549</v>
      </c>
      <c r="B4877" t="s">
        <v>162</v>
      </c>
      <c r="C4877">
        <v>0</v>
      </c>
      <c r="D4877" t="s">
        <v>564</v>
      </c>
      <c r="E4877" s="121" t="str">
        <f t="shared" si="76"/>
        <v>01 March 2025</v>
      </c>
      <c r="F4877" t="s">
        <v>541</v>
      </c>
      <c r="G4877" t="s">
        <v>553</v>
      </c>
    </row>
    <row r="4878" spans="1:7" x14ac:dyDescent="0.25">
      <c r="A4878" s="31" t="s">
        <v>549</v>
      </c>
      <c r="B4878" t="s">
        <v>162</v>
      </c>
      <c r="C4878">
        <v>0</v>
      </c>
      <c r="D4878" t="s">
        <v>564</v>
      </c>
      <c r="E4878" s="121" t="str">
        <f t="shared" si="76"/>
        <v>01 March 2025</v>
      </c>
      <c r="F4878" t="s">
        <v>541</v>
      </c>
      <c r="G4878" t="s">
        <v>554</v>
      </c>
    </row>
    <row r="4879" spans="1:7" x14ac:dyDescent="0.25">
      <c r="A4879" s="31" t="s">
        <v>549</v>
      </c>
      <c r="B4879" t="s">
        <v>164</v>
      </c>
      <c r="C4879">
        <v>0</v>
      </c>
      <c r="D4879" t="s">
        <v>564</v>
      </c>
      <c r="E4879" s="121" t="str">
        <f t="shared" si="76"/>
        <v>01 March 2025</v>
      </c>
      <c r="F4879" t="s">
        <v>541</v>
      </c>
      <c r="G4879" t="s">
        <v>550</v>
      </c>
    </row>
    <row r="4880" spans="1:7" x14ac:dyDescent="0.25">
      <c r="A4880" s="31" t="s">
        <v>549</v>
      </c>
      <c r="B4880" t="s">
        <v>164</v>
      </c>
      <c r="C4880">
        <v>0</v>
      </c>
      <c r="D4880" t="s">
        <v>564</v>
      </c>
      <c r="E4880" s="121" t="str">
        <f t="shared" si="76"/>
        <v>01 March 2025</v>
      </c>
      <c r="F4880" t="s">
        <v>541</v>
      </c>
      <c r="G4880" t="s">
        <v>551</v>
      </c>
    </row>
    <row r="4881" spans="1:7" x14ac:dyDescent="0.25">
      <c r="A4881" s="31" t="s">
        <v>549</v>
      </c>
      <c r="B4881" t="s">
        <v>164</v>
      </c>
      <c r="C4881">
        <v>0</v>
      </c>
      <c r="D4881" t="s">
        <v>564</v>
      </c>
      <c r="E4881" s="121" t="str">
        <f t="shared" si="76"/>
        <v>01 March 2025</v>
      </c>
      <c r="F4881" t="s">
        <v>541</v>
      </c>
      <c r="G4881" t="s">
        <v>552</v>
      </c>
    </row>
    <row r="4882" spans="1:7" x14ac:dyDescent="0.25">
      <c r="A4882" s="31" t="s">
        <v>549</v>
      </c>
      <c r="B4882" t="s">
        <v>164</v>
      </c>
      <c r="C4882">
        <v>0</v>
      </c>
      <c r="D4882" t="s">
        <v>564</v>
      </c>
      <c r="E4882" s="121" t="str">
        <f t="shared" si="76"/>
        <v>01 March 2025</v>
      </c>
      <c r="F4882" t="s">
        <v>541</v>
      </c>
      <c r="G4882" t="s">
        <v>553</v>
      </c>
    </row>
    <row r="4883" spans="1:7" x14ac:dyDescent="0.25">
      <c r="A4883" s="31" t="s">
        <v>549</v>
      </c>
      <c r="B4883" t="s">
        <v>164</v>
      </c>
      <c r="C4883">
        <v>0</v>
      </c>
      <c r="D4883" t="s">
        <v>564</v>
      </c>
      <c r="E4883" s="121" t="str">
        <f t="shared" si="76"/>
        <v>01 March 2025</v>
      </c>
      <c r="F4883" t="s">
        <v>541</v>
      </c>
      <c r="G4883" t="s">
        <v>554</v>
      </c>
    </row>
    <row r="4884" spans="1:7" x14ac:dyDescent="0.25">
      <c r="A4884" s="31" t="s">
        <v>549</v>
      </c>
      <c r="B4884" t="s">
        <v>276</v>
      </c>
      <c r="C4884">
        <v>-290</v>
      </c>
      <c r="D4884" t="s">
        <v>564</v>
      </c>
      <c r="E4884" s="121" t="str">
        <f t="shared" si="76"/>
        <v>01 March 2025</v>
      </c>
      <c r="F4884" t="s">
        <v>541</v>
      </c>
      <c r="G4884" t="s">
        <v>550</v>
      </c>
    </row>
    <row r="4885" spans="1:7" x14ac:dyDescent="0.25">
      <c r="A4885" s="31" t="s">
        <v>549</v>
      </c>
      <c r="B4885" t="s">
        <v>276</v>
      </c>
      <c r="C4885">
        <v>-957</v>
      </c>
      <c r="D4885" t="s">
        <v>564</v>
      </c>
      <c r="E4885" s="121" t="str">
        <f t="shared" si="76"/>
        <v>01 March 2025</v>
      </c>
      <c r="F4885" t="s">
        <v>541</v>
      </c>
      <c r="G4885" t="s">
        <v>551</v>
      </c>
    </row>
    <row r="4886" spans="1:7" x14ac:dyDescent="0.25">
      <c r="A4886" s="31" t="s">
        <v>549</v>
      </c>
      <c r="B4886" t="s">
        <v>276</v>
      </c>
      <c r="C4886">
        <v>-1740</v>
      </c>
      <c r="D4886" t="s">
        <v>564</v>
      </c>
      <c r="E4886" s="121" t="str">
        <f t="shared" si="76"/>
        <v>01 March 2025</v>
      </c>
      <c r="F4886" t="s">
        <v>541</v>
      </c>
      <c r="G4886" t="s">
        <v>552</v>
      </c>
    </row>
    <row r="4887" spans="1:7" x14ac:dyDescent="0.25">
      <c r="A4887" s="31" t="s">
        <v>549</v>
      </c>
      <c r="B4887" t="s">
        <v>276</v>
      </c>
      <c r="C4887">
        <v>-2320</v>
      </c>
      <c r="D4887" t="s">
        <v>564</v>
      </c>
      <c r="E4887" s="121" t="str">
        <f t="shared" si="76"/>
        <v>01 March 2025</v>
      </c>
      <c r="F4887" t="s">
        <v>541</v>
      </c>
      <c r="G4887" t="s">
        <v>553</v>
      </c>
    </row>
    <row r="4888" spans="1:7" x14ac:dyDescent="0.25">
      <c r="A4888" s="31" t="s">
        <v>549</v>
      </c>
      <c r="B4888" t="s">
        <v>276</v>
      </c>
      <c r="C4888">
        <v>-2900</v>
      </c>
      <c r="D4888" t="s">
        <v>564</v>
      </c>
      <c r="E4888" s="121" t="str">
        <f t="shared" si="76"/>
        <v>01 March 2025</v>
      </c>
      <c r="F4888" t="s">
        <v>541</v>
      </c>
      <c r="G4888" t="s">
        <v>554</v>
      </c>
    </row>
    <row r="4889" spans="1:7" x14ac:dyDescent="0.25">
      <c r="A4889" s="31" t="s">
        <v>549</v>
      </c>
      <c r="B4889" t="s">
        <v>247</v>
      </c>
      <c r="C4889">
        <v>0</v>
      </c>
      <c r="D4889" t="s">
        <v>564</v>
      </c>
      <c r="E4889" s="121" t="str">
        <f t="shared" si="76"/>
        <v>01 March 2025</v>
      </c>
      <c r="F4889" t="s">
        <v>541</v>
      </c>
      <c r="G4889" t="s">
        <v>550</v>
      </c>
    </row>
    <row r="4890" spans="1:7" x14ac:dyDescent="0.25">
      <c r="A4890" s="31" t="s">
        <v>549</v>
      </c>
      <c r="B4890" t="s">
        <v>247</v>
      </c>
      <c r="C4890">
        <v>0</v>
      </c>
      <c r="D4890" t="s">
        <v>564</v>
      </c>
      <c r="E4890" s="121" t="str">
        <f t="shared" si="76"/>
        <v>01 March 2025</v>
      </c>
      <c r="F4890" t="s">
        <v>541</v>
      </c>
      <c r="G4890" t="s">
        <v>551</v>
      </c>
    </row>
    <row r="4891" spans="1:7" x14ac:dyDescent="0.25">
      <c r="A4891" s="31" t="s">
        <v>549</v>
      </c>
      <c r="B4891" t="s">
        <v>247</v>
      </c>
      <c r="C4891">
        <v>0</v>
      </c>
      <c r="D4891" t="s">
        <v>564</v>
      </c>
      <c r="E4891" s="121" t="str">
        <f t="shared" si="76"/>
        <v>01 March 2025</v>
      </c>
      <c r="F4891" t="s">
        <v>541</v>
      </c>
      <c r="G4891" t="s">
        <v>552</v>
      </c>
    </row>
    <row r="4892" spans="1:7" x14ac:dyDescent="0.25">
      <c r="A4892" s="31" t="s">
        <v>549</v>
      </c>
      <c r="B4892" t="s">
        <v>247</v>
      </c>
      <c r="C4892">
        <v>0</v>
      </c>
      <c r="D4892" t="s">
        <v>564</v>
      </c>
      <c r="E4892" s="121" t="str">
        <f t="shared" si="76"/>
        <v>01 March 2025</v>
      </c>
      <c r="F4892" t="s">
        <v>541</v>
      </c>
      <c r="G4892" t="s">
        <v>553</v>
      </c>
    </row>
    <row r="4893" spans="1:7" x14ac:dyDescent="0.25">
      <c r="A4893" s="31" t="s">
        <v>549</v>
      </c>
      <c r="B4893" t="s">
        <v>247</v>
      </c>
      <c r="C4893">
        <v>0</v>
      </c>
      <c r="D4893" t="s">
        <v>564</v>
      </c>
      <c r="E4893" s="121" t="str">
        <f t="shared" si="76"/>
        <v>01 March 2025</v>
      </c>
      <c r="F4893" t="s">
        <v>541</v>
      </c>
      <c r="G4893" t="s">
        <v>554</v>
      </c>
    </row>
    <row r="4894" spans="1:7" x14ac:dyDescent="0.25">
      <c r="A4894" s="31" t="s">
        <v>549</v>
      </c>
      <c r="B4894" t="s">
        <v>559</v>
      </c>
      <c r="C4894">
        <v>0</v>
      </c>
      <c r="D4894" t="s">
        <v>564</v>
      </c>
      <c r="E4894" s="121" t="str">
        <f t="shared" si="76"/>
        <v>01 March 2025</v>
      </c>
      <c r="F4894" t="s">
        <v>541</v>
      </c>
      <c r="G4894" t="s">
        <v>550</v>
      </c>
    </row>
    <row r="4895" spans="1:7" x14ac:dyDescent="0.25">
      <c r="A4895" s="31" t="s">
        <v>549</v>
      </c>
      <c r="B4895" t="s">
        <v>559</v>
      </c>
      <c r="C4895">
        <v>0</v>
      </c>
      <c r="D4895" t="s">
        <v>564</v>
      </c>
      <c r="E4895" s="121" t="str">
        <f t="shared" si="76"/>
        <v>01 March 2025</v>
      </c>
      <c r="F4895" t="s">
        <v>541</v>
      </c>
      <c r="G4895" t="s">
        <v>551</v>
      </c>
    </row>
    <row r="4896" spans="1:7" x14ac:dyDescent="0.25">
      <c r="A4896" s="31" t="s">
        <v>549</v>
      </c>
      <c r="B4896" t="s">
        <v>559</v>
      </c>
      <c r="C4896">
        <v>0</v>
      </c>
      <c r="D4896" t="s">
        <v>564</v>
      </c>
      <c r="E4896" s="121" t="str">
        <f t="shared" si="76"/>
        <v>01 March 2025</v>
      </c>
      <c r="F4896" t="s">
        <v>541</v>
      </c>
      <c r="G4896" t="s">
        <v>552</v>
      </c>
    </row>
    <row r="4897" spans="1:7" x14ac:dyDescent="0.25">
      <c r="A4897" s="31" t="s">
        <v>549</v>
      </c>
      <c r="B4897" t="s">
        <v>559</v>
      </c>
      <c r="C4897">
        <v>0</v>
      </c>
      <c r="D4897" t="s">
        <v>564</v>
      </c>
      <c r="E4897" s="121" t="str">
        <f t="shared" si="76"/>
        <v>01 March 2025</v>
      </c>
      <c r="F4897" t="s">
        <v>541</v>
      </c>
      <c r="G4897" t="s">
        <v>553</v>
      </c>
    </row>
    <row r="4898" spans="1:7" x14ac:dyDescent="0.25">
      <c r="A4898" s="31" t="s">
        <v>549</v>
      </c>
      <c r="B4898" t="s">
        <v>559</v>
      </c>
      <c r="C4898">
        <v>0</v>
      </c>
      <c r="D4898" t="s">
        <v>564</v>
      </c>
      <c r="E4898" s="121" t="str">
        <f t="shared" si="76"/>
        <v>01 March 2025</v>
      </c>
      <c r="F4898" t="s">
        <v>541</v>
      </c>
      <c r="G4898" t="s">
        <v>554</v>
      </c>
    </row>
    <row r="4899" spans="1:7" x14ac:dyDescent="0.25">
      <c r="A4899" s="31" t="s">
        <v>549</v>
      </c>
      <c r="B4899" t="s">
        <v>172</v>
      </c>
      <c r="C4899">
        <v>-290</v>
      </c>
      <c r="D4899" t="s">
        <v>564</v>
      </c>
      <c r="E4899" s="121" t="str">
        <f t="shared" si="76"/>
        <v>01 March 2025</v>
      </c>
      <c r="F4899" t="s">
        <v>541</v>
      </c>
      <c r="G4899" t="s">
        <v>550</v>
      </c>
    </row>
    <row r="4900" spans="1:7" x14ac:dyDescent="0.25">
      <c r="A4900" s="31" t="s">
        <v>549</v>
      </c>
      <c r="B4900" t="s">
        <v>172</v>
      </c>
      <c r="C4900">
        <v>-957</v>
      </c>
      <c r="D4900" t="s">
        <v>564</v>
      </c>
      <c r="E4900" s="121" t="str">
        <f t="shared" si="76"/>
        <v>01 March 2025</v>
      </c>
      <c r="F4900" t="s">
        <v>541</v>
      </c>
      <c r="G4900" t="s">
        <v>551</v>
      </c>
    </row>
    <row r="4901" spans="1:7" x14ac:dyDescent="0.25">
      <c r="A4901" s="31" t="s">
        <v>549</v>
      </c>
      <c r="B4901" t="s">
        <v>172</v>
      </c>
      <c r="C4901">
        <v>-1740</v>
      </c>
      <c r="D4901" t="s">
        <v>564</v>
      </c>
      <c r="E4901" s="121" t="str">
        <f t="shared" si="76"/>
        <v>01 March 2025</v>
      </c>
      <c r="F4901" t="s">
        <v>541</v>
      </c>
      <c r="G4901" t="s">
        <v>552</v>
      </c>
    </row>
    <row r="4902" spans="1:7" x14ac:dyDescent="0.25">
      <c r="A4902" s="31" t="s">
        <v>549</v>
      </c>
      <c r="B4902" t="s">
        <v>172</v>
      </c>
      <c r="C4902">
        <v>-2320</v>
      </c>
      <c r="D4902" t="s">
        <v>564</v>
      </c>
      <c r="E4902" s="121" t="str">
        <f t="shared" si="76"/>
        <v>01 March 2025</v>
      </c>
      <c r="F4902" t="s">
        <v>541</v>
      </c>
      <c r="G4902" t="s">
        <v>553</v>
      </c>
    </row>
    <row r="4903" spans="1:7" x14ac:dyDescent="0.25">
      <c r="A4903" s="31" t="s">
        <v>549</v>
      </c>
      <c r="B4903" t="s">
        <v>172</v>
      </c>
      <c r="C4903">
        <v>-2900</v>
      </c>
      <c r="D4903" t="s">
        <v>564</v>
      </c>
      <c r="E4903" s="121" t="str">
        <f t="shared" si="76"/>
        <v>01 March 2025</v>
      </c>
      <c r="F4903" t="s">
        <v>541</v>
      </c>
      <c r="G4903" t="s">
        <v>554</v>
      </c>
    </row>
    <row r="4904" spans="1:7" x14ac:dyDescent="0.25">
      <c r="A4904" s="31" t="s">
        <v>549</v>
      </c>
      <c r="B4904" t="s">
        <v>174</v>
      </c>
      <c r="C4904">
        <v>0</v>
      </c>
      <c r="D4904" t="s">
        <v>564</v>
      </c>
      <c r="E4904" s="121" t="str">
        <f t="shared" si="76"/>
        <v>01 March 2025</v>
      </c>
      <c r="F4904" t="s">
        <v>541</v>
      </c>
      <c r="G4904" t="s">
        <v>550</v>
      </c>
    </row>
    <row r="4905" spans="1:7" x14ac:dyDescent="0.25">
      <c r="A4905" s="31" t="s">
        <v>549</v>
      </c>
      <c r="B4905" t="s">
        <v>174</v>
      </c>
      <c r="C4905">
        <v>0</v>
      </c>
      <c r="D4905" t="s">
        <v>564</v>
      </c>
      <c r="E4905" s="121" t="str">
        <f t="shared" si="76"/>
        <v>01 March 2025</v>
      </c>
      <c r="F4905" t="s">
        <v>541</v>
      </c>
      <c r="G4905" t="s">
        <v>551</v>
      </c>
    </row>
    <row r="4906" spans="1:7" x14ac:dyDescent="0.25">
      <c r="A4906" s="31" t="s">
        <v>549</v>
      </c>
      <c r="B4906" t="s">
        <v>174</v>
      </c>
      <c r="C4906">
        <v>0</v>
      </c>
      <c r="D4906" t="s">
        <v>564</v>
      </c>
      <c r="E4906" s="121" t="str">
        <f t="shared" si="76"/>
        <v>01 March 2025</v>
      </c>
      <c r="F4906" t="s">
        <v>541</v>
      </c>
      <c r="G4906" t="s">
        <v>552</v>
      </c>
    </row>
    <row r="4907" spans="1:7" x14ac:dyDescent="0.25">
      <c r="A4907" s="31" t="s">
        <v>549</v>
      </c>
      <c r="B4907" t="s">
        <v>174</v>
      </c>
      <c r="C4907">
        <v>0</v>
      </c>
      <c r="D4907" t="s">
        <v>564</v>
      </c>
      <c r="E4907" s="121" t="str">
        <f t="shared" si="76"/>
        <v>01 March 2025</v>
      </c>
      <c r="F4907" t="s">
        <v>541</v>
      </c>
      <c r="G4907" t="s">
        <v>553</v>
      </c>
    </row>
    <row r="4908" spans="1:7" x14ac:dyDescent="0.25">
      <c r="A4908" s="31" t="s">
        <v>549</v>
      </c>
      <c r="B4908" t="s">
        <v>174</v>
      </c>
      <c r="C4908">
        <v>0</v>
      </c>
      <c r="D4908" t="s">
        <v>564</v>
      </c>
      <c r="E4908" s="121" t="str">
        <f t="shared" si="76"/>
        <v>01 March 2025</v>
      </c>
      <c r="F4908" t="s">
        <v>541</v>
      </c>
      <c r="G4908" t="s">
        <v>554</v>
      </c>
    </row>
    <row r="4909" spans="1:7" x14ac:dyDescent="0.25">
      <c r="A4909" s="31" t="s">
        <v>549</v>
      </c>
      <c r="B4909" t="s">
        <v>176</v>
      </c>
      <c r="C4909">
        <v>-429.90000000000003</v>
      </c>
      <c r="D4909" t="s">
        <v>564</v>
      </c>
      <c r="E4909" s="121" t="str">
        <f t="shared" si="76"/>
        <v>01 March 2025</v>
      </c>
      <c r="F4909" t="s">
        <v>541</v>
      </c>
      <c r="G4909" t="s">
        <v>550</v>
      </c>
    </row>
    <row r="4910" spans="1:7" x14ac:dyDescent="0.25">
      <c r="A4910" s="31" t="s">
        <v>549</v>
      </c>
      <c r="B4910" t="s">
        <v>176</v>
      </c>
      <c r="C4910">
        <v>-1418.67</v>
      </c>
      <c r="D4910" t="s">
        <v>564</v>
      </c>
      <c r="E4910" s="121" t="str">
        <f t="shared" si="76"/>
        <v>01 March 2025</v>
      </c>
      <c r="F4910" t="s">
        <v>541</v>
      </c>
      <c r="G4910" t="s">
        <v>551</v>
      </c>
    </row>
    <row r="4911" spans="1:7" x14ac:dyDescent="0.25">
      <c r="A4911" s="31" t="s">
        <v>549</v>
      </c>
      <c r="B4911" t="s">
        <v>176</v>
      </c>
      <c r="C4911">
        <v>-2579.4</v>
      </c>
      <c r="D4911" t="s">
        <v>564</v>
      </c>
      <c r="E4911" s="121" t="str">
        <f t="shared" si="76"/>
        <v>01 March 2025</v>
      </c>
      <c r="F4911" t="s">
        <v>541</v>
      </c>
      <c r="G4911" t="s">
        <v>552</v>
      </c>
    </row>
    <row r="4912" spans="1:7" x14ac:dyDescent="0.25">
      <c r="A4912" s="31" t="s">
        <v>549</v>
      </c>
      <c r="B4912" t="s">
        <v>176</v>
      </c>
      <c r="C4912">
        <v>-3439.2000000000003</v>
      </c>
      <c r="D4912" t="s">
        <v>564</v>
      </c>
      <c r="E4912" s="121" t="str">
        <f t="shared" si="76"/>
        <v>01 March 2025</v>
      </c>
      <c r="F4912" t="s">
        <v>541</v>
      </c>
      <c r="G4912" t="s">
        <v>553</v>
      </c>
    </row>
    <row r="4913" spans="1:7" x14ac:dyDescent="0.25">
      <c r="A4913" s="31" t="s">
        <v>549</v>
      </c>
      <c r="B4913" t="s">
        <v>176</v>
      </c>
      <c r="C4913">
        <v>-4299</v>
      </c>
      <c r="D4913" t="s">
        <v>564</v>
      </c>
      <c r="E4913" s="121" t="str">
        <f t="shared" si="76"/>
        <v>01 March 2025</v>
      </c>
      <c r="F4913" t="s">
        <v>541</v>
      </c>
      <c r="G4913" t="s">
        <v>554</v>
      </c>
    </row>
    <row r="4914" spans="1:7" x14ac:dyDescent="0.25">
      <c r="A4914" s="31" t="s">
        <v>549</v>
      </c>
      <c r="B4914" t="s">
        <v>184</v>
      </c>
      <c r="C4914">
        <v>-5</v>
      </c>
      <c r="D4914" t="s">
        <v>564</v>
      </c>
      <c r="E4914" s="121" t="str">
        <f t="shared" si="76"/>
        <v>01 March 2025</v>
      </c>
      <c r="F4914" t="s">
        <v>541</v>
      </c>
      <c r="G4914" t="s">
        <v>550</v>
      </c>
    </row>
    <row r="4915" spans="1:7" x14ac:dyDescent="0.25">
      <c r="A4915" s="31" t="s">
        <v>549</v>
      </c>
      <c r="B4915" t="s">
        <v>184</v>
      </c>
      <c r="C4915">
        <v>-16.5</v>
      </c>
      <c r="D4915" t="s">
        <v>564</v>
      </c>
      <c r="E4915" s="121" t="str">
        <f t="shared" si="76"/>
        <v>01 March 2025</v>
      </c>
      <c r="F4915" t="s">
        <v>541</v>
      </c>
      <c r="G4915" t="s">
        <v>551</v>
      </c>
    </row>
    <row r="4916" spans="1:7" x14ac:dyDescent="0.25">
      <c r="A4916" s="31" t="s">
        <v>549</v>
      </c>
      <c r="B4916" t="s">
        <v>184</v>
      </c>
      <c r="C4916">
        <v>-30</v>
      </c>
      <c r="D4916" t="s">
        <v>564</v>
      </c>
      <c r="E4916" s="121" t="str">
        <f t="shared" si="76"/>
        <v>01 March 2025</v>
      </c>
      <c r="F4916" t="s">
        <v>541</v>
      </c>
      <c r="G4916" t="s">
        <v>552</v>
      </c>
    </row>
    <row r="4917" spans="1:7" x14ac:dyDescent="0.25">
      <c r="A4917" s="31" t="s">
        <v>549</v>
      </c>
      <c r="B4917" t="s">
        <v>184</v>
      </c>
      <c r="C4917">
        <v>-40</v>
      </c>
      <c r="D4917" t="s">
        <v>564</v>
      </c>
      <c r="E4917" s="121" t="str">
        <f t="shared" si="76"/>
        <v>01 March 2025</v>
      </c>
      <c r="F4917" t="s">
        <v>541</v>
      </c>
      <c r="G4917" t="s">
        <v>553</v>
      </c>
    </row>
    <row r="4918" spans="1:7" x14ac:dyDescent="0.25">
      <c r="A4918" s="31" t="s">
        <v>549</v>
      </c>
      <c r="B4918" t="s">
        <v>184</v>
      </c>
      <c r="C4918">
        <v>-50</v>
      </c>
      <c r="D4918" t="s">
        <v>564</v>
      </c>
      <c r="E4918" s="121" t="str">
        <f t="shared" si="76"/>
        <v>01 March 2025</v>
      </c>
      <c r="F4918" t="s">
        <v>541</v>
      </c>
      <c r="G4918" t="s">
        <v>554</v>
      </c>
    </row>
    <row r="4919" spans="1:7" x14ac:dyDescent="0.25">
      <c r="A4919" s="31" t="s">
        <v>549</v>
      </c>
      <c r="B4919" t="s">
        <v>188</v>
      </c>
      <c r="C4919">
        <v>-27.5</v>
      </c>
      <c r="D4919" t="s">
        <v>564</v>
      </c>
      <c r="E4919" s="121" t="str">
        <f t="shared" si="76"/>
        <v>01 March 2025</v>
      </c>
      <c r="F4919" t="s">
        <v>541</v>
      </c>
      <c r="G4919" t="s">
        <v>550</v>
      </c>
    </row>
    <row r="4920" spans="1:7" x14ac:dyDescent="0.25">
      <c r="A4920" s="31" t="s">
        <v>549</v>
      </c>
      <c r="B4920" t="s">
        <v>188</v>
      </c>
      <c r="C4920">
        <v>-90.75</v>
      </c>
      <c r="D4920" t="s">
        <v>564</v>
      </c>
      <c r="E4920" s="121" t="str">
        <f t="shared" si="76"/>
        <v>01 March 2025</v>
      </c>
      <c r="F4920" t="s">
        <v>541</v>
      </c>
      <c r="G4920" t="s">
        <v>551</v>
      </c>
    </row>
    <row r="4921" spans="1:7" x14ac:dyDescent="0.25">
      <c r="A4921" s="31" t="s">
        <v>549</v>
      </c>
      <c r="B4921" t="s">
        <v>188</v>
      </c>
      <c r="C4921">
        <v>-165</v>
      </c>
      <c r="D4921" t="s">
        <v>564</v>
      </c>
      <c r="E4921" s="121" t="str">
        <f t="shared" si="76"/>
        <v>01 March 2025</v>
      </c>
      <c r="F4921" t="s">
        <v>541</v>
      </c>
      <c r="G4921" t="s">
        <v>552</v>
      </c>
    </row>
    <row r="4922" spans="1:7" x14ac:dyDescent="0.25">
      <c r="A4922" s="31" t="s">
        <v>549</v>
      </c>
      <c r="B4922" t="s">
        <v>188</v>
      </c>
      <c r="C4922">
        <v>-220</v>
      </c>
      <c r="D4922" t="s">
        <v>564</v>
      </c>
      <c r="E4922" s="121" t="str">
        <f t="shared" si="76"/>
        <v>01 March 2025</v>
      </c>
      <c r="F4922" t="s">
        <v>541</v>
      </c>
      <c r="G4922" t="s">
        <v>553</v>
      </c>
    </row>
    <row r="4923" spans="1:7" x14ac:dyDescent="0.25">
      <c r="A4923" s="31" t="s">
        <v>549</v>
      </c>
      <c r="B4923" t="s">
        <v>188</v>
      </c>
      <c r="C4923">
        <v>-275</v>
      </c>
      <c r="D4923" t="s">
        <v>564</v>
      </c>
      <c r="E4923" s="121" t="str">
        <f t="shared" si="76"/>
        <v>01 March 2025</v>
      </c>
      <c r="F4923" t="s">
        <v>541</v>
      </c>
      <c r="G4923" t="s">
        <v>554</v>
      </c>
    </row>
    <row r="4924" spans="1:7" x14ac:dyDescent="0.25">
      <c r="A4924" s="31" t="s">
        <v>549</v>
      </c>
      <c r="B4924" t="s">
        <v>190</v>
      </c>
      <c r="C4924">
        <v>-10</v>
      </c>
      <c r="D4924" t="s">
        <v>564</v>
      </c>
      <c r="E4924" s="121" t="str">
        <f t="shared" si="76"/>
        <v>01 March 2025</v>
      </c>
      <c r="F4924" t="s">
        <v>541</v>
      </c>
      <c r="G4924" t="s">
        <v>550</v>
      </c>
    </row>
    <row r="4925" spans="1:7" x14ac:dyDescent="0.25">
      <c r="A4925" s="31" t="s">
        <v>549</v>
      </c>
      <c r="B4925" t="s">
        <v>190</v>
      </c>
      <c r="C4925">
        <v>-33</v>
      </c>
      <c r="D4925" t="s">
        <v>564</v>
      </c>
      <c r="E4925" s="121" t="str">
        <f t="shared" si="76"/>
        <v>01 March 2025</v>
      </c>
      <c r="F4925" t="s">
        <v>541</v>
      </c>
      <c r="G4925" t="s">
        <v>551</v>
      </c>
    </row>
    <row r="4926" spans="1:7" x14ac:dyDescent="0.25">
      <c r="A4926" s="31" t="s">
        <v>549</v>
      </c>
      <c r="B4926" t="s">
        <v>190</v>
      </c>
      <c r="C4926">
        <v>-60</v>
      </c>
      <c r="D4926" t="s">
        <v>564</v>
      </c>
      <c r="E4926" s="121" t="str">
        <f t="shared" si="76"/>
        <v>01 March 2025</v>
      </c>
      <c r="F4926" t="s">
        <v>541</v>
      </c>
      <c r="G4926" t="s">
        <v>552</v>
      </c>
    </row>
    <row r="4927" spans="1:7" x14ac:dyDescent="0.25">
      <c r="A4927" s="31" t="s">
        <v>549</v>
      </c>
      <c r="B4927" t="s">
        <v>190</v>
      </c>
      <c r="C4927">
        <v>-80</v>
      </c>
      <c r="D4927" t="s">
        <v>564</v>
      </c>
      <c r="E4927" s="121" t="str">
        <f t="shared" si="76"/>
        <v>01 March 2025</v>
      </c>
      <c r="F4927" t="s">
        <v>541</v>
      </c>
      <c r="G4927" t="s">
        <v>553</v>
      </c>
    </row>
    <row r="4928" spans="1:7" x14ac:dyDescent="0.25">
      <c r="A4928" s="31" t="s">
        <v>549</v>
      </c>
      <c r="B4928" t="s">
        <v>190</v>
      </c>
      <c r="C4928">
        <v>-100</v>
      </c>
      <c r="D4928" t="s">
        <v>564</v>
      </c>
      <c r="E4928" s="121" t="str">
        <f t="shared" si="76"/>
        <v>01 March 2025</v>
      </c>
      <c r="F4928" t="s">
        <v>541</v>
      </c>
      <c r="G4928" t="s">
        <v>554</v>
      </c>
    </row>
    <row r="4929" spans="1:7" x14ac:dyDescent="0.25">
      <c r="A4929" s="31" t="s">
        <v>549</v>
      </c>
      <c r="B4929" t="s">
        <v>544</v>
      </c>
      <c r="C4929">
        <v>0</v>
      </c>
      <c r="D4929" t="s">
        <v>564</v>
      </c>
      <c r="E4929" s="121" t="str">
        <f t="shared" si="76"/>
        <v>01 March 2025</v>
      </c>
      <c r="F4929" t="s">
        <v>541</v>
      </c>
      <c r="G4929" t="s">
        <v>550</v>
      </c>
    </row>
    <row r="4930" spans="1:7" x14ac:dyDescent="0.25">
      <c r="A4930" s="31" t="s">
        <v>549</v>
      </c>
      <c r="B4930" t="s">
        <v>544</v>
      </c>
      <c r="C4930">
        <v>0</v>
      </c>
      <c r="D4930" t="s">
        <v>564</v>
      </c>
      <c r="E4930" s="121" t="str">
        <f t="shared" ref="E4930:E4993" si="77">TEXT(DATE(LEFT(D4930,4), RIGHT(D4930,2), 1), "DD MMMM YYYY")</f>
        <v>01 March 2025</v>
      </c>
      <c r="F4930" t="s">
        <v>541</v>
      </c>
      <c r="G4930" t="s">
        <v>551</v>
      </c>
    </row>
    <row r="4931" spans="1:7" x14ac:dyDescent="0.25">
      <c r="A4931" s="31" t="s">
        <v>549</v>
      </c>
      <c r="B4931" t="s">
        <v>544</v>
      </c>
      <c r="C4931">
        <v>0</v>
      </c>
      <c r="D4931" t="s">
        <v>564</v>
      </c>
      <c r="E4931" s="121" t="str">
        <f t="shared" si="77"/>
        <v>01 March 2025</v>
      </c>
      <c r="F4931" t="s">
        <v>541</v>
      </c>
      <c r="G4931" t="s">
        <v>552</v>
      </c>
    </row>
    <row r="4932" spans="1:7" x14ac:dyDescent="0.25">
      <c r="A4932" s="31" t="s">
        <v>549</v>
      </c>
      <c r="B4932" t="s">
        <v>544</v>
      </c>
      <c r="C4932">
        <v>0</v>
      </c>
      <c r="D4932" t="s">
        <v>564</v>
      </c>
      <c r="E4932" s="121" t="str">
        <f t="shared" si="77"/>
        <v>01 March 2025</v>
      </c>
      <c r="F4932" t="s">
        <v>541</v>
      </c>
      <c r="G4932" t="s">
        <v>553</v>
      </c>
    </row>
    <row r="4933" spans="1:7" x14ac:dyDescent="0.25">
      <c r="A4933" s="31" t="s">
        <v>549</v>
      </c>
      <c r="B4933" t="s">
        <v>544</v>
      </c>
      <c r="C4933">
        <v>0</v>
      </c>
      <c r="D4933" t="s">
        <v>564</v>
      </c>
      <c r="E4933" s="121" t="str">
        <f t="shared" si="77"/>
        <v>01 March 2025</v>
      </c>
      <c r="F4933" t="s">
        <v>541</v>
      </c>
      <c r="G4933" t="s">
        <v>554</v>
      </c>
    </row>
    <row r="4934" spans="1:7" x14ac:dyDescent="0.25">
      <c r="A4934" s="31" t="s">
        <v>549</v>
      </c>
      <c r="B4934" t="s">
        <v>198</v>
      </c>
      <c r="C4934">
        <v>-472.40000000000003</v>
      </c>
      <c r="D4934" t="s">
        <v>564</v>
      </c>
      <c r="E4934" s="121" t="str">
        <f t="shared" si="77"/>
        <v>01 March 2025</v>
      </c>
      <c r="F4934" t="s">
        <v>541</v>
      </c>
      <c r="G4934" t="s">
        <v>550</v>
      </c>
    </row>
    <row r="4935" spans="1:7" x14ac:dyDescent="0.25">
      <c r="A4935" s="31" t="s">
        <v>549</v>
      </c>
      <c r="B4935" t="s">
        <v>198</v>
      </c>
      <c r="C4935">
        <v>-1558.92</v>
      </c>
      <c r="D4935" t="s">
        <v>564</v>
      </c>
      <c r="E4935" s="121" t="str">
        <f t="shared" si="77"/>
        <v>01 March 2025</v>
      </c>
      <c r="F4935" t="s">
        <v>541</v>
      </c>
      <c r="G4935" t="s">
        <v>551</v>
      </c>
    </row>
    <row r="4936" spans="1:7" x14ac:dyDescent="0.25">
      <c r="A4936" s="31" t="s">
        <v>549</v>
      </c>
      <c r="B4936" t="s">
        <v>198</v>
      </c>
      <c r="C4936">
        <v>-2834.4</v>
      </c>
      <c r="D4936" t="s">
        <v>564</v>
      </c>
      <c r="E4936" s="121" t="str">
        <f t="shared" si="77"/>
        <v>01 March 2025</v>
      </c>
      <c r="F4936" t="s">
        <v>541</v>
      </c>
      <c r="G4936" t="s">
        <v>552</v>
      </c>
    </row>
    <row r="4937" spans="1:7" x14ac:dyDescent="0.25">
      <c r="A4937" s="31" t="s">
        <v>549</v>
      </c>
      <c r="B4937" t="s">
        <v>198</v>
      </c>
      <c r="C4937">
        <v>-3779.2000000000003</v>
      </c>
      <c r="D4937" t="s">
        <v>564</v>
      </c>
      <c r="E4937" s="121" t="str">
        <f t="shared" si="77"/>
        <v>01 March 2025</v>
      </c>
      <c r="F4937" t="s">
        <v>541</v>
      </c>
      <c r="G4937" t="s">
        <v>553</v>
      </c>
    </row>
    <row r="4938" spans="1:7" x14ac:dyDescent="0.25">
      <c r="A4938" s="31" t="s">
        <v>549</v>
      </c>
      <c r="B4938" t="s">
        <v>198</v>
      </c>
      <c r="C4938">
        <v>-4724</v>
      </c>
      <c r="D4938" t="s">
        <v>564</v>
      </c>
      <c r="E4938" s="121" t="str">
        <f t="shared" si="77"/>
        <v>01 March 2025</v>
      </c>
      <c r="F4938" t="s">
        <v>541</v>
      </c>
      <c r="G4938" t="s">
        <v>554</v>
      </c>
    </row>
    <row r="4939" spans="1:7" x14ac:dyDescent="0.25">
      <c r="A4939" s="31" t="s">
        <v>549</v>
      </c>
      <c r="B4939" t="s">
        <v>200</v>
      </c>
      <c r="C4939">
        <v>0</v>
      </c>
      <c r="D4939" t="s">
        <v>564</v>
      </c>
      <c r="E4939" s="121" t="str">
        <f t="shared" si="77"/>
        <v>01 March 2025</v>
      </c>
      <c r="F4939" t="s">
        <v>541</v>
      </c>
      <c r="G4939" t="s">
        <v>550</v>
      </c>
    </row>
    <row r="4940" spans="1:7" x14ac:dyDescent="0.25">
      <c r="A4940" s="31" t="s">
        <v>549</v>
      </c>
      <c r="B4940" t="s">
        <v>200</v>
      </c>
      <c r="C4940">
        <v>0</v>
      </c>
      <c r="D4940" t="s">
        <v>564</v>
      </c>
      <c r="E4940" s="121" t="str">
        <f t="shared" si="77"/>
        <v>01 March 2025</v>
      </c>
      <c r="F4940" t="s">
        <v>541</v>
      </c>
      <c r="G4940" t="s">
        <v>551</v>
      </c>
    </row>
    <row r="4941" spans="1:7" x14ac:dyDescent="0.25">
      <c r="A4941" s="31" t="s">
        <v>549</v>
      </c>
      <c r="B4941" t="s">
        <v>200</v>
      </c>
      <c r="C4941">
        <v>0</v>
      </c>
      <c r="D4941" t="s">
        <v>564</v>
      </c>
      <c r="E4941" s="121" t="str">
        <f t="shared" si="77"/>
        <v>01 March 2025</v>
      </c>
      <c r="F4941" t="s">
        <v>541</v>
      </c>
      <c r="G4941" t="s">
        <v>552</v>
      </c>
    </row>
    <row r="4942" spans="1:7" x14ac:dyDescent="0.25">
      <c r="A4942" s="31" t="s">
        <v>549</v>
      </c>
      <c r="B4942" t="s">
        <v>200</v>
      </c>
      <c r="C4942">
        <v>0</v>
      </c>
      <c r="D4942" t="s">
        <v>564</v>
      </c>
      <c r="E4942" s="121" t="str">
        <f t="shared" si="77"/>
        <v>01 March 2025</v>
      </c>
      <c r="F4942" t="s">
        <v>541</v>
      </c>
      <c r="G4942" t="s">
        <v>553</v>
      </c>
    </row>
    <row r="4943" spans="1:7" x14ac:dyDescent="0.25">
      <c r="A4943" s="31" t="s">
        <v>549</v>
      </c>
      <c r="B4943" t="s">
        <v>200</v>
      </c>
      <c r="C4943">
        <v>0</v>
      </c>
      <c r="D4943" t="s">
        <v>564</v>
      </c>
      <c r="E4943" s="121" t="str">
        <f t="shared" si="77"/>
        <v>01 March 2025</v>
      </c>
      <c r="F4943" t="s">
        <v>541</v>
      </c>
      <c r="G4943" t="s">
        <v>554</v>
      </c>
    </row>
    <row r="4944" spans="1:7" x14ac:dyDescent="0.25">
      <c r="A4944" s="31" t="s">
        <v>549</v>
      </c>
      <c r="B4944" t="s">
        <v>206</v>
      </c>
      <c r="C4944">
        <v>0</v>
      </c>
      <c r="D4944" t="s">
        <v>564</v>
      </c>
      <c r="E4944" s="121" t="str">
        <f t="shared" si="77"/>
        <v>01 March 2025</v>
      </c>
      <c r="F4944" t="s">
        <v>541</v>
      </c>
      <c r="G4944" t="s">
        <v>550</v>
      </c>
    </row>
    <row r="4945" spans="1:7" x14ac:dyDescent="0.25">
      <c r="A4945" s="31" t="s">
        <v>549</v>
      </c>
      <c r="B4945" t="s">
        <v>206</v>
      </c>
      <c r="C4945">
        <v>0</v>
      </c>
      <c r="D4945" t="s">
        <v>564</v>
      </c>
      <c r="E4945" s="121" t="str">
        <f t="shared" si="77"/>
        <v>01 March 2025</v>
      </c>
      <c r="F4945" t="s">
        <v>541</v>
      </c>
      <c r="G4945" t="s">
        <v>551</v>
      </c>
    </row>
    <row r="4946" spans="1:7" x14ac:dyDescent="0.25">
      <c r="A4946" s="31" t="s">
        <v>549</v>
      </c>
      <c r="B4946" t="s">
        <v>206</v>
      </c>
      <c r="C4946">
        <v>0</v>
      </c>
      <c r="D4946" t="s">
        <v>564</v>
      </c>
      <c r="E4946" s="121" t="str">
        <f t="shared" si="77"/>
        <v>01 March 2025</v>
      </c>
      <c r="F4946" t="s">
        <v>541</v>
      </c>
      <c r="G4946" t="s">
        <v>552</v>
      </c>
    </row>
    <row r="4947" spans="1:7" x14ac:dyDescent="0.25">
      <c r="A4947" s="31" t="s">
        <v>549</v>
      </c>
      <c r="B4947" t="s">
        <v>206</v>
      </c>
      <c r="C4947">
        <v>0</v>
      </c>
      <c r="D4947" t="s">
        <v>564</v>
      </c>
      <c r="E4947" s="121" t="str">
        <f t="shared" si="77"/>
        <v>01 March 2025</v>
      </c>
      <c r="F4947" t="s">
        <v>541</v>
      </c>
      <c r="G4947" t="s">
        <v>553</v>
      </c>
    </row>
    <row r="4948" spans="1:7" x14ac:dyDescent="0.25">
      <c r="A4948" s="31" t="s">
        <v>549</v>
      </c>
      <c r="B4948" t="s">
        <v>206</v>
      </c>
      <c r="C4948">
        <v>0</v>
      </c>
      <c r="D4948" t="s">
        <v>564</v>
      </c>
      <c r="E4948" s="121" t="str">
        <f t="shared" si="77"/>
        <v>01 March 2025</v>
      </c>
      <c r="F4948" t="s">
        <v>541</v>
      </c>
      <c r="G4948" t="s">
        <v>554</v>
      </c>
    </row>
    <row r="4949" spans="1:7" x14ac:dyDescent="0.25">
      <c r="A4949" s="31" t="s">
        <v>549</v>
      </c>
      <c r="B4949" t="s">
        <v>208</v>
      </c>
      <c r="C4949">
        <v>0</v>
      </c>
      <c r="D4949" t="s">
        <v>564</v>
      </c>
      <c r="E4949" s="121" t="str">
        <f t="shared" si="77"/>
        <v>01 March 2025</v>
      </c>
      <c r="F4949" t="s">
        <v>541</v>
      </c>
      <c r="G4949" t="s">
        <v>550</v>
      </c>
    </row>
    <row r="4950" spans="1:7" x14ac:dyDescent="0.25">
      <c r="A4950" s="31" t="s">
        <v>549</v>
      </c>
      <c r="B4950" t="s">
        <v>208</v>
      </c>
      <c r="C4950">
        <v>0</v>
      </c>
      <c r="D4950" t="s">
        <v>564</v>
      </c>
      <c r="E4950" s="121" t="str">
        <f t="shared" si="77"/>
        <v>01 March 2025</v>
      </c>
      <c r="F4950" t="s">
        <v>541</v>
      </c>
      <c r="G4950" t="s">
        <v>551</v>
      </c>
    </row>
    <row r="4951" spans="1:7" x14ac:dyDescent="0.25">
      <c r="A4951" s="31" t="s">
        <v>549</v>
      </c>
      <c r="B4951" t="s">
        <v>208</v>
      </c>
      <c r="C4951">
        <v>0</v>
      </c>
      <c r="D4951" t="s">
        <v>564</v>
      </c>
      <c r="E4951" s="121" t="str">
        <f t="shared" si="77"/>
        <v>01 March 2025</v>
      </c>
      <c r="F4951" t="s">
        <v>541</v>
      </c>
      <c r="G4951" t="s">
        <v>552</v>
      </c>
    </row>
    <row r="4952" spans="1:7" x14ac:dyDescent="0.25">
      <c r="A4952" s="31" t="s">
        <v>549</v>
      </c>
      <c r="B4952" t="s">
        <v>208</v>
      </c>
      <c r="C4952">
        <v>0</v>
      </c>
      <c r="D4952" t="s">
        <v>564</v>
      </c>
      <c r="E4952" s="121" t="str">
        <f t="shared" si="77"/>
        <v>01 March 2025</v>
      </c>
      <c r="F4952" t="s">
        <v>541</v>
      </c>
      <c r="G4952" t="s">
        <v>553</v>
      </c>
    </row>
    <row r="4953" spans="1:7" x14ac:dyDescent="0.25">
      <c r="A4953" s="31" t="s">
        <v>549</v>
      </c>
      <c r="B4953" t="s">
        <v>208</v>
      </c>
      <c r="C4953">
        <v>0</v>
      </c>
      <c r="D4953" t="s">
        <v>564</v>
      </c>
      <c r="E4953" s="121" t="str">
        <f t="shared" si="77"/>
        <v>01 March 2025</v>
      </c>
      <c r="F4953" t="s">
        <v>541</v>
      </c>
      <c r="G4953" t="s">
        <v>554</v>
      </c>
    </row>
    <row r="4954" spans="1:7" x14ac:dyDescent="0.25">
      <c r="A4954" s="31" t="s">
        <v>549</v>
      </c>
      <c r="B4954" t="s">
        <v>281</v>
      </c>
      <c r="C4954">
        <v>0</v>
      </c>
      <c r="D4954" t="s">
        <v>564</v>
      </c>
      <c r="E4954" s="121" t="str">
        <f t="shared" si="77"/>
        <v>01 March 2025</v>
      </c>
      <c r="F4954" t="s">
        <v>541</v>
      </c>
      <c r="G4954" t="s">
        <v>550</v>
      </c>
    </row>
    <row r="4955" spans="1:7" x14ac:dyDescent="0.25">
      <c r="A4955" s="31" t="s">
        <v>549</v>
      </c>
      <c r="B4955" t="s">
        <v>281</v>
      </c>
      <c r="C4955">
        <v>0</v>
      </c>
      <c r="D4955" t="s">
        <v>564</v>
      </c>
      <c r="E4955" s="121" t="str">
        <f t="shared" si="77"/>
        <v>01 March 2025</v>
      </c>
      <c r="F4955" t="s">
        <v>541</v>
      </c>
      <c r="G4955" t="s">
        <v>551</v>
      </c>
    </row>
    <row r="4956" spans="1:7" x14ac:dyDescent="0.25">
      <c r="A4956" s="31" t="s">
        <v>549</v>
      </c>
      <c r="B4956" t="s">
        <v>281</v>
      </c>
      <c r="C4956">
        <v>0</v>
      </c>
      <c r="D4956" t="s">
        <v>564</v>
      </c>
      <c r="E4956" s="121" t="str">
        <f t="shared" si="77"/>
        <v>01 March 2025</v>
      </c>
      <c r="F4956" t="s">
        <v>541</v>
      </c>
      <c r="G4956" t="s">
        <v>552</v>
      </c>
    </row>
    <row r="4957" spans="1:7" x14ac:dyDescent="0.25">
      <c r="A4957" s="31" t="s">
        <v>549</v>
      </c>
      <c r="B4957" t="s">
        <v>281</v>
      </c>
      <c r="C4957">
        <v>0</v>
      </c>
      <c r="D4957" t="s">
        <v>564</v>
      </c>
      <c r="E4957" s="121" t="str">
        <f t="shared" si="77"/>
        <v>01 March 2025</v>
      </c>
      <c r="F4957" t="s">
        <v>541</v>
      </c>
      <c r="G4957" t="s">
        <v>553</v>
      </c>
    </row>
    <row r="4958" spans="1:7" x14ac:dyDescent="0.25">
      <c r="A4958" s="31" t="s">
        <v>549</v>
      </c>
      <c r="B4958" t="s">
        <v>281</v>
      </c>
      <c r="C4958">
        <v>0</v>
      </c>
      <c r="D4958" t="s">
        <v>564</v>
      </c>
      <c r="E4958" s="121" t="str">
        <f t="shared" si="77"/>
        <v>01 March 2025</v>
      </c>
      <c r="F4958" t="s">
        <v>541</v>
      </c>
      <c r="G4958" t="s">
        <v>554</v>
      </c>
    </row>
    <row r="4959" spans="1:7" x14ac:dyDescent="0.25">
      <c r="A4959" s="31" t="s">
        <v>549</v>
      </c>
      <c r="B4959" t="s">
        <v>214</v>
      </c>
      <c r="C4959">
        <v>0</v>
      </c>
      <c r="D4959" t="s">
        <v>564</v>
      </c>
      <c r="E4959" s="121" t="str">
        <f t="shared" si="77"/>
        <v>01 March 2025</v>
      </c>
      <c r="F4959" t="s">
        <v>541</v>
      </c>
      <c r="G4959" t="s">
        <v>550</v>
      </c>
    </row>
    <row r="4960" spans="1:7" x14ac:dyDescent="0.25">
      <c r="A4960" s="31" t="s">
        <v>549</v>
      </c>
      <c r="B4960" t="s">
        <v>214</v>
      </c>
      <c r="C4960">
        <v>0</v>
      </c>
      <c r="D4960" t="s">
        <v>564</v>
      </c>
      <c r="E4960" s="121" t="str">
        <f t="shared" si="77"/>
        <v>01 March 2025</v>
      </c>
      <c r="F4960" t="s">
        <v>541</v>
      </c>
      <c r="G4960" t="s">
        <v>551</v>
      </c>
    </row>
    <row r="4961" spans="1:7" x14ac:dyDescent="0.25">
      <c r="A4961" s="31" t="s">
        <v>549</v>
      </c>
      <c r="B4961" t="s">
        <v>214</v>
      </c>
      <c r="C4961">
        <v>0</v>
      </c>
      <c r="D4961" t="s">
        <v>564</v>
      </c>
      <c r="E4961" s="121" t="str">
        <f t="shared" si="77"/>
        <v>01 March 2025</v>
      </c>
      <c r="F4961" t="s">
        <v>541</v>
      </c>
      <c r="G4961" t="s">
        <v>552</v>
      </c>
    </row>
    <row r="4962" spans="1:7" x14ac:dyDescent="0.25">
      <c r="A4962" s="31" t="s">
        <v>549</v>
      </c>
      <c r="B4962" t="s">
        <v>214</v>
      </c>
      <c r="C4962">
        <v>0</v>
      </c>
      <c r="D4962" t="s">
        <v>564</v>
      </c>
      <c r="E4962" s="121" t="str">
        <f t="shared" si="77"/>
        <v>01 March 2025</v>
      </c>
      <c r="F4962" t="s">
        <v>541</v>
      </c>
      <c r="G4962" t="s">
        <v>553</v>
      </c>
    </row>
    <row r="4963" spans="1:7" x14ac:dyDescent="0.25">
      <c r="A4963" s="31" t="s">
        <v>549</v>
      </c>
      <c r="B4963" t="s">
        <v>214</v>
      </c>
      <c r="C4963">
        <v>0</v>
      </c>
      <c r="D4963" t="s">
        <v>564</v>
      </c>
      <c r="E4963" s="121" t="str">
        <f t="shared" si="77"/>
        <v>01 March 2025</v>
      </c>
      <c r="F4963" t="s">
        <v>541</v>
      </c>
      <c r="G4963" t="s">
        <v>554</v>
      </c>
    </row>
    <row r="4964" spans="1:7" x14ac:dyDescent="0.25">
      <c r="A4964" s="31" t="s">
        <v>549</v>
      </c>
      <c r="B4964" t="s">
        <v>218</v>
      </c>
      <c r="C4964">
        <v>-17.5</v>
      </c>
      <c r="D4964" t="s">
        <v>564</v>
      </c>
      <c r="E4964" s="121" t="str">
        <f t="shared" si="77"/>
        <v>01 March 2025</v>
      </c>
      <c r="F4964" t="s">
        <v>541</v>
      </c>
      <c r="G4964" t="s">
        <v>550</v>
      </c>
    </row>
    <row r="4965" spans="1:7" x14ac:dyDescent="0.25">
      <c r="A4965" s="31" t="s">
        <v>549</v>
      </c>
      <c r="B4965" t="s">
        <v>218</v>
      </c>
      <c r="C4965">
        <v>-57.75</v>
      </c>
      <c r="D4965" t="s">
        <v>564</v>
      </c>
      <c r="E4965" s="121" t="str">
        <f t="shared" si="77"/>
        <v>01 March 2025</v>
      </c>
      <c r="F4965" t="s">
        <v>541</v>
      </c>
      <c r="G4965" t="s">
        <v>551</v>
      </c>
    </row>
    <row r="4966" spans="1:7" x14ac:dyDescent="0.25">
      <c r="A4966" s="31" t="s">
        <v>549</v>
      </c>
      <c r="B4966" t="s">
        <v>218</v>
      </c>
      <c r="C4966">
        <v>-105</v>
      </c>
      <c r="D4966" t="s">
        <v>564</v>
      </c>
      <c r="E4966" s="121" t="str">
        <f t="shared" si="77"/>
        <v>01 March 2025</v>
      </c>
      <c r="F4966" t="s">
        <v>541</v>
      </c>
      <c r="G4966" t="s">
        <v>552</v>
      </c>
    </row>
    <row r="4967" spans="1:7" x14ac:dyDescent="0.25">
      <c r="A4967" s="31" t="s">
        <v>549</v>
      </c>
      <c r="B4967" t="s">
        <v>218</v>
      </c>
      <c r="C4967">
        <v>-140</v>
      </c>
      <c r="D4967" t="s">
        <v>564</v>
      </c>
      <c r="E4967" s="121" t="str">
        <f t="shared" si="77"/>
        <v>01 March 2025</v>
      </c>
      <c r="F4967" t="s">
        <v>541</v>
      </c>
      <c r="G4967" t="s">
        <v>553</v>
      </c>
    </row>
    <row r="4968" spans="1:7" x14ac:dyDescent="0.25">
      <c r="A4968" s="31" t="s">
        <v>549</v>
      </c>
      <c r="B4968" t="s">
        <v>218</v>
      </c>
      <c r="C4968">
        <v>-175</v>
      </c>
      <c r="D4968" t="s">
        <v>564</v>
      </c>
      <c r="E4968" s="121" t="str">
        <f t="shared" si="77"/>
        <v>01 March 2025</v>
      </c>
      <c r="F4968" t="s">
        <v>541</v>
      </c>
      <c r="G4968" t="s">
        <v>554</v>
      </c>
    </row>
    <row r="4969" spans="1:7" x14ac:dyDescent="0.25">
      <c r="A4969" s="31" t="s">
        <v>549</v>
      </c>
      <c r="B4969" t="s">
        <v>333</v>
      </c>
      <c r="C4969">
        <v>-3</v>
      </c>
      <c r="D4969" t="s">
        <v>564</v>
      </c>
      <c r="E4969" s="121" t="str">
        <f t="shared" si="77"/>
        <v>01 March 2025</v>
      </c>
      <c r="F4969" t="s">
        <v>541</v>
      </c>
      <c r="G4969" t="s">
        <v>550</v>
      </c>
    </row>
    <row r="4970" spans="1:7" x14ac:dyDescent="0.25">
      <c r="A4970" s="31" t="s">
        <v>549</v>
      </c>
      <c r="B4970" t="s">
        <v>333</v>
      </c>
      <c r="C4970">
        <v>-9.9</v>
      </c>
      <c r="D4970" t="s">
        <v>564</v>
      </c>
      <c r="E4970" s="121" t="str">
        <f t="shared" si="77"/>
        <v>01 March 2025</v>
      </c>
      <c r="F4970" t="s">
        <v>541</v>
      </c>
      <c r="G4970" t="s">
        <v>551</v>
      </c>
    </row>
    <row r="4971" spans="1:7" x14ac:dyDescent="0.25">
      <c r="A4971" s="31" t="s">
        <v>549</v>
      </c>
      <c r="B4971" t="s">
        <v>333</v>
      </c>
      <c r="C4971">
        <v>-18</v>
      </c>
      <c r="D4971" t="s">
        <v>564</v>
      </c>
      <c r="E4971" s="121" t="str">
        <f t="shared" si="77"/>
        <v>01 March 2025</v>
      </c>
      <c r="F4971" t="s">
        <v>541</v>
      </c>
      <c r="G4971" t="s">
        <v>552</v>
      </c>
    </row>
    <row r="4972" spans="1:7" x14ac:dyDescent="0.25">
      <c r="A4972" s="31" t="s">
        <v>549</v>
      </c>
      <c r="B4972" t="s">
        <v>333</v>
      </c>
      <c r="C4972">
        <v>-24</v>
      </c>
      <c r="D4972" t="s">
        <v>564</v>
      </c>
      <c r="E4972" s="121" t="str">
        <f t="shared" si="77"/>
        <v>01 March 2025</v>
      </c>
      <c r="F4972" t="s">
        <v>541</v>
      </c>
      <c r="G4972" t="s">
        <v>553</v>
      </c>
    </row>
    <row r="4973" spans="1:7" x14ac:dyDescent="0.25">
      <c r="A4973" s="31" t="s">
        <v>549</v>
      </c>
      <c r="B4973" t="s">
        <v>333</v>
      </c>
      <c r="C4973">
        <v>-30</v>
      </c>
      <c r="D4973" t="s">
        <v>564</v>
      </c>
      <c r="E4973" s="121" t="str">
        <f t="shared" si="77"/>
        <v>01 March 2025</v>
      </c>
      <c r="F4973" t="s">
        <v>541</v>
      </c>
      <c r="G4973" t="s">
        <v>554</v>
      </c>
    </row>
    <row r="4974" spans="1:7" x14ac:dyDescent="0.25">
      <c r="A4974" s="31" t="s">
        <v>549</v>
      </c>
      <c r="B4974" t="s">
        <v>220</v>
      </c>
      <c r="C4974">
        <v>-20.5</v>
      </c>
      <c r="D4974" t="s">
        <v>564</v>
      </c>
      <c r="E4974" s="121" t="str">
        <f t="shared" si="77"/>
        <v>01 March 2025</v>
      </c>
      <c r="F4974" t="s">
        <v>541</v>
      </c>
      <c r="G4974" t="s">
        <v>550</v>
      </c>
    </row>
    <row r="4975" spans="1:7" x14ac:dyDescent="0.25">
      <c r="A4975" s="31" t="s">
        <v>549</v>
      </c>
      <c r="B4975" t="s">
        <v>220</v>
      </c>
      <c r="C4975">
        <v>-67.650000000000006</v>
      </c>
      <c r="D4975" t="s">
        <v>564</v>
      </c>
      <c r="E4975" s="121" t="str">
        <f t="shared" si="77"/>
        <v>01 March 2025</v>
      </c>
      <c r="F4975" t="s">
        <v>541</v>
      </c>
      <c r="G4975" t="s">
        <v>551</v>
      </c>
    </row>
    <row r="4976" spans="1:7" x14ac:dyDescent="0.25">
      <c r="A4976" s="31" t="s">
        <v>549</v>
      </c>
      <c r="B4976" t="s">
        <v>220</v>
      </c>
      <c r="C4976">
        <v>-123</v>
      </c>
      <c r="D4976" t="s">
        <v>564</v>
      </c>
      <c r="E4976" s="121" t="str">
        <f t="shared" si="77"/>
        <v>01 March 2025</v>
      </c>
      <c r="F4976" t="s">
        <v>541</v>
      </c>
      <c r="G4976" t="s">
        <v>552</v>
      </c>
    </row>
    <row r="4977" spans="1:7" x14ac:dyDescent="0.25">
      <c r="A4977" s="31" t="s">
        <v>549</v>
      </c>
      <c r="B4977" t="s">
        <v>220</v>
      </c>
      <c r="C4977">
        <v>-164</v>
      </c>
      <c r="D4977" t="s">
        <v>564</v>
      </c>
      <c r="E4977" s="121" t="str">
        <f t="shared" si="77"/>
        <v>01 March 2025</v>
      </c>
      <c r="F4977" t="s">
        <v>541</v>
      </c>
      <c r="G4977" t="s">
        <v>553</v>
      </c>
    </row>
    <row r="4978" spans="1:7" x14ac:dyDescent="0.25">
      <c r="A4978" s="31" t="s">
        <v>549</v>
      </c>
      <c r="B4978" t="s">
        <v>220</v>
      </c>
      <c r="C4978">
        <v>-205</v>
      </c>
      <c r="D4978" t="s">
        <v>564</v>
      </c>
      <c r="E4978" s="121" t="str">
        <f t="shared" si="77"/>
        <v>01 March 2025</v>
      </c>
      <c r="F4978" t="s">
        <v>541</v>
      </c>
      <c r="G4978" t="s">
        <v>554</v>
      </c>
    </row>
    <row r="4979" spans="1:7" x14ac:dyDescent="0.25">
      <c r="A4979" s="31" t="s">
        <v>549</v>
      </c>
      <c r="B4979" t="s">
        <v>222</v>
      </c>
      <c r="C4979">
        <v>0</v>
      </c>
      <c r="D4979" t="s">
        <v>564</v>
      </c>
      <c r="E4979" s="121" t="str">
        <f t="shared" si="77"/>
        <v>01 March 2025</v>
      </c>
      <c r="F4979" t="s">
        <v>541</v>
      </c>
      <c r="G4979" t="s">
        <v>550</v>
      </c>
    </row>
    <row r="4980" spans="1:7" x14ac:dyDescent="0.25">
      <c r="A4980" s="31" t="s">
        <v>549</v>
      </c>
      <c r="B4980" t="s">
        <v>222</v>
      </c>
      <c r="C4980">
        <v>0</v>
      </c>
      <c r="D4980" t="s">
        <v>564</v>
      </c>
      <c r="E4980" s="121" t="str">
        <f t="shared" si="77"/>
        <v>01 March 2025</v>
      </c>
      <c r="F4980" t="s">
        <v>541</v>
      </c>
      <c r="G4980" t="s">
        <v>551</v>
      </c>
    </row>
    <row r="4981" spans="1:7" x14ac:dyDescent="0.25">
      <c r="A4981" s="31" t="s">
        <v>549</v>
      </c>
      <c r="B4981" t="s">
        <v>222</v>
      </c>
      <c r="C4981">
        <v>0</v>
      </c>
      <c r="D4981" t="s">
        <v>564</v>
      </c>
      <c r="E4981" s="121" t="str">
        <f t="shared" si="77"/>
        <v>01 March 2025</v>
      </c>
      <c r="F4981" t="s">
        <v>541</v>
      </c>
      <c r="G4981" t="s">
        <v>552</v>
      </c>
    </row>
    <row r="4982" spans="1:7" x14ac:dyDescent="0.25">
      <c r="A4982" s="31" t="s">
        <v>549</v>
      </c>
      <c r="B4982" t="s">
        <v>222</v>
      </c>
      <c r="C4982">
        <v>0</v>
      </c>
      <c r="D4982" t="s">
        <v>564</v>
      </c>
      <c r="E4982" s="121" t="str">
        <f t="shared" si="77"/>
        <v>01 March 2025</v>
      </c>
      <c r="F4982" t="s">
        <v>541</v>
      </c>
      <c r="G4982" t="s">
        <v>553</v>
      </c>
    </row>
    <row r="4983" spans="1:7" x14ac:dyDescent="0.25">
      <c r="A4983" s="31" t="s">
        <v>549</v>
      </c>
      <c r="B4983" t="s">
        <v>222</v>
      </c>
      <c r="C4983">
        <v>0</v>
      </c>
      <c r="D4983" t="s">
        <v>564</v>
      </c>
      <c r="E4983" s="121" t="str">
        <f t="shared" si="77"/>
        <v>01 March 2025</v>
      </c>
      <c r="F4983" t="s">
        <v>541</v>
      </c>
      <c r="G4983" t="s">
        <v>554</v>
      </c>
    </row>
    <row r="4984" spans="1:7" x14ac:dyDescent="0.25">
      <c r="A4984" s="31" t="s">
        <v>549</v>
      </c>
      <c r="B4984" t="s">
        <v>224</v>
      </c>
      <c r="C4984">
        <v>0</v>
      </c>
      <c r="D4984" t="s">
        <v>564</v>
      </c>
      <c r="E4984" s="121" t="str">
        <f t="shared" si="77"/>
        <v>01 March 2025</v>
      </c>
      <c r="F4984" t="s">
        <v>541</v>
      </c>
      <c r="G4984" t="s">
        <v>550</v>
      </c>
    </row>
    <row r="4985" spans="1:7" x14ac:dyDescent="0.25">
      <c r="A4985" s="31" t="s">
        <v>549</v>
      </c>
      <c r="B4985" t="s">
        <v>224</v>
      </c>
      <c r="C4985">
        <v>0</v>
      </c>
      <c r="D4985" t="s">
        <v>564</v>
      </c>
      <c r="E4985" s="121" t="str">
        <f t="shared" si="77"/>
        <v>01 March 2025</v>
      </c>
      <c r="F4985" t="s">
        <v>541</v>
      </c>
      <c r="G4985" t="s">
        <v>551</v>
      </c>
    </row>
    <row r="4986" spans="1:7" x14ac:dyDescent="0.25">
      <c r="A4986" s="31" t="s">
        <v>549</v>
      </c>
      <c r="B4986" t="s">
        <v>224</v>
      </c>
      <c r="C4986">
        <v>0</v>
      </c>
      <c r="D4986" t="s">
        <v>564</v>
      </c>
      <c r="E4986" s="121" t="str">
        <f t="shared" si="77"/>
        <v>01 March 2025</v>
      </c>
      <c r="F4986" t="s">
        <v>541</v>
      </c>
      <c r="G4986" t="s">
        <v>552</v>
      </c>
    </row>
    <row r="4987" spans="1:7" x14ac:dyDescent="0.25">
      <c r="A4987" s="31" t="s">
        <v>549</v>
      </c>
      <c r="B4987" t="s">
        <v>224</v>
      </c>
      <c r="C4987">
        <v>0</v>
      </c>
      <c r="D4987" t="s">
        <v>564</v>
      </c>
      <c r="E4987" s="121" t="str">
        <f t="shared" si="77"/>
        <v>01 March 2025</v>
      </c>
      <c r="F4987" t="s">
        <v>541</v>
      </c>
      <c r="G4987" t="s">
        <v>553</v>
      </c>
    </row>
    <row r="4988" spans="1:7" x14ac:dyDescent="0.25">
      <c r="A4988" s="31" t="s">
        <v>549</v>
      </c>
      <c r="B4988" t="s">
        <v>224</v>
      </c>
      <c r="C4988">
        <v>0</v>
      </c>
      <c r="D4988" t="s">
        <v>564</v>
      </c>
      <c r="E4988" s="121" t="str">
        <f t="shared" si="77"/>
        <v>01 March 2025</v>
      </c>
      <c r="F4988" t="s">
        <v>541</v>
      </c>
      <c r="G4988" t="s">
        <v>554</v>
      </c>
    </row>
    <row r="4989" spans="1:7" x14ac:dyDescent="0.25">
      <c r="A4989" s="31" t="s">
        <v>549</v>
      </c>
      <c r="B4989" t="s">
        <v>226</v>
      </c>
      <c r="C4989">
        <v>0</v>
      </c>
      <c r="D4989" t="s">
        <v>564</v>
      </c>
      <c r="E4989" s="121" t="str">
        <f t="shared" si="77"/>
        <v>01 March 2025</v>
      </c>
      <c r="F4989" t="s">
        <v>541</v>
      </c>
      <c r="G4989" t="s">
        <v>550</v>
      </c>
    </row>
    <row r="4990" spans="1:7" x14ac:dyDescent="0.25">
      <c r="A4990" s="31" t="s">
        <v>549</v>
      </c>
      <c r="B4990" t="s">
        <v>226</v>
      </c>
      <c r="C4990">
        <v>0</v>
      </c>
      <c r="D4990" t="s">
        <v>564</v>
      </c>
      <c r="E4990" s="121" t="str">
        <f t="shared" si="77"/>
        <v>01 March 2025</v>
      </c>
      <c r="F4990" t="s">
        <v>541</v>
      </c>
      <c r="G4990" t="s">
        <v>551</v>
      </c>
    </row>
    <row r="4991" spans="1:7" x14ac:dyDescent="0.25">
      <c r="A4991" s="31" t="s">
        <v>549</v>
      </c>
      <c r="B4991" t="s">
        <v>226</v>
      </c>
      <c r="C4991">
        <v>0</v>
      </c>
      <c r="D4991" t="s">
        <v>564</v>
      </c>
      <c r="E4991" s="121" t="str">
        <f t="shared" si="77"/>
        <v>01 March 2025</v>
      </c>
      <c r="F4991" t="s">
        <v>541</v>
      </c>
      <c r="G4991" t="s">
        <v>552</v>
      </c>
    </row>
    <row r="4992" spans="1:7" x14ac:dyDescent="0.25">
      <c r="A4992" s="31" t="s">
        <v>549</v>
      </c>
      <c r="B4992" t="s">
        <v>226</v>
      </c>
      <c r="C4992">
        <v>0</v>
      </c>
      <c r="D4992" t="s">
        <v>564</v>
      </c>
      <c r="E4992" s="121" t="str">
        <f t="shared" si="77"/>
        <v>01 March 2025</v>
      </c>
      <c r="F4992" t="s">
        <v>541</v>
      </c>
      <c r="G4992" t="s">
        <v>553</v>
      </c>
    </row>
    <row r="4993" spans="1:7" x14ac:dyDescent="0.25">
      <c r="A4993" s="31" t="s">
        <v>549</v>
      </c>
      <c r="B4993" t="s">
        <v>226</v>
      </c>
      <c r="C4993">
        <v>0</v>
      </c>
      <c r="D4993" t="s">
        <v>564</v>
      </c>
      <c r="E4993" s="121" t="str">
        <f t="shared" si="77"/>
        <v>01 March 2025</v>
      </c>
      <c r="F4993" t="s">
        <v>541</v>
      </c>
      <c r="G4993" t="s">
        <v>554</v>
      </c>
    </row>
    <row r="4994" spans="1:7" x14ac:dyDescent="0.25">
      <c r="A4994" s="31" t="s">
        <v>549</v>
      </c>
      <c r="B4994" t="s">
        <v>228</v>
      </c>
      <c r="C4994">
        <v>0</v>
      </c>
      <c r="D4994" t="s">
        <v>564</v>
      </c>
      <c r="E4994" s="121" t="str">
        <f t="shared" ref="E4994:E5057" si="78">TEXT(DATE(LEFT(D4994,4), RIGHT(D4994,2), 1), "DD MMMM YYYY")</f>
        <v>01 March 2025</v>
      </c>
      <c r="F4994" t="s">
        <v>541</v>
      </c>
      <c r="G4994" t="s">
        <v>550</v>
      </c>
    </row>
    <row r="4995" spans="1:7" x14ac:dyDescent="0.25">
      <c r="A4995" s="31" t="s">
        <v>549</v>
      </c>
      <c r="B4995" t="s">
        <v>228</v>
      </c>
      <c r="C4995">
        <v>0</v>
      </c>
      <c r="D4995" t="s">
        <v>564</v>
      </c>
      <c r="E4995" s="121" t="str">
        <f t="shared" si="78"/>
        <v>01 March 2025</v>
      </c>
      <c r="F4995" t="s">
        <v>541</v>
      </c>
      <c r="G4995" t="s">
        <v>551</v>
      </c>
    </row>
    <row r="4996" spans="1:7" x14ac:dyDescent="0.25">
      <c r="A4996" s="31" t="s">
        <v>549</v>
      </c>
      <c r="B4996" t="s">
        <v>228</v>
      </c>
      <c r="C4996">
        <v>0</v>
      </c>
      <c r="D4996" t="s">
        <v>564</v>
      </c>
      <c r="E4996" s="121" t="str">
        <f t="shared" si="78"/>
        <v>01 March 2025</v>
      </c>
      <c r="F4996" t="s">
        <v>541</v>
      </c>
      <c r="G4996" t="s">
        <v>552</v>
      </c>
    </row>
    <row r="4997" spans="1:7" x14ac:dyDescent="0.25">
      <c r="A4997" s="31" t="s">
        <v>549</v>
      </c>
      <c r="B4997" t="s">
        <v>228</v>
      </c>
      <c r="C4997">
        <v>0</v>
      </c>
      <c r="D4997" t="s">
        <v>564</v>
      </c>
      <c r="E4997" s="121" t="str">
        <f t="shared" si="78"/>
        <v>01 March 2025</v>
      </c>
      <c r="F4997" t="s">
        <v>541</v>
      </c>
      <c r="G4997" t="s">
        <v>553</v>
      </c>
    </row>
    <row r="4998" spans="1:7" x14ac:dyDescent="0.25">
      <c r="A4998" s="31" t="s">
        <v>549</v>
      </c>
      <c r="B4998" t="s">
        <v>228</v>
      </c>
      <c r="C4998">
        <v>0</v>
      </c>
      <c r="D4998" t="s">
        <v>564</v>
      </c>
      <c r="E4998" s="121" t="str">
        <f t="shared" si="78"/>
        <v>01 March 2025</v>
      </c>
      <c r="F4998" t="s">
        <v>541</v>
      </c>
      <c r="G4998" t="s">
        <v>554</v>
      </c>
    </row>
    <row r="4999" spans="1:7" x14ac:dyDescent="0.25">
      <c r="A4999" s="31" t="s">
        <v>549</v>
      </c>
      <c r="B4999" t="s">
        <v>230</v>
      </c>
      <c r="C4999">
        <v>0</v>
      </c>
      <c r="D4999" t="s">
        <v>564</v>
      </c>
      <c r="E4999" s="121" t="str">
        <f t="shared" si="78"/>
        <v>01 March 2025</v>
      </c>
      <c r="F4999" t="s">
        <v>541</v>
      </c>
      <c r="G4999" t="s">
        <v>550</v>
      </c>
    </row>
    <row r="5000" spans="1:7" x14ac:dyDescent="0.25">
      <c r="A5000" s="31" t="s">
        <v>549</v>
      </c>
      <c r="B5000" t="s">
        <v>230</v>
      </c>
      <c r="C5000">
        <v>0</v>
      </c>
      <c r="D5000" t="s">
        <v>564</v>
      </c>
      <c r="E5000" s="121" t="str">
        <f t="shared" si="78"/>
        <v>01 March 2025</v>
      </c>
      <c r="F5000" t="s">
        <v>541</v>
      </c>
      <c r="G5000" t="s">
        <v>551</v>
      </c>
    </row>
    <row r="5001" spans="1:7" x14ac:dyDescent="0.25">
      <c r="A5001" s="31" t="s">
        <v>549</v>
      </c>
      <c r="B5001" t="s">
        <v>230</v>
      </c>
      <c r="C5001">
        <v>0</v>
      </c>
      <c r="D5001" t="s">
        <v>564</v>
      </c>
      <c r="E5001" s="121" t="str">
        <f t="shared" si="78"/>
        <v>01 March 2025</v>
      </c>
      <c r="F5001" t="s">
        <v>541</v>
      </c>
      <c r="G5001" t="s">
        <v>552</v>
      </c>
    </row>
    <row r="5002" spans="1:7" x14ac:dyDescent="0.25">
      <c r="A5002" s="31" t="s">
        <v>549</v>
      </c>
      <c r="B5002" t="s">
        <v>230</v>
      </c>
      <c r="C5002">
        <v>0</v>
      </c>
      <c r="D5002" t="s">
        <v>564</v>
      </c>
      <c r="E5002" s="121" t="str">
        <f t="shared" si="78"/>
        <v>01 March 2025</v>
      </c>
      <c r="F5002" t="s">
        <v>541</v>
      </c>
      <c r="G5002" t="s">
        <v>553</v>
      </c>
    </row>
    <row r="5003" spans="1:7" x14ac:dyDescent="0.25">
      <c r="A5003" s="31" t="s">
        <v>549</v>
      </c>
      <c r="B5003" t="s">
        <v>230</v>
      </c>
      <c r="C5003">
        <v>0</v>
      </c>
      <c r="D5003" t="s">
        <v>564</v>
      </c>
      <c r="E5003" s="121" t="str">
        <f t="shared" si="78"/>
        <v>01 March 2025</v>
      </c>
      <c r="F5003" t="s">
        <v>541</v>
      </c>
      <c r="G5003" t="s">
        <v>554</v>
      </c>
    </row>
    <row r="5004" spans="1:7" x14ac:dyDescent="0.25">
      <c r="A5004" s="31" t="s">
        <v>549</v>
      </c>
      <c r="B5004" t="s">
        <v>232</v>
      </c>
      <c r="C5004">
        <v>0</v>
      </c>
      <c r="D5004" t="s">
        <v>564</v>
      </c>
      <c r="E5004" s="121" t="str">
        <f t="shared" si="78"/>
        <v>01 March 2025</v>
      </c>
      <c r="F5004" t="s">
        <v>541</v>
      </c>
      <c r="G5004" t="s">
        <v>550</v>
      </c>
    </row>
    <row r="5005" spans="1:7" x14ac:dyDescent="0.25">
      <c r="A5005" s="31" t="s">
        <v>549</v>
      </c>
      <c r="B5005" t="s">
        <v>232</v>
      </c>
      <c r="C5005">
        <v>0</v>
      </c>
      <c r="D5005" t="s">
        <v>564</v>
      </c>
      <c r="E5005" s="121" t="str">
        <f t="shared" si="78"/>
        <v>01 March 2025</v>
      </c>
      <c r="F5005" t="s">
        <v>541</v>
      </c>
      <c r="G5005" t="s">
        <v>551</v>
      </c>
    </row>
    <row r="5006" spans="1:7" x14ac:dyDescent="0.25">
      <c r="A5006" s="31" t="s">
        <v>549</v>
      </c>
      <c r="B5006" t="s">
        <v>232</v>
      </c>
      <c r="C5006">
        <v>0</v>
      </c>
      <c r="D5006" t="s">
        <v>564</v>
      </c>
      <c r="E5006" s="121" t="str">
        <f t="shared" si="78"/>
        <v>01 March 2025</v>
      </c>
      <c r="F5006" t="s">
        <v>541</v>
      </c>
      <c r="G5006" t="s">
        <v>552</v>
      </c>
    </row>
    <row r="5007" spans="1:7" x14ac:dyDescent="0.25">
      <c r="A5007" s="31" t="s">
        <v>549</v>
      </c>
      <c r="B5007" t="s">
        <v>232</v>
      </c>
      <c r="C5007">
        <v>0</v>
      </c>
      <c r="D5007" t="s">
        <v>564</v>
      </c>
      <c r="E5007" s="121" t="str">
        <f t="shared" si="78"/>
        <v>01 March 2025</v>
      </c>
      <c r="F5007" t="s">
        <v>541</v>
      </c>
      <c r="G5007" t="s">
        <v>553</v>
      </c>
    </row>
    <row r="5008" spans="1:7" x14ac:dyDescent="0.25">
      <c r="A5008" s="31" t="s">
        <v>549</v>
      </c>
      <c r="B5008" t="s">
        <v>232</v>
      </c>
      <c r="C5008">
        <v>0</v>
      </c>
      <c r="D5008" t="s">
        <v>564</v>
      </c>
      <c r="E5008" s="121" t="str">
        <f t="shared" si="78"/>
        <v>01 March 2025</v>
      </c>
      <c r="F5008" t="s">
        <v>541</v>
      </c>
      <c r="G5008" t="s">
        <v>554</v>
      </c>
    </row>
    <row r="5009" spans="1:7" x14ac:dyDescent="0.25">
      <c r="A5009" s="31" t="s">
        <v>549</v>
      </c>
      <c r="B5009" t="s">
        <v>234</v>
      </c>
      <c r="C5009">
        <v>-7140.5</v>
      </c>
      <c r="D5009" t="s">
        <v>564</v>
      </c>
      <c r="E5009" s="121" t="str">
        <f t="shared" si="78"/>
        <v>01 March 2025</v>
      </c>
      <c r="F5009" t="s">
        <v>541</v>
      </c>
      <c r="G5009" t="s">
        <v>550</v>
      </c>
    </row>
    <row r="5010" spans="1:7" x14ac:dyDescent="0.25">
      <c r="A5010" s="31" t="s">
        <v>549</v>
      </c>
      <c r="B5010" t="s">
        <v>234</v>
      </c>
      <c r="C5010">
        <v>-23563.65</v>
      </c>
      <c r="D5010" t="s">
        <v>564</v>
      </c>
      <c r="E5010" s="121" t="str">
        <f t="shared" si="78"/>
        <v>01 March 2025</v>
      </c>
      <c r="F5010" t="s">
        <v>541</v>
      </c>
      <c r="G5010" t="s">
        <v>551</v>
      </c>
    </row>
    <row r="5011" spans="1:7" x14ac:dyDescent="0.25">
      <c r="A5011" s="31" t="s">
        <v>549</v>
      </c>
      <c r="B5011" t="s">
        <v>234</v>
      </c>
      <c r="C5011">
        <v>-42843</v>
      </c>
      <c r="D5011" t="s">
        <v>564</v>
      </c>
      <c r="E5011" s="121" t="str">
        <f t="shared" si="78"/>
        <v>01 March 2025</v>
      </c>
      <c r="F5011" t="s">
        <v>541</v>
      </c>
      <c r="G5011" t="s">
        <v>552</v>
      </c>
    </row>
    <row r="5012" spans="1:7" x14ac:dyDescent="0.25">
      <c r="A5012" s="31" t="s">
        <v>549</v>
      </c>
      <c r="B5012" t="s">
        <v>234</v>
      </c>
      <c r="C5012">
        <v>-57124</v>
      </c>
      <c r="D5012" t="s">
        <v>564</v>
      </c>
      <c r="E5012" s="121" t="str">
        <f t="shared" si="78"/>
        <v>01 March 2025</v>
      </c>
      <c r="F5012" t="s">
        <v>541</v>
      </c>
      <c r="G5012" t="s">
        <v>553</v>
      </c>
    </row>
    <row r="5013" spans="1:7" x14ac:dyDescent="0.25">
      <c r="A5013" s="31" t="s">
        <v>549</v>
      </c>
      <c r="B5013" t="s">
        <v>234</v>
      </c>
      <c r="C5013">
        <v>-71405</v>
      </c>
      <c r="D5013" t="s">
        <v>564</v>
      </c>
      <c r="E5013" s="121" t="str">
        <f t="shared" si="78"/>
        <v>01 March 2025</v>
      </c>
      <c r="F5013" t="s">
        <v>541</v>
      </c>
      <c r="G5013" t="s">
        <v>554</v>
      </c>
    </row>
    <row r="5014" spans="1:7" x14ac:dyDescent="0.25">
      <c r="A5014" s="31" t="s">
        <v>549</v>
      </c>
      <c r="B5014" t="s">
        <v>236</v>
      </c>
      <c r="C5014">
        <v>1119.5</v>
      </c>
      <c r="D5014" t="s">
        <v>564</v>
      </c>
      <c r="E5014" s="121" t="str">
        <f t="shared" si="78"/>
        <v>01 March 2025</v>
      </c>
      <c r="F5014" t="s">
        <v>541</v>
      </c>
      <c r="G5014" t="s">
        <v>550</v>
      </c>
    </row>
    <row r="5015" spans="1:7" x14ac:dyDescent="0.25">
      <c r="A5015" s="31" t="s">
        <v>549</v>
      </c>
      <c r="B5015" t="s">
        <v>236</v>
      </c>
      <c r="C5015">
        <v>3694.3500000000004</v>
      </c>
      <c r="D5015" t="s">
        <v>564</v>
      </c>
      <c r="E5015" s="121" t="str">
        <f t="shared" si="78"/>
        <v>01 March 2025</v>
      </c>
      <c r="F5015" t="s">
        <v>541</v>
      </c>
      <c r="G5015" t="s">
        <v>551</v>
      </c>
    </row>
    <row r="5016" spans="1:7" x14ac:dyDescent="0.25">
      <c r="A5016" s="31" t="s">
        <v>549</v>
      </c>
      <c r="B5016" t="s">
        <v>236</v>
      </c>
      <c r="C5016">
        <v>6717</v>
      </c>
      <c r="D5016" t="s">
        <v>564</v>
      </c>
      <c r="E5016" s="121" t="str">
        <f t="shared" si="78"/>
        <v>01 March 2025</v>
      </c>
      <c r="F5016" t="s">
        <v>541</v>
      </c>
      <c r="G5016" t="s">
        <v>552</v>
      </c>
    </row>
    <row r="5017" spans="1:7" x14ac:dyDescent="0.25">
      <c r="A5017" s="31" t="s">
        <v>549</v>
      </c>
      <c r="B5017" t="s">
        <v>236</v>
      </c>
      <c r="C5017">
        <v>8956</v>
      </c>
      <c r="D5017" t="s">
        <v>564</v>
      </c>
      <c r="E5017" s="121" t="str">
        <f t="shared" si="78"/>
        <v>01 March 2025</v>
      </c>
      <c r="F5017" t="s">
        <v>541</v>
      </c>
      <c r="G5017" t="s">
        <v>553</v>
      </c>
    </row>
    <row r="5018" spans="1:7" x14ac:dyDescent="0.25">
      <c r="A5018" s="31" t="s">
        <v>549</v>
      </c>
      <c r="B5018" t="s">
        <v>236</v>
      </c>
      <c r="C5018">
        <v>11195</v>
      </c>
      <c r="D5018" t="s">
        <v>564</v>
      </c>
      <c r="E5018" s="121" t="str">
        <f t="shared" si="78"/>
        <v>01 March 2025</v>
      </c>
      <c r="F5018" t="s">
        <v>541</v>
      </c>
      <c r="G5018" t="s">
        <v>554</v>
      </c>
    </row>
    <row r="5019" spans="1:7" x14ac:dyDescent="0.25">
      <c r="A5019" s="31" t="s">
        <v>549</v>
      </c>
      <c r="B5019" t="s">
        <v>238</v>
      </c>
      <c r="C5019">
        <v>0</v>
      </c>
      <c r="D5019" t="s">
        <v>564</v>
      </c>
      <c r="E5019" s="121" t="str">
        <f t="shared" si="78"/>
        <v>01 March 2025</v>
      </c>
      <c r="F5019" t="s">
        <v>541</v>
      </c>
      <c r="G5019" t="s">
        <v>550</v>
      </c>
    </row>
    <row r="5020" spans="1:7" x14ac:dyDescent="0.25">
      <c r="A5020" s="31" t="s">
        <v>549</v>
      </c>
      <c r="B5020" t="s">
        <v>238</v>
      </c>
      <c r="C5020">
        <v>0</v>
      </c>
      <c r="D5020" t="s">
        <v>564</v>
      </c>
      <c r="E5020" s="121" t="str">
        <f t="shared" si="78"/>
        <v>01 March 2025</v>
      </c>
      <c r="F5020" t="s">
        <v>541</v>
      </c>
      <c r="G5020" t="s">
        <v>551</v>
      </c>
    </row>
    <row r="5021" spans="1:7" x14ac:dyDescent="0.25">
      <c r="A5021" s="31" t="s">
        <v>549</v>
      </c>
      <c r="B5021" t="s">
        <v>238</v>
      </c>
      <c r="C5021">
        <v>0</v>
      </c>
      <c r="D5021" t="s">
        <v>564</v>
      </c>
      <c r="E5021" s="121" t="str">
        <f t="shared" si="78"/>
        <v>01 March 2025</v>
      </c>
      <c r="F5021" t="s">
        <v>541</v>
      </c>
      <c r="G5021" t="s">
        <v>552</v>
      </c>
    </row>
    <row r="5022" spans="1:7" x14ac:dyDescent="0.25">
      <c r="A5022" s="31" t="s">
        <v>549</v>
      </c>
      <c r="B5022" t="s">
        <v>238</v>
      </c>
      <c r="C5022">
        <v>0</v>
      </c>
      <c r="D5022" t="s">
        <v>564</v>
      </c>
      <c r="E5022" s="121" t="str">
        <f t="shared" si="78"/>
        <v>01 March 2025</v>
      </c>
      <c r="F5022" t="s">
        <v>541</v>
      </c>
      <c r="G5022" t="s">
        <v>553</v>
      </c>
    </row>
    <row r="5023" spans="1:7" x14ac:dyDescent="0.25">
      <c r="A5023" s="31" t="s">
        <v>549</v>
      </c>
      <c r="B5023" t="s">
        <v>238</v>
      </c>
      <c r="C5023">
        <v>0</v>
      </c>
      <c r="D5023" t="s">
        <v>564</v>
      </c>
      <c r="E5023" s="121" t="str">
        <f t="shared" si="78"/>
        <v>01 March 2025</v>
      </c>
      <c r="F5023" t="s">
        <v>541</v>
      </c>
      <c r="G5023" t="s">
        <v>554</v>
      </c>
    </row>
    <row r="5024" spans="1:7" x14ac:dyDescent="0.25">
      <c r="A5024" s="31" t="s">
        <v>549</v>
      </c>
      <c r="B5024" t="s">
        <v>238</v>
      </c>
      <c r="C5024">
        <v>1119.5</v>
      </c>
      <c r="D5024" t="s">
        <v>564</v>
      </c>
      <c r="E5024" s="121" t="str">
        <f t="shared" si="78"/>
        <v>01 March 2025</v>
      </c>
      <c r="F5024" t="s">
        <v>541</v>
      </c>
      <c r="G5024" t="s">
        <v>550</v>
      </c>
    </row>
    <row r="5025" spans="1:7" x14ac:dyDescent="0.25">
      <c r="A5025" s="31" t="s">
        <v>549</v>
      </c>
      <c r="B5025" t="s">
        <v>238</v>
      </c>
      <c r="C5025">
        <v>3694.3500000000004</v>
      </c>
      <c r="D5025" t="s">
        <v>564</v>
      </c>
      <c r="E5025" s="121" t="str">
        <f t="shared" si="78"/>
        <v>01 March 2025</v>
      </c>
      <c r="F5025" t="s">
        <v>541</v>
      </c>
      <c r="G5025" t="s">
        <v>551</v>
      </c>
    </row>
    <row r="5026" spans="1:7" x14ac:dyDescent="0.25">
      <c r="A5026" s="31" t="s">
        <v>549</v>
      </c>
      <c r="B5026" t="s">
        <v>238</v>
      </c>
      <c r="C5026">
        <v>6717</v>
      </c>
      <c r="D5026" t="s">
        <v>564</v>
      </c>
      <c r="E5026" s="121" t="str">
        <f t="shared" si="78"/>
        <v>01 March 2025</v>
      </c>
      <c r="F5026" t="s">
        <v>541</v>
      </c>
      <c r="G5026" t="s">
        <v>552</v>
      </c>
    </row>
    <row r="5027" spans="1:7" x14ac:dyDescent="0.25">
      <c r="A5027" s="31" t="s">
        <v>549</v>
      </c>
      <c r="B5027" t="s">
        <v>238</v>
      </c>
      <c r="C5027">
        <v>8956</v>
      </c>
      <c r="D5027" t="s">
        <v>564</v>
      </c>
      <c r="E5027" s="121" t="str">
        <f t="shared" si="78"/>
        <v>01 March 2025</v>
      </c>
      <c r="F5027" t="s">
        <v>541</v>
      </c>
      <c r="G5027" t="s">
        <v>553</v>
      </c>
    </row>
    <row r="5028" spans="1:7" x14ac:dyDescent="0.25">
      <c r="A5028" s="31" t="s">
        <v>549</v>
      </c>
      <c r="B5028" t="s">
        <v>238</v>
      </c>
      <c r="C5028">
        <v>11195</v>
      </c>
      <c r="D5028" t="s">
        <v>564</v>
      </c>
      <c r="E5028" s="121" t="str">
        <f t="shared" si="78"/>
        <v>01 March 2025</v>
      </c>
      <c r="F5028" t="s">
        <v>541</v>
      </c>
      <c r="G5028" t="s">
        <v>554</v>
      </c>
    </row>
    <row r="5029" spans="1:7" x14ac:dyDescent="0.25">
      <c r="A5029" s="31" t="s">
        <v>549</v>
      </c>
      <c r="B5029" t="s">
        <v>241</v>
      </c>
      <c r="C5029">
        <v>1119.5</v>
      </c>
      <c r="D5029" t="s">
        <v>564</v>
      </c>
      <c r="E5029" s="121" t="str">
        <f t="shared" si="78"/>
        <v>01 March 2025</v>
      </c>
      <c r="F5029" t="s">
        <v>541</v>
      </c>
      <c r="G5029" t="s">
        <v>550</v>
      </c>
    </row>
    <row r="5030" spans="1:7" x14ac:dyDescent="0.25">
      <c r="A5030" s="31" t="s">
        <v>549</v>
      </c>
      <c r="B5030" t="s">
        <v>241</v>
      </c>
      <c r="C5030">
        <v>3694.3500000000004</v>
      </c>
      <c r="D5030" t="s">
        <v>564</v>
      </c>
      <c r="E5030" s="121" t="str">
        <f t="shared" si="78"/>
        <v>01 March 2025</v>
      </c>
      <c r="F5030" t="s">
        <v>541</v>
      </c>
      <c r="G5030" t="s">
        <v>551</v>
      </c>
    </row>
    <row r="5031" spans="1:7" x14ac:dyDescent="0.25">
      <c r="A5031" s="31" t="s">
        <v>549</v>
      </c>
      <c r="B5031" t="s">
        <v>241</v>
      </c>
      <c r="C5031">
        <v>6717</v>
      </c>
      <c r="D5031" t="s">
        <v>564</v>
      </c>
      <c r="E5031" s="121" t="str">
        <f t="shared" si="78"/>
        <v>01 March 2025</v>
      </c>
      <c r="F5031" t="s">
        <v>541</v>
      </c>
      <c r="G5031" t="s">
        <v>552</v>
      </c>
    </row>
    <row r="5032" spans="1:7" x14ac:dyDescent="0.25">
      <c r="A5032" s="31" t="s">
        <v>549</v>
      </c>
      <c r="B5032" t="s">
        <v>241</v>
      </c>
      <c r="C5032">
        <v>8956</v>
      </c>
      <c r="D5032" t="s">
        <v>564</v>
      </c>
      <c r="E5032" s="121" t="str">
        <f t="shared" si="78"/>
        <v>01 March 2025</v>
      </c>
      <c r="F5032" t="s">
        <v>541</v>
      </c>
      <c r="G5032" t="s">
        <v>553</v>
      </c>
    </row>
    <row r="5033" spans="1:7" x14ac:dyDescent="0.25">
      <c r="A5033" s="31" t="s">
        <v>549</v>
      </c>
      <c r="B5033" t="s">
        <v>241</v>
      </c>
      <c r="C5033">
        <v>11195</v>
      </c>
      <c r="D5033" t="s">
        <v>564</v>
      </c>
      <c r="E5033" s="121" t="str">
        <f t="shared" si="78"/>
        <v>01 March 2025</v>
      </c>
      <c r="F5033" t="s">
        <v>541</v>
      </c>
      <c r="G5033" t="s">
        <v>554</v>
      </c>
    </row>
    <row r="5034" spans="1:7" x14ac:dyDescent="0.25">
      <c r="A5034" s="31" t="s">
        <v>549</v>
      </c>
      <c r="B5034" t="s">
        <v>243</v>
      </c>
      <c r="C5034">
        <v>0</v>
      </c>
      <c r="D5034" t="s">
        <v>564</v>
      </c>
      <c r="E5034" s="121" t="str">
        <f t="shared" si="78"/>
        <v>01 March 2025</v>
      </c>
      <c r="F5034" t="s">
        <v>541</v>
      </c>
      <c r="G5034" t="s">
        <v>550</v>
      </c>
    </row>
    <row r="5035" spans="1:7" x14ac:dyDescent="0.25">
      <c r="A5035" s="31" t="s">
        <v>549</v>
      </c>
      <c r="B5035" t="s">
        <v>243</v>
      </c>
      <c r="C5035">
        <v>0</v>
      </c>
      <c r="D5035" t="s">
        <v>564</v>
      </c>
      <c r="E5035" s="121" t="str">
        <f t="shared" si="78"/>
        <v>01 March 2025</v>
      </c>
      <c r="F5035" t="s">
        <v>541</v>
      </c>
      <c r="G5035" t="s">
        <v>551</v>
      </c>
    </row>
    <row r="5036" spans="1:7" x14ac:dyDescent="0.25">
      <c r="A5036" s="31" t="s">
        <v>549</v>
      </c>
      <c r="B5036" t="s">
        <v>243</v>
      </c>
      <c r="C5036">
        <v>0</v>
      </c>
      <c r="D5036" t="s">
        <v>564</v>
      </c>
      <c r="E5036" s="121" t="str">
        <f t="shared" si="78"/>
        <v>01 March 2025</v>
      </c>
      <c r="F5036" t="s">
        <v>541</v>
      </c>
      <c r="G5036" t="s">
        <v>552</v>
      </c>
    </row>
    <row r="5037" spans="1:7" x14ac:dyDescent="0.25">
      <c r="A5037" s="31" t="s">
        <v>549</v>
      </c>
      <c r="B5037" t="s">
        <v>243</v>
      </c>
      <c r="C5037">
        <v>0</v>
      </c>
      <c r="D5037" t="s">
        <v>564</v>
      </c>
      <c r="E5037" s="121" t="str">
        <f t="shared" si="78"/>
        <v>01 March 2025</v>
      </c>
      <c r="F5037" t="s">
        <v>541</v>
      </c>
      <c r="G5037" t="s">
        <v>553</v>
      </c>
    </row>
    <row r="5038" spans="1:7" x14ac:dyDescent="0.25">
      <c r="A5038" s="31" t="s">
        <v>549</v>
      </c>
      <c r="B5038" t="s">
        <v>243</v>
      </c>
      <c r="C5038">
        <v>0</v>
      </c>
      <c r="D5038" t="s">
        <v>564</v>
      </c>
      <c r="E5038" s="121" t="str">
        <f t="shared" si="78"/>
        <v>01 March 2025</v>
      </c>
      <c r="F5038" t="s">
        <v>541</v>
      </c>
      <c r="G5038" t="s">
        <v>554</v>
      </c>
    </row>
    <row r="5039" spans="1:7" x14ac:dyDescent="0.25">
      <c r="A5039" s="31" t="s">
        <v>549</v>
      </c>
      <c r="B5039" t="s">
        <v>249</v>
      </c>
      <c r="C5039">
        <v>1119.5</v>
      </c>
      <c r="D5039" t="s">
        <v>564</v>
      </c>
      <c r="E5039" s="121" t="str">
        <f t="shared" si="78"/>
        <v>01 March 2025</v>
      </c>
      <c r="F5039" t="s">
        <v>541</v>
      </c>
      <c r="G5039" t="s">
        <v>550</v>
      </c>
    </row>
    <row r="5040" spans="1:7" x14ac:dyDescent="0.25">
      <c r="A5040" s="31" t="s">
        <v>549</v>
      </c>
      <c r="B5040" t="s">
        <v>249</v>
      </c>
      <c r="C5040">
        <v>3694.3500000000004</v>
      </c>
      <c r="D5040" t="s">
        <v>564</v>
      </c>
      <c r="E5040" s="121" t="str">
        <f t="shared" si="78"/>
        <v>01 March 2025</v>
      </c>
      <c r="F5040" t="s">
        <v>541</v>
      </c>
      <c r="G5040" t="s">
        <v>551</v>
      </c>
    </row>
    <row r="5041" spans="1:7" x14ac:dyDescent="0.25">
      <c r="A5041" s="31" t="s">
        <v>549</v>
      </c>
      <c r="B5041" t="s">
        <v>249</v>
      </c>
      <c r="C5041">
        <v>6717</v>
      </c>
      <c r="D5041" t="s">
        <v>564</v>
      </c>
      <c r="E5041" s="121" t="str">
        <f t="shared" si="78"/>
        <v>01 March 2025</v>
      </c>
      <c r="F5041" t="s">
        <v>541</v>
      </c>
      <c r="G5041" t="s">
        <v>552</v>
      </c>
    </row>
    <row r="5042" spans="1:7" x14ac:dyDescent="0.25">
      <c r="A5042" s="31" t="s">
        <v>549</v>
      </c>
      <c r="B5042" t="s">
        <v>249</v>
      </c>
      <c r="C5042">
        <v>8956</v>
      </c>
      <c r="D5042" t="s">
        <v>564</v>
      </c>
      <c r="E5042" s="121" t="str">
        <f t="shared" si="78"/>
        <v>01 March 2025</v>
      </c>
      <c r="F5042" t="s">
        <v>541</v>
      </c>
      <c r="G5042" t="s">
        <v>553</v>
      </c>
    </row>
    <row r="5043" spans="1:7" x14ac:dyDescent="0.25">
      <c r="A5043" s="31" t="s">
        <v>549</v>
      </c>
      <c r="B5043" t="s">
        <v>249</v>
      </c>
      <c r="C5043">
        <v>11195</v>
      </c>
      <c r="D5043" t="s">
        <v>564</v>
      </c>
      <c r="E5043" s="121" t="str">
        <f t="shared" si="78"/>
        <v>01 March 2025</v>
      </c>
      <c r="F5043" t="s">
        <v>541</v>
      </c>
      <c r="G5043" t="s">
        <v>554</v>
      </c>
    </row>
    <row r="5044" spans="1:7" x14ac:dyDescent="0.25">
      <c r="A5044" s="31" t="s">
        <v>549</v>
      </c>
      <c r="B5044" t="s">
        <v>255</v>
      </c>
      <c r="C5044">
        <v>1119.5</v>
      </c>
      <c r="D5044" t="s">
        <v>564</v>
      </c>
      <c r="E5044" s="121" t="str">
        <f t="shared" si="78"/>
        <v>01 March 2025</v>
      </c>
      <c r="F5044" t="s">
        <v>541</v>
      </c>
      <c r="G5044" t="s">
        <v>550</v>
      </c>
    </row>
    <row r="5045" spans="1:7" x14ac:dyDescent="0.25">
      <c r="A5045" s="31" t="s">
        <v>549</v>
      </c>
      <c r="B5045" t="s">
        <v>255</v>
      </c>
      <c r="C5045">
        <v>3694.3500000000004</v>
      </c>
      <c r="D5045" t="s">
        <v>564</v>
      </c>
      <c r="E5045" s="121" t="str">
        <f t="shared" si="78"/>
        <v>01 March 2025</v>
      </c>
      <c r="F5045" t="s">
        <v>541</v>
      </c>
      <c r="G5045" t="s">
        <v>551</v>
      </c>
    </row>
    <row r="5046" spans="1:7" x14ac:dyDescent="0.25">
      <c r="A5046" s="31" t="s">
        <v>549</v>
      </c>
      <c r="B5046" t="s">
        <v>255</v>
      </c>
      <c r="C5046">
        <v>6717</v>
      </c>
      <c r="D5046" t="s">
        <v>564</v>
      </c>
      <c r="E5046" s="121" t="str">
        <f t="shared" si="78"/>
        <v>01 March 2025</v>
      </c>
      <c r="F5046" t="s">
        <v>541</v>
      </c>
      <c r="G5046" t="s">
        <v>552</v>
      </c>
    </row>
    <row r="5047" spans="1:7" x14ac:dyDescent="0.25">
      <c r="A5047" s="31" t="s">
        <v>549</v>
      </c>
      <c r="B5047" t="s">
        <v>255</v>
      </c>
      <c r="C5047">
        <v>8956</v>
      </c>
      <c r="D5047" t="s">
        <v>564</v>
      </c>
      <c r="E5047" s="121" t="str">
        <f t="shared" si="78"/>
        <v>01 March 2025</v>
      </c>
      <c r="F5047" t="s">
        <v>541</v>
      </c>
      <c r="G5047" t="s">
        <v>553</v>
      </c>
    </row>
    <row r="5048" spans="1:7" x14ac:dyDescent="0.25">
      <c r="A5048" s="31" t="s">
        <v>549</v>
      </c>
      <c r="B5048" t="s">
        <v>255</v>
      </c>
      <c r="C5048">
        <v>11195</v>
      </c>
      <c r="D5048" t="s">
        <v>564</v>
      </c>
      <c r="E5048" s="121" t="str">
        <f t="shared" si="78"/>
        <v>01 March 2025</v>
      </c>
      <c r="F5048" t="s">
        <v>541</v>
      </c>
      <c r="G5048" t="s">
        <v>554</v>
      </c>
    </row>
    <row r="5049" spans="1:7" x14ac:dyDescent="0.25">
      <c r="A5049" s="31" t="s">
        <v>549</v>
      </c>
      <c r="B5049" s="18" t="s">
        <v>251</v>
      </c>
      <c r="C5049" s="120">
        <v>-27511.279999999999</v>
      </c>
      <c r="D5049" s="98">
        <v>202501</v>
      </c>
      <c r="E5049" s="119" t="str">
        <f t="shared" si="78"/>
        <v>01 January 2025</v>
      </c>
      <c r="F5049" s="31" t="s">
        <v>542</v>
      </c>
      <c r="G5049" s="31" t="s">
        <v>556</v>
      </c>
    </row>
    <row r="5050" spans="1:7" x14ac:dyDescent="0.25">
      <c r="A5050" s="31" t="s">
        <v>549</v>
      </c>
      <c r="B5050" s="18" t="s">
        <v>255</v>
      </c>
      <c r="C5050" s="120">
        <v>-8545.56</v>
      </c>
      <c r="D5050" s="98">
        <v>202501</v>
      </c>
      <c r="E5050" s="119" t="str">
        <f t="shared" si="78"/>
        <v>01 January 2025</v>
      </c>
      <c r="F5050" s="31" t="s">
        <v>542</v>
      </c>
      <c r="G5050" s="31" t="s">
        <v>556</v>
      </c>
    </row>
    <row r="5051" spans="1:7" x14ac:dyDescent="0.25">
      <c r="A5051" s="98" t="s">
        <v>549</v>
      </c>
      <c r="B5051" s="18" t="s">
        <v>15</v>
      </c>
      <c r="C5051" s="120"/>
      <c r="D5051" s="98">
        <v>202501</v>
      </c>
      <c r="E5051" s="118" t="s">
        <v>583</v>
      </c>
      <c r="F5051" s="98" t="s">
        <v>542</v>
      </c>
      <c r="G5051" s="98" t="s">
        <v>554</v>
      </c>
    </row>
    <row r="5052" spans="1:7" x14ac:dyDescent="0.25">
      <c r="A5052" s="31" t="s">
        <v>549</v>
      </c>
      <c r="B5052" s="18" t="s">
        <v>18</v>
      </c>
      <c r="C5052" s="120"/>
      <c r="D5052" s="98">
        <v>202501</v>
      </c>
      <c r="E5052" s="119" t="s">
        <v>583</v>
      </c>
      <c r="F5052" s="31" t="s">
        <v>542</v>
      </c>
      <c r="G5052" s="98" t="s">
        <v>554</v>
      </c>
    </row>
    <row r="5053" spans="1:7" x14ac:dyDescent="0.25">
      <c r="A5053" s="98" t="s">
        <v>549</v>
      </c>
      <c r="B5053" s="18" t="s">
        <v>20</v>
      </c>
      <c r="C5053" s="120"/>
      <c r="D5053" s="98">
        <v>202501</v>
      </c>
      <c r="E5053" s="118" t="s">
        <v>583</v>
      </c>
      <c r="F5053" s="98" t="s">
        <v>542</v>
      </c>
      <c r="G5053" s="98" t="s">
        <v>554</v>
      </c>
    </row>
    <row r="5054" spans="1:7" x14ac:dyDescent="0.25">
      <c r="A5054" s="31" t="s">
        <v>549</v>
      </c>
      <c r="B5054" s="18" t="s">
        <v>22</v>
      </c>
      <c r="C5054" s="120">
        <v>239761.74</v>
      </c>
      <c r="D5054" s="98">
        <v>202501</v>
      </c>
      <c r="E5054" s="119" t="s">
        <v>583</v>
      </c>
      <c r="F5054" s="31" t="s">
        <v>542</v>
      </c>
      <c r="G5054" s="98" t="s">
        <v>554</v>
      </c>
    </row>
    <row r="5055" spans="1:7" x14ac:dyDescent="0.25">
      <c r="A5055" s="98" t="s">
        <v>549</v>
      </c>
      <c r="B5055" s="18" t="s">
        <v>25</v>
      </c>
      <c r="C5055" s="120">
        <v>-5849.4</v>
      </c>
      <c r="D5055" s="98">
        <v>202501</v>
      </c>
      <c r="E5055" s="118" t="s">
        <v>583</v>
      </c>
      <c r="F5055" s="98" t="s">
        <v>542</v>
      </c>
      <c r="G5055" s="98" t="s">
        <v>554</v>
      </c>
    </row>
    <row r="5056" spans="1:7" x14ac:dyDescent="0.25">
      <c r="A5056" s="31" t="s">
        <v>549</v>
      </c>
      <c r="B5056" s="18" t="s">
        <v>27</v>
      </c>
      <c r="C5056" s="120">
        <v>936.99</v>
      </c>
      <c r="D5056" s="98">
        <v>202501</v>
      </c>
      <c r="E5056" s="119" t="s">
        <v>583</v>
      </c>
      <c r="F5056" s="31" t="s">
        <v>542</v>
      </c>
      <c r="G5056" s="98" t="s">
        <v>554</v>
      </c>
    </row>
    <row r="5057" spans="1:7" x14ac:dyDescent="0.25">
      <c r="A5057" s="98" t="s">
        <v>549</v>
      </c>
      <c r="B5057" s="18" t="s">
        <v>31</v>
      </c>
      <c r="C5057" s="120">
        <v>392.28</v>
      </c>
      <c r="D5057" s="98">
        <v>202501</v>
      </c>
      <c r="E5057" s="118" t="s">
        <v>583</v>
      </c>
      <c r="F5057" s="98" t="s">
        <v>542</v>
      </c>
      <c r="G5057" s="98" t="s">
        <v>554</v>
      </c>
    </row>
    <row r="5058" spans="1:7" x14ac:dyDescent="0.25">
      <c r="A5058" s="31" t="s">
        <v>549</v>
      </c>
      <c r="B5058" s="18" t="s">
        <v>43</v>
      </c>
      <c r="C5058" s="120">
        <v>6089.35</v>
      </c>
      <c r="D5058" s="98">
        <v>202501</v>
      </c>
      <c r="E5058" s="119" t="s">
        <v>583</v>
      </c>
      <c r="F5058" s="31" t="s">
        <v>542</v>
      </c>
      <c r="G5058" s="98" t="s">
        <v>554</v>
      </c>
    </row>
    <row r="5059" spans="1:7" x14ac:dyDescent="0.25">
      <c r="A5059" s="98" t="s">
        <v>549</v>
      </c>
      <c r="B5059" s="18" t="s">
        <v>45</v>
      </c>
      <c r="C5059" s="120">
        <v>-64</v>
      </c>
      <c r="D5059" s="98">
        <v>202501</v>
      </c>
      <c r="E5059" s="118" t="s">
        <v>583</v>
      </c>
      <c r="F5059" s="98" t="s">
        <v>542</v>
      </c>
      <c r="G5059" s="98" t="s">
        <v>554</v>
      </c>
    </row>
    <row r="5060" spans="1:7" x14ac:dyDescent="0.25">
      <c r="A5060" s="31" t="s">
        <v>549</v>
      </c>
      <c r="B5060" s="18" t="s">
        <v>47</v>
      </c>
      <c r="C5060" s="120">
        <v>10132.76</v>
      </c>
      <c r="D5060" s="98">
        <v>202501</v>
      </c>
      <c r="E5060" s="119" t="s">
        <v>583</v>
      </c>
      <c r="F5060" s="31" t="s">
        <v>542</v>
      </c>
      <c r="G5060" s="98" t="s">
        <v>554</v>
      </c>
    </row>
    <row r="5061" spans="1:7" x14ac:dyDescent="0.25">
      <c r="A5061" s="98" t="s">
        <v>549</v>
      </c>
      <c r="B5061" s="18" t="s">
        <v>258</v>
      </c>
      <c r="C5061" s="120"/>
      <c r="D5061" s="98">
        <v>202501</v>
      </c>
      <c r="E5061" s="118" t="s">
        <v>583</v>
      </c>
      <c r="F5061" s="98" t="s">
        <v>542</v>
      </c>
      <c r="G5061" s="98" t="s">
        <v>554</v>
      </c>
    </row>
    <row r="5062" spans="1:7" x14ac:dyDescent="0.25">
      <c r="A5062" s="31" t="s">
        <v>549</v>
      </c>
      <c r="B5062" s="18" t="s">
        <v>49</v>
      </c>
      <c r="C5062" s="120">
        <v>31691.4</v>
      </c>
      <c r="D5062" s="98">
        <v>202501</v>
      </c>
      <c r="E5062" s="119" t="s">
        <v>583</v>
      </c>
      <c r="F5062" s="31" t="s">
        <v>542</v>
      </c>
      <c r="G5062" s="98" t="s">
        <v>554</v>
      </c>
    </row>
    <row r="5063" spans="1:7" x14ac:dyDescent="0.25">
      <c r="A5063" s="98" t="s">
        <v>549</v>
      </c>
      <c r="B5063" s="18" t="s">
        <v>51</v>
      </c>
      <c r="C5063" s="120">
        <v>-792.64</v>
      </c>
      <c r="D5063" s="98">
        <v>202501</v>
      </c>
      <c r="E5063" s="118" t="s">
        <v>583</v>
      </c>
      <c r="F5063" s="98" t="s">
        <v>542</v>
      </c>
      <c r="G5063" s="98" t="s">
        <v>554</v>
      </c>
    </row>
    <row r="5064" spans="1:7" x14ac:dyDescent="0.25">
      <c r="A5064" s="31" t="s">
        <v>549</v>
      </c>
      <c r="B5064" s="18" t="s">
        <v>55</v>
      </c>
      <c r="C5064" s="120"/>
      <c r="D5064" s="98">
        <v>202501</v>
      </c>
      <c r="E5064" s="119" t="s">
        <v>583</v>
      </c>
      <c r="F5064" s="31" t="s">
        <v>542</v>
      </c>
      <c r="G5064" s="98" t="s">
        <v>554</v>
      </c>
    </row>
    <row r="5065" spans="1:7" x14ac:dyDescent="0.25">
      <c r="A5065" s="98" t="s">
        <v>549</v>
      </c>
      <c r="B5065" s="18" t="s">
        <v>547</v>
      </c>
      <c r="C5065" s="120">
        <v>1919.21</v>
      </c>
      <c r="D5065" s="98">
        <v>202501</v>
      </c>
      <c r="E5065" s="118" t="s">
        <v>583</v>
      </c>
      <c r="F5065" s="98" t="s">
        <v>542</v>
      </c>
      <c r="G5065" s="98" t="s">
        <v>554</v>
      </c>
    </row>
    <row r="5066" spans="1:7" x14ac:dyDescent="0.25">
      <c r="A5066" s="31" t="s">
        <v>549</v>
      </c>
      <c r="B5066" s="18" t="s">
        <v>548</v>
      </c>
      <c r="C5066" s="120">
        <v>130.26</v>
      </c>
      <c r="D5066" s="98">
        <v>202501</v>
      </c>
      <c r="E5066" s="119" t="s">
        <v>583</v>
      </c>
      <c r="F5066" s="31" t="s">
        <v>542</v>
      </c>
      <c r="G5066" s="98" t="s">
        <v>554</v>
      </c>
    </row>
    <row r="5067" spans="1:7" x14ac:dyDescent="0.25">
      <c r="A5067" s="98" t="s">
        <v>549</v>
      </c>
      <c r="B5067" s="18" t="s">
        <v>59</v>
      </c>
      <c r="C5067" s="120">
        <v>6181.47</v>
      </c>
      <c r="D5067" s="98">
        <v>202501</v>
      </c>
      <c r="E5067" s="118" t="s">
        <v>583</v>
      </c>
      <c r="F5067" s="98" t="s">
        <v>542</v>
      </c>
      <c r="G5067" s="98" t="s">
        <v>554</v>
      </c>
    </row>
    <row r="5068" spans="1:7" x14ac:dyDescent="0.25">
      <c r="A5068" s="31" t="s">
        <v>549</v>
      </c>
      <c r="B5068" s="18" t="s">
        <v>63</v>
      </c>
      <c r="C5068" s="120">
        <v>290529.42</v>
      </c>
      <c r="D5068" s="98">
        <v>202501</v>
      </c>
      <c r="E5068" s="119" t="s">
        <v>583</v>
      </c>
      <c r="F5068" s="31" t="s">
        <v>542</v>
      </c>
      <c r="G5068" s="98" t="s">
        <v>554</v>
      </c>
    </row>
    <row r="5069" spans="1:7" x14ac:dyDescent="0.25">
      <c r="A5069" s="98" t="s">
        <v>549</v>
      </c>
      <c r="B5069" s="18" t="s">
        <v>66</v>
      </c>
      <c r="C5069" s="120"/>
      <c r="D5069" s="98">
        <v>202501</v>
      </c>
      <c r="E5069" s="118" t="s">
        <v>583</v>
      </c>
      <c r="F5069" s="98" t="s">
        <v>542</v>
      </c>
      <c r="G5069" s="98" t="s">
        <v>554</v>
      </c>
    </row>
    <row r="5070" spans="1:7" x14ac:dyDescent="0.25">
      <c r="A5070" s="31" t="s">
        <v>549</v>
      </c>
      <c r="B5070" s="18" t="s">
        <v>68</v>
      </c>
      <c r="C5070" s="120">
        <v>-182823.46</v>
      </c>
      <c r="D5070" s="98">
        <v>202501</v>
      </c>
      <c r="E5070" s="119" t="s">
        <v>583</v>
      </c>
      <c r="F5070" s="31" t="s">
        <v>542</v>
      </c>
      <c r="G5070" s="98" t="s">
        <v>554</v>
      </c>
    </row>
    <row r="5071" spans="1:7" x14ac:dyDescent="0.25">
      <c r="A5071" s="98" t="s">
        <v>549</v>
      </c>
      <c r="B5071" s="18" t="s">
        <v>70</v>
      </c>
      <c r="C5071" s="120">
        <v>18050.900000000001</v>
      </c>
      <c r="D5071" s="98">
        <v>202501</v>
      </c>
      <c r="E5071" s="118" t="s">
        <v>583</v>
      </c>
      <c r="F5071" s="98" t="s">
        <v>542</v>
      </c>
      <c r="G5071" s="98" t="s">
        <v>554</v>
      </c>
    </row>
    <row r="5072" spans="1:7" x14ac:dyDescent="0.25">
      <c r="A5072" s="31" t="s">
        <v>549</v>
      </c>
      <c r="B5072" s="18" t="s">
        <v>72</v>
      </c>
      <c r="C5072" s="120">
        <v>-7749.29</v>
      </c>
      <c r="D5072" s="98">
        <v>202501</v>
      </c>
      <c r="E5072" s="119" t="s">
        <v>583</v>
      </c>
      <c r="F5072" s="31" t="s">
        <v>542</v>
      </c>
      <c r="G5072" s="98" t="s">
        <v>554</v>
      </c>
    </row>
    <row r="5073" spans="1:7" x14ac:dyDescent="0.25">
      <c r="A5073" s="98" t="s">
        <v>549</v>
      </c>
      <c r="B5073" s="18" t="s">
        <v>74</v>
      </c>
      <c r="C5073" s="120">
        <v>3102.07</v>
      </c>
      <c r="D5073" s="98">
        <v>202501</v>
      </c>
      <c r="E5073" s="118" t="s">
        <v>583</v>
      </c>
      <c r="F5073" s="98" t="s">
        <v>542</v>
      </c>
      <c r="G5073" s="98" t="s">
        <v>554</v>
      </c>
    </row>
    <row r="5074" spans="1:7" x14ac:dyDescent="0.25">
      <c r="A5074" s="31" t="s">
        <v>549</v>
      </c>
      <c r="B5074" s="18" t="s">
        <v>90</v>
      </c>
      <c r="C5074" s="120">
        <v>-15628.94</v>
      </c>
      <c r="D5074" s="98">
        <v>202501</v>
      </c>
      <c r="E5074" s="119" t="s">
        <v>583</v>
      </c>
      <c r="F5074" s="31" t="s">
        <v>542</v>
      </c>
      <c r="G5074" s="98" t="s">
        <v>554</v>
      </c>
    </row>
    <row r="5075" spans="1:7" x14ac:dyDescent="0.25">
      <c r="A5075" s="98" t="s">
        <v>549</v>
      </c>
      <c r="B5075" s="18" t="s">
        <v>92</v>
      </c>
      <c r="C5075" s="120">
        <v>11.86</v>
      </c>
      <c r="D5075" s="98">
        <v>202501</v>
      </c>
      <c r="E5075" s="118" t="s">
        <v>583</v>
      </c>
      <c r="F5075" s="98" t="s">
        <v>542</v>
      </c>
      <c r="G5075" s="98" t="s">
        <v>554</v>
      </c>
    </row>
    <row r="5076" spans="1:7" x14ac:dyDescent="0.25">
      <c r="A5076" s="31" t="s">
        <v>549</v>
      </c>
      <c r="B5076" s="18" t="s">
        <v>94</v>
      </c>
      <c r="C5076" s="120"/>
      <c r="D5076" s="98">
        <v>202501</v>
      </c>
      <c r="E5076" s="119" t="s">
        <v>583</v>
      </c>
      <c r="F5076" s="31" t="s">
        <v>542</v>
      </c>
      <c r="G5076" s="98" t="s">
        <v>554</v>
      </c>
    </row>
    <row r="5077" spans="1:7" x14ac:dyDescent="0.25">
      <c r="A5077" s="98" t="s">
        <v>549</v>
      </c>
      <c r="B5077" s="18" t="s">
        <v>96</v>
      </c>
      <c r="C5077" s="120">
        <v>-32324.62</v>
      </c>
      <c r="D5077" s="98">
        <v>202501</v>
      </c>
      <c r="E5077" s="118" t="s">
        <v>583</v>
      </c>
      <c r="F5077" s="98" t="s">
        <v>542</v>
      </c>
      <c r="G5077" s="98" t="s">
        <v>554</v>
      </c>
    </row>
    <row r="5078" spans="1:7" x14ac:dyDescent="0.25">
      <c r="A5078" s="31" t="s">
        <v>549</v>
      </c>
      <c r="B5078" s="18" t="s">
        <v>98</v>
      </c>
      <c r="C5078" s="120">
        <v>793.24</v>
      </c>
      <c r="D5078" s="98">
        <v>202501</v>
      </c>
      <c r="E5078" s="119" t="s">
        <v>583</v>
      </c>
      <c r="F5078" s="31" t="s">
        <v>542</v>
      </c>
      <c r="G5078" s="98" t="s">
        <v>554</v>
      </c>
    </row>
    <row r="5079" spans="1:7" x14ac:dyDescent="0.25">
      <c r="A5079" s="98" t="s">
        <v>549</v>
      </c>
      <c r="B5079" s="18" t="s">
        <v>106</v>
      </c>
      <c r="C5079" s="120">
        <v>-5081.03</v>
      </c>
      <c r="D5079" s="98">
        <v>202501</v>
      </c>
      <c r="E5079" s="118" t="s">
        <v>583</v>
      </c>
      <c r="F5079" s="98" t="s">
        <v>542</v>
      </c>
      <c r="G5079" s="98" t="s">
        <v>554</v>
      </c>
    </row>
    <row r="5080" spans="1:7" x14ac:dyDescent="0.25">
      <c r="A5080" s="31" t="s">
        <v>549</v>
      </c>
      <c r="B5080" s="18" t="s">
        <v>108</v>
      </c>
      <c r="C5080" s="120">
        <v>1577.98</v>
      </c>
      <c r="D5080" s="98">
        <v>202501</v>
      </c>
      <c r="E5080" s="119" t="s">
        <v>583</v>
      </c>
      <c r="F5080" s="31" t="s">
        <v>542</v>
      </c>
      <c r="G5080" s="98" t="s">
        <v>554</v>
      </c>
    </row>
    <row r="5081" spans="1:7" x14ac:dyDescent="0.25">
      <c r="A5081" s="98" t="s">
        <v>549</v>
      </c>
      <c r="B5081" s="18" t="s">
        <v>110</v>
      </c>
      <c r="C5081" s="120">
        <v>-220071.29</v>
      </c>
      <c r="D5081" s="98">
        <v>202501</v>
      </c>
      <c r="E5081" s="118" t="s">
        <v>583</v>
      </c>
      <c r="F5081" s="98" t="s">
        <v>542</v>
      </c>
      <c r="G5081" s="98" t="s">
        <v>554</v>
      </c>
    </row>
    <row r="5082" spans="1:7" x14ac:dyDescent="0.25">
      <c r="A5082" s="31" t="s">
        <v>549</v>
      </c>
      <c r="B5082" s="18" t="s">
        <v>112</v>
      </c>
      <c r="C5082" s="120">
        <v>70458.13</v>
      </c>
      <c r="D5082" s="98">
        <v>202501</v>
      </c>
      <c r="E5082" s="119" t="s">
        <v>583</v>
      </c>
      <c r="F5082" s="31" t="s">
        <v>542</v>
      </c>
      <c r="G5082" s="98" t="s">
        <v>554</v>
      </c>
    </row>
    <row r="5083" spans="1:7" x14ac:dyDescent="0.25">
      <c r="A5083" s="98" t="s">
        <v>549</v>
      </c>
      <c r="B5083" s="18" t="s">
        <v>114</v>
      </c>
      <c r="C5083" s="120">
        <v>70458.13</v>
      </c>
      <c r="D5083" s="98">
        <v>202501</v>
      </c>
      <c r="E5083" s="118" t="s">
        <v>583</v>
      </c>
      <c r="F5083" s="98" t="s">
        <v>542</v>
      </c>
      <c r="G5083" s="98" t="s">
        <v>554</v>
      </c>
    </row>
    <row r="5084" spans="1:7" x14ac:dyDescent="0.25">
      <c r="A5084" s="31" t="s">
        <v>549</v>
      </c>
      <c r="B5084" s="18" t="s">
        <v>116</v>
      </c>
      <c r="C5084" s="120"/>
      <c r="D5084" s="98">
        <v>202501</v>
      </c>
      <c r="E5084" s="119" t="s">
        <v>583</v>
      </c>
      <c r="F5084" s="31" t="s">
        <v>542</v>
      </c>
      <c r="G5084" s="98" t="s">
        <v>554</v>
      </c>
    </row>
    <row r="5085" spans="1:7" x14ac:dyDescent="0.25">
      <c r="A5085" s="98" t="s">
        <v>549</v>
      </c>
      <c r="B5085" s="18" t="s">
        <v>118</v>
      </c>
      <c r="C5085" s="120"/>
      <c r="D5085" s="98">
        <v>202501</v>
      </c>
      <c r="E5085" s="118" t="s">
        <v>583</v>
      </c>
      <c r="F5085" s="98" t="s">
        <v>542</v>
      </c>
      <c r="G5085" s="98" t="s">
        <v>554</v>
      </c>
    </row>
    <row r="5086" spans="1:7" x14ac:dyDescent="0.25">
      <c r="A5086" s="31" t="s">
        <v>549</v>
      </c>
      <c r="B5086" s="18" t="s">
        <v>120</v>
      </c>
      <c r="C5086" s="120">
        <v>-34316.660000000003</v>
      </c>
      <c r="D5086" s="98">
        <v>202501</v>
      </c>
      <c r="E5086" s="119" t="s">
        <v>583</v>
      </c>
      <c r="F5086" s="31" t="s">
        <v>542</v>
      </c>
      <c r="G5086" s="98" t="s">
        <v>554</v>
      </c>
    </row>
    <row r="5087" spans="1:7" x14ac:dyDescent="0.25">
      <c r="A5087" s="98" t="s">
        <v>549</v>
      </c>
      <c r="B5087" s="18" t="s">
        <v>124</v>
      </c>
      <c r="C5087" s="120">
        <v>-1594.85</v>
      </c>
      <c r="D5087" s="98">
        <v>202501</v>
      </c>
      <c r="E5087" s="118" t="s">
        <v>583</v>
      </c>
      <c r="F5087" s="98" t="s">
        <v>542</v>
      </c>
      <c r="G5087" s="98" t="s">
        <v>554</v>
      </c>
    </row>
    <row r="5088" spans="1:7" x14ac:dyDescent="0.25">
      <c r="A5088" s="31" t="s">
        <v>549</v>
      </c>
      <c r="B5088" s="18" t="s">
        <v>126</v>
      </c>
      <c r="C5088" s="120">
        <v>-3520.86</v>
      </c>
      <c r="D5088" s="98">
        <v>202501</v>
      </c>
      <c r="E5088" s="119" t="s">
        <v>583</v>
      </c>
      <c r="F5088" s="31" t="s">
        <v>542</v>
      </c>
      <c r="G5088" s="98" t="s">
        <v>554</v>
      </c>
    </row>
    <row r="5089" spans="1:7" x14ac:dyDescent="0.25">
      <c r="A5089" s="98" t="s">
        <v>549</v>
      </c>
      <c r="B5089" s="18" t="s">
        <v>543</v>
      </c>
      <c r="C5089" s="120">
        <v>-88.2</v>
      </c>
      <c r="D5089" s="98">
        <v>202501</v>
      </c>
      <c r="E5089" s="118" t="s">
        <v>583</v>
      </c>
      <c r="F5089" s="98" t="s">
        <v>542</v>
      </c>
      <c r="G5089" s="98" t="s">
        <v>554</v>
      </c>
    </row>
    <row r="5090" spans="1:7" x14ac:dyDescent="0.25">
      <c r="A5090" s="31" t="s">
        <v>549</v>
      </c>
      <c r="B5090" s="18" t="s">
        <v>134</v>
      </c>
      <c r="C5090" s="120">
        <v>-4747.07</v>
      </c>
      <c r="D5090" s="98">
        <v>202501</v>
      </c>
      <c r="E5090" s="119" t="s">
        <v>583</v>
      </c>
      <c r="F5090" s="31" t="s">
        <v>542</v>
      </c>
      <c r="G5090" s="98" t="s">
        <v>554</v>
      </c>
    </row>
    <row r="5091" spans="1:7" x14ac:dyDescent="0.25">
      <c r="A5091" s="98" t="s">
        <v>549</v>
      </c>
      <c r="B5091" s="18" t="s">
        <v>140</v>
      </c>
      <c r="C5091" s="120">
        <v>-44267.64</v>
      </c>
      <c r="D5091" s="98">
        <v>202501</v>
      </c>
      <c r="E5091" s="118" t="s">
        <v>583</v>
      </c>
      <c r="F5091" s="98" t="s">
        <v>542</v>
      </c>
      <c r="G5091" s="98" t="s">
        <v>554</v>
      </c>
    </row>
    <row r="5092" spans="1:7" x14ac:dyDescent="0.25">
      <c r="A5092" s="31" t="s">
        <v>549</v>
      </c>
      <c r="B5092" s="18" t="s">
        <v>142</v>
      </c>
      <c r="C5092" s="120"/>
      <c r="D5092" s="98">
        <v>202501</v>
      </c>
      <c r="E5092" s="119" t="s">
        <v>583</v>
      </c>
      <c r="F5092" s="31" t="s">
        <v>542</v>
      </c>
      <c r="G5092" s="98" t="s">
        <v>554</v>
      </c>
    </row>
    <row r="5093" spans="1:7" x14ac:dyDescent="0.25">
      <c r="A5093" s="98" t="s">
        <v>549</v>
      </c>
      <c r="B5093" s="18" t="s">
        <v>148</v>
      </c>
      <c r="C5093" s="120">
        <v>0</v>
      </c>
      <c r="D5093" s="98">
        <v>202501</v>
      </c>
      <c r="E5093" s="118" t="s">
        <v>583</v>
      </c>
      <c r="F5093" s="98" t="s">
        <v>542</v>
      </c>
      <c r="G5093" s="98" t="s">
        <v>554</v>
      </c>
    </row>
    <row r="5094" spans="1:7" x14ac:dyDescent="0.25">
      <c r="A5094" s="31" t="s">
        <v>549</v>
      </c>
      <c r="B5094" s="18" t="s">
        <v>150</v>
      </c>
      <c r="C5094" s="120"/>
      <c r="D5094" s="98">
        <v>202501</v>
      </c>
      <c r="E5094" s="119" t="s">
        <v>583</v>
      </c>
      <c r="F5094" s="31" t="s">
        <v>542</v>
      </c>
      <c r="G5094" s="98" t="s">
        <v>554</v>
      </c>
    </row>
    <row r="5095" spans="1:7" x14ac:dyDescent="0.25">
      <c r="A5095" s="98" t="s">
        <v>549</v>
      </c>
      <c r="B5095" s="18" t="s">
        <v>154</v>
      </c>
      <c r="C5095" s="120">
        <v>0</v>
      </c>
      <c r="D5095" s="98">
        <v>202501</v>
      </c>
      <c r="E5095" s="118" t="s">
        <v>583</v>
      </c>
      <c r="F5095" s="98" t="s">
        <v>542</v>
      </c>
      <c r="G5095" s="98" t="s">
        <v>554</v>
      </c>
    </row>
    <row r="5096" spans="1:7" x14ac:dyDescent="0.25">
      <c r="A5096" s="31" t="s">
        <v>549</v>
      </c>
      <c r="B5096" s="18" t="s">
        <v>156</v>
      </c>
      <c r="C5096" s="120"/>
      <c r="D5096" s="98">
        <v>202501</v>
      </c>
      <c r="E5096" s="119" t="s">
        <v>583</v>
      </c>
      <c r="F5096" s="31" t="s">
        <v>542</v>
      </c>
      <c r="G5096" s="98" t="s">
        <v>554</v>
      </c>
    </row>
    <row r="5097" spans="1:7" x14ac:dyDescent="0.25">
      <c r="A5097" s="98" t="s">
        <v>549</v>
      </c>
      <c r="B5097" s="18" t="s">
        <v>162</v>
      </c>
      <c r="C5097" s="120">
        <v>0</v>
      </c>
      <c r="D5097" s="98">
        <v>202501</v>
      </c>
      <c r="E5097" s="118" t="s">
        <v>583</v>
      </c>
      <c r="F5097" s="98" t="s">
        <v>542</v>
      </c>
      <c r="G5097" s="98" t="s">
        <v>554</v>
      </c>
    </row>
    <row r="5098" spans="1:7" x14ac:dyDescent="0.25">
      <c r="A5098" s="31" t="s">
        <v>549</v>
      </c>
      <c r="B5098" s="18" t="s">
        <v>164</v>
      </c>
      <c r="C5098" s="120"/>
      <c r="D5098" s="98">
        <v>202501</v>
      </c>
      <c r="E5098" s="119" t="s">
        <v>583</v>
      </c>
      <c r="F5098" s="31" t="s">
        <v>542</v>
      </c>
      <c r="G5098" s="98" t="s">
        <v>554</v>
      </c>
    </row>
    <row r="5099" spans="1:7" x14ac:dyDescent="0.25">
      <c r="A5099" s="98" t="s">
        <v>549</v>
      </c>
      <c r="B5099" s="18" t="s">
        <v>276</v>
      </c>
      <c r="C5099" s="120">
        <v>-2673.51</v>
      </c>
      <c r="D5099" s="98">
        <v>202501</v>
      </c>
      <c r="E5099" s="118" t="s">
        <v>583</v>
      </c>
      <c r="F5099" s="98" t="s">
        <v>542</v>
      </c>
      <c r="G5099" s="98" t="s">
        <v>554</v>
      </c>
    </row>
    <row r="5100" spans="1:7" x14ac:dyDescent="0.25">
      <c r="A5100" s="31" t="s">
        <v>549</v>
      </c>
      <c r="B5100" s="18" t="s">
        <v>172</v>
      </c>
      <c r="C5100" s="120">
        <v>-2673.51</v>
      </c>
      <c r="D5100" s="98">
        <v>202501</v>
      </c>
      <c r="E5100" s="119" t="s">
        <v>583</v>
      </c>
      <c r="F5100" s="31" t="s">
        <v>542</v>
      </c>
      <c r="G5100" s="98" t="s">
        <v>554</v>
      </c>
    </row>
    <row r="5101" spans="1:7" x14ac:dyDescent="0.25">
      <c r="A5101" s="98" t="s">
        <v>549</v>
      </c>
      <c r="B5101" s="18" t="s">
        <v>174</v>
      </c>
      <c r="C5101" s="120"/>
      <c r="D5101" s="98">
        <v>202501</v>
      </c>
      <c r="E5101" s="118" t="s">
        <v>583</v>
      </c>
      <c r="F5101" s="98" t="s">
        <v>542</v>
      </c>
      <c r="G5101" s="98" t="s">
        <v>554</v>
      </c>
    </row>
    <row r="5102" spans="1:7" x14ac:dyDescent="0.25">
      <c r="A5102" s="31" t="s">
        <v>549</v>
      </c>
      <c r="B5102" s="18" t="s">
        <v>176</v>
      </c>
      <c r="C5102" s="120">
        <v>-4299</v>
      </c>
      <c r="D5102" s="98">
        <v>202501</v>
      </c>
      <c r="E5102" s="119" t="s">
        <v>583</v>
      </c>
      <c r="F5102" s="31" t="s">
        <v>542</v>
      </c>
      <c r="G5102" s="98" t="s">
        <v>554</v>
      </c>
    </row>
    <row r="5103" spans="1:7" x14ac:dyDescent="0.25">
      <c r="A5103" s="98" t="s">
        <v>549</v>
      </c>
      <c r="B5103" s="18" t="s">
        <v>188</v>
      </c>
      <c r="C5103" s="120">
        <v>-77.260000000000005</v>
      </c>
      <c r="D5103" s="98">
        <v>202501</v>
      </c>
      <c r="E5103" s="118" t="s">
        <v>583</v>
      </c>
      <c r="F5103" s="98" t="s">
        <v>542</v>
      </c>
      <c r="G5103" s="98" t="s">
        <v>554</v>
      </c>
    </row>
    <row r="5104" spans="1:7" x14ac:dyDescent="0.25">
      <c r="A5104" s="31" t="s">
        <v>549</v>
      </c>
      <c r="B5104" s="18" t="s">
        <v>198</v>
      </c>
      <c r="C5104" s="120">
        <v>-4376.26</v>
      </c>
      <c r="D5104" s="98">
        <v>202501</v>
      </c>
      <c r="E5104" s="119" t="s">
        <v>583</v>
      </c>
      <c r="F5104" s="31" t="s">
        <v>542</v>
      </c>
      <c r="G5104" s="98" t="s">
        <v>554</v>
      </c>
    </row>
    <row r="5105" spans="1:7" x14ac:dyDescent="0.25">
      <c r="A5105" s="98" t="s">
        <v>549</v>
      </c>
      <c r="B5105" s="18" t="s">
        <v>200</v>
      </c>
      <c r="C5105" s="120"/>
      <c r="D5105" s="98">
        <v>202501</v>
      </c>
      <c r="E5105" s="118" t="s">
        <v>583</v>
      </c>
      <c r="F5105" s="98" t="s">
        <v>542</v>
      </c>
      <c r="G5105" s="98" t="s">
        <v>554</v>
      </c>
    </row>
    <row r="5106" spans="1:7" x14ac:dyDescent="0.25">
      <c r="A5106" s="31" t="s">
        <v>549</v>
      </c>
      <c r="B5106" s="18" t="s">
        <v>206</v>
      </c>
      <c r="C5106" s="120">
        <v>0</v>
      </c>
      <c r="D5106" s="98">
        <v>202501</v>
      </c>
      <c r="E5106" s="119" t="s">
        <v>583</v>
      </c>
      <c r="F5106" s="31" t="s">
        <v>542</v>
      </c>
      <c r="G5106" s="98" t="s">
        <v>554</v>
      </c>
    </row>
    <row r="5107" spans="1:7" x14ac:dyDescent="0.25">
      <c r="A5107" s="98" t="s">
        <v>549</v>
      </c>
      <c r="B5107" s="18" t="s">
        <v>208</v>
      </c>
      <c r="C5107" s="120"/>
      <c r="D5107" s="98">
        <v>202501</v>
      </c>
      <c r="E5107" s="118" t="s">
        <v>583</v>
      </c>
      <c r="F5107" s="98" t="s">
        <v>542</v>
      </c>
      <c r="G5107" s="98" t="s">
        <v>554</v>
      </c>
    </row>
    <row r="5108" spans="1:7" x14ac:dyDescent="0.25">
      <c r="A5108" s="31" t="s">
        <v>549</v>
      </c>
      <c r="B5108" s="18" t="s">
        <v>281</v>
      </c>
      <c r="C5108" s="120">
        <v>0</v>
      </c>
      <c r="D5108" s="98">
        <v>202501</v>
      </c>
      <c r="E5108" s="119" t="s">
        <v>583</v>
      </c>
      <c r="F5108" s="31" t="s">
        <v>542</v>
      </c>
      <c r="G5108" s="98" t="s">
        <v>554</v>
      </c>
    </row>
    <row r="5109" spans="1:7" x14ac:dyDescent="0.25">
      <c r="A5109" s="98" t="s">
        <v>549</v>
      </c>
      <c r="B5109" s="18" t="s">
        <v>214</v>
      </c>
      <c r="C5109" s="120"/>
      <c r="D5109" s="98">
        <v>202501</v>
      </c>
      <c r="E5109" s="118" t="s">
        <v>583</v>
      </c>
      <c r="F5109" s="98" t="s">
        <v>542</v>
      </c>
      <c r="G5109" s="98" t="s">
        <v>554</v>
      </c>
    </row>
    <row r="5110" spans="1:7" x14ac:dyDescent="0.25">
      <c r="A5110" s="31" t="s">
        <v>549</v>
      </c>
      <c r="B5110" s="18" t="s">
        <v>218</v>
      </c>
      <c r="C5110" s="120">
        <v>-175</v>
      </c>
      <c r="D5110" s="98">
        <v>202501</v>
      </c>
      <c r="E5110" s="119" t="s">
        <v>583</v>
      </c>
      <c r="F5110" s="31" t="s">
        <v>542</v>
      </c>
      <c r="G5110" s="98" t="s">
        <v>554</v>
      </c>
    </row>
    <row r="5111" spans="1:7" x14ac:dyDescent="0.25">
      <c r="A5111" s="98" t="s">
        <v>549</v>
      </c>
      <c r="B5111" s="18" t="s">
        <v>220</v>
      </c>
      <c r="C5111" s="120">
        <v>-175</v>
      </c>
      <c r="D5111" s="98">
        <v>202501</v>
      </c>
      <c r="E5111" s="118" t="s">
        <v>583</v>
      </c>
      <c r="F5111" s="98" t="s">
        <v>542</v>
      </c>
      <c r="G5111" s="98" t="s">
        <v>554</v>
      </c>
    </row>
    <row r="5112" spans="1:7" x14ac:dyDescent="0.25">
      <c r="A5112" s="31" t="s">
        <v>549</v>
      </c>
      <c r="B5112" s="18" t="s">
        <v>222</v>
      </c>
      <c r="C5112" s="120"/>
      <c r="D5112" s="98">
        <v>202501</v>
      </c>
      <c r="E5112" s="119" t="s">
        <v>583</v>
      </c>
      <c r="F5112" s="31" t="s">
        <v>542</v>
      </c>
      <c r="G5112" s="98" t="s">
        <v>554</v>
      </c>
    </row>
    <row r="5113" spans="1:7" x14ac:dyDescent="0.25">
      <c r="A5113" s="98" t="s">
        <v>549</v>
      </c>
      <c r="B5113" s="18" t="s">
        <v>224</v>
      </c>
      <c r="C5113" s="120">
        <v>0</v>
      </c>
      <c r="D5113" s="98">
        <v>202501</v>
      </c>
      <c r="E5113" s="118" t="s">
        <v>583</v>
      </c>
      <c r="F5113" s="98" t="s">
        <v>542</v>
      </c>
      <c r="G5113" s="98" t="s">
        <v>554</v>
      </c>
    </row>
    <row r="5114" spans="1:7" x14ac:dyDescent="0.25">
      <c r="A5114" s="31" t="s">
        <v>549</v>
      </c>
      <c r="B5114" s="18" t="s">
        <v>226</v>
      </c>
      <c r="C5114" s="120"/>
      <c r="D5114" s="98">
        <v>202501</v>
      </c>
      <c r="E5114" s="119" t="s">
        <v>583</v>
      </c>
      <c r="F5114" s="31" t="s">
        <v>542</v>
      </c>
      <c r="G5114" s="98" t="s">
        <v>554</v>
      </c>
    </row>
    <row r="5115" spans="1:7" x14ac:dyDescent="0.25">
      <c r="A5115" s="98" t="s">
        <v>549</v>
      </c>
      <c r="B5115" s="18" t="s">
        <v>228</v>
      </c>
      <c r="C5115" s="120">
        <v>0</v>
      </c>
      <c r="D5115" s="98">
        <v>202501</v>
      </c>
      <c r="E5115" s="118" t="s">
        <v>583</v>
      </c>
      <c r="F5115" s="98" t="s">
        <v>542</v>
      </c>
      <c r="G5115" s="98" t="s">
        <v>554</v>
      </c>
    </row>
    <row r="5116" spans="1:7" x14ac:dyDescent="0.25">
      <c r="A5116" s="31" t="s">
        <v>549</v>
      </c>
      <c r="B5116" s="18" t="s">
        <v>230</v>
      </c>
      <c r="C5116" s="120"/>
      <c r="D5116" s="98">
        <v>202501</v>
      </c>
      <c r="E5116" s="119" t="s">
        <v>583</v>
      </c>
      <c r="F5116" s="31" t="s">
        <v>542</v>
      </c>
      <c r="G5116" s="98" t="s">
        <v>554</v>
      </c>
    </row>
    <row r="5117" spans="1:7" x14ac:dyDescent="0.25">
      <c r="A5117" s="98" t="s">
        <v>549</v>
      </c>
      <c r="B5117" s="18" t="s">
        <v>232</v>
      </c>
      <c r="C5117" s="120">
        <v>0</v>
      </c>
      <c r="D5117" s="98">
        <v>202501</v>
      </c>
      <c r="E5117" s="118" t="s">
        <v>583</v>
      </c>
      <c r="F5117" s="98" t="s">
        <v>542</v>
      </c>
      <c r="G5117" s="98" t="s">
        <v>554</v>
      </c>
    </row>
    <row r="5118" spans="1:7" x14ac:dyDescent="0.25">
      <c r="A5118" s="31" t="s">
        <v>549</v>
      </c>
      <c r="B5118" s="18" t="s">
        <v>234</v>
      </c>
      <c r="C5118" s="120">
        <v>-51492.41</v>
      </c>
      <c r="D5118" s="98">
        <v>202501</v>
      </c>
      <c r="E5118" s="119" t="s">
        <v>583</v>
      </c>
      <c r="F5118" s="31" t="s">
        <v>542</v>
      </c>
      <c r="G5118" s="98" t="s">
        <v>554</v>
      </c>
    </row>
    <row r="5119" spans="1:7" x14ac:dyDescent="0.25">
      <c r="A5119" s="98" t="s">
        <v>549</v>
      </c>
      <c r="B5119" s="18" t="s">
        <v>236</v>
      </c>
      <c r="C5119" s="120">
        <v>18965.72</v>
      </c>
      <c r="D5119" s="98">
        <v>202501</v>
      </c>
      <c r="E5119" s="118" t="s">
        <v>583</v>
      </c>
      <c r="F5119" s="98" t="s">
        <v>542</v>
      </c>
      <c r="G5119" s="98" t="s">
        <v>554</v>
      </c>
    </row>
    <row r="5120" spans="1:7" x14ac:dyDescent="0.25">
      <c r="A5120" s="31" t="s">
        <v>549</v>
      </c>
      <c r="B5120" s="18" t="s">
        <v>238</v>
      </c>
      <c r="C5120" s="120"/>
      <c r="D5120" s="98">
        <v>202501</v>
      </c>
      <c r="E5120" s="119" t="s">
        <v>583</v>
      </c>
      <c r="F5120" s="31" t="s">
        <v>542</v>
      </c>
      <c r="G5120" s="98" t="s">
        <v>554</v>
      </c>
    </row>
    <row r="5121" spans="1:7" x14ac:dyDescent="0.25">
      <c r="A5121" s="98" t="s">
        <v>549</v>
      </c>
      <c r="B5121" s="18" t="s">
        <v>238</v>
      </c>
      <c r="C5121" s="120">
        <v>18965.72</v>
      </c>
      <c r="D5121" s="98">
        <v>202501</v>
      </c>
      <c r="E5121" s="118" t="s">
        <v>583</v>
      </c>
      <c r="F5121" s="98" t="s">
        <v>542</v>
      </c>
      <c r="G5121" s="98" t="s">
        <v>554</v>
      </c>
    </row>
    <row r="5122" spans="1:7" x14ac:dyDescent="0.25">
      <c r="A5122" s="31" t="s">
        <v>549</v>
      </c>
      <c r="B5122" s="18" t="s">
        <v>241</v>
      </c>
      <c r="C5122" s="120">
        <v>18965.72</v>
      </c>
      <c r="D5122" s="98">
        <v>202501</v>
      </c>
      <c r="E5122" s="119" t="s">
        <v>583</v>
      </c>
      <c r="F5122" s="31" t="s">
        <v>542</v>
      </c>
      <c r="G5122" s="98" t="s">
        <v>554</v>
      </c>
    </row>
    <row r="5123" spans="1:7" x14ac:dyDescent="0.25">
      <c r="A5123" s="98" t="s">
        <v>549</v>
      </c>
      <c r="B5123" s="18" t="s">
        <v>243</v>
      </c>
      <c r="C5123" s="120"/>
      <c r="D5123" s="98">
        <v>202501</v>
      </c>
      <c r="E5123" s="118" t="s">
        <v>583</v>
      </c>
      <c r="F5123" s="98" t="s">
        <v>542</v>
      </c>
      <c r="G5123" s="98" t="s">
        <v>554</v>
      </c>
    </row>
    <row r="5124" spans="1:7" x14ac:dyDescent="0.25">
      <c r="A5124" s="31" t="s">
        <v>549</v>
      </c>
      <c r="B5124" s="18" t="s">
        <v>249</v>
      </c>
      <c r="C5124" s="120">
        <v>18965.72</v>
      </c>
      <c r="D5124" s="98">
        <v>202501</v>
      </c>
      <c r="E5124" s="119" t="s">
        <v>583</v>
      </c>
      <c r="F5124" s="31" t="s">
        <v>542</v>
      </c>
      <c r="G5124" s="98" t="s">
        <v>554</v>
      </c>
    </row>
    <row r="5125" spans="1:7" x14ac:dyDescent="0.25">
      <c r="A5125" s="31" t="s">
        <v>549</v>
      </c>
      <c r="B5125" s="18" t="s">
        <v>251</v>
      </c>
      <c r="C5125" s="120">
        <v>-27511.279999999999</v>
      </c>
      <c r="D5125" s="98">
        <v>202501</v>
      </c>
      <c r="E5125" s="119" t="s">
        <v>583</v>
      </c>
      <c r="F5125" s="31" t="s">
        <v>542</v>
      </c>
      <c r="G5125" s="98" t="s">
        <v>554</v>
      </c>
    </row>
    <row r="5126" spans="1:7" x14ac:dyDescent="0.25">
      <c r="A5126" s="31" t="s">
        <v>549</v>
      </c>
      <c r="B5126" s="18" t="s">
        <v>255</v>
      </c>
      <c r="C5126" s="120">
        <v>-8545.56</v>
      </c>
      <c r="D5126" s="98">
        <v>202501</v>
      </c>
      <c r="E5126" s="119" t="s">
        <v>583</v>
      </c>
      <c r="F5126" s="31" t="s">
        <v>542</v>
      </c>
      <c r="G5126" s="98" t="s">
        <v>554</v>
      </c>
    </row>
    <row r="5127" spans="1:7" x14ac:dyDescent="0.25">
      <c r="A5127" s="98" t="s">
        <v>549</v>
      </c>
      <c r="B5127" t="s">
        <v>15</v>
      </c>
      <c r="C5127">
        <v>0</v>
      </c>
      <c r="D5127">
        <v>202504</v>
      </c>
      <c r="E5127" s="121" t="str">
        <f t="shared" ref="E5127:E5190" si="79">TEXT(DATE(LEFT(D5127,4), RIGHT(D5127,2), 1), "DD MMMM YYYY")</f>
        <v>01 April 2025</v>
      </c>
      <c r="F5127" s="98" t="s">
        <v>541</v>
      </c>
      <c r="G5127" t="s">
        <v>550</v>
      </c>
    </row>
    <row r="5128" spans="1:7" x14ac:dyDescent="0.25">
      <c r="A5128" s="98" t="s">
        <v>549</v>
      </c>
      <c r="B5128" t="s">
        <v>15</v>
      </c>
      <c r="C5128">
        <v>0</v>
      </c>
      <c r="D5128">
        <v>202504</v>
      </c>
      <c r="E5128" s="121" t="str">
        <f t="shared" si="79"/>
        <v>01 April 2025</v>
      </c>
      <c r="F5128" s="98" t="s">
        <v>541</v>
      </c>
      <c r="G5128" t="s">
        <v>551</v>
      </c>
    </row>
    <row r="5129" spans="1:7" x14ac:dyDescent="0.25">
      <c r="A5129" s="98" t="s">
        <v>549</v>
      </c>
      <c r="B5129" t="s">
        <v>15</v>
      </c>
      <c r="C5129">
        <v>0</v>
      </c>
      <c r="D5129">
        <v>202504</v>
      </c>
      <c r="E5129" s="121" t="str">
        <f t="shared" si="79"/>
        <v>01 April 2025</v>
      </c>
      <c r="F5129" s="98" t="s">
        <v>541</v>
      </c>
      <c r="G5129" t="s">
        <v>552</v>
      </c>
    </row>
    <row r="5130" spans="1:7" x14ac:dyDescent="0.25">
      <c r="A5130" s="98" t="s">
        <v>549</v>
      </c>
      <c r="B5130" t="s">
        <v>15</v>
      </c>
      <c r="C5130">
        <v>0</v>
      </c>
      <c r="D5130">
        <v>202504</v>
      </c>
      <c r="E5130" s="121" t="str">
        <f t="shared" si="79"/>
        <v>01 April 2025</v>
      </c>
      <c r="F5130" s="98" t="s">
        <v>541</v>
      </c>
      <c r="G5130" t="s">
        <v>553</v>
      </c>
    </row>
    <row r="5131" spans="1:7" x14ac:dyDescent="0.25">
      <c r="A5131" s="98" t="s">
        <v>549</v>
      </c>
      <c r="B5131" t="s">
        <v>15</v>
      </c>
      <c r="C5131">
        <v>0</v>
      </c>
      <c r="D5131">
        <v>202504</v>
      </c>
      <c r="E5131" s="121" t="str">
        <f t="shared" si="79"/>
        <v>01 April 2025</v>
      </c>
      <c r="F5131" s="98" t="s">
        <v>541</v>
      </c>
      <c r="G5131" t="s">
        <v>554</v>
      </c>
    </row>
    <row r="5132" spans="1:7" x14ac:dyDescent="0.25">
      <c r="A5132" s="98" t="s">
        <v>549</v>
      </c>
      <c r="B5132" t="s">
        <v>18</v>
      </c>
      <c r="C5132">
        <v>0</v>
      </c>
      <c r="D5132">
        <v>202504</v>
      </c>
      <c r="E5132" s="121" t="str">
        <f t="shared" si="79"/>
        <v>01 April 2025</v>
      </c>
      <c r="F5132" s="98" t="s">
        <v>541</v>
      </c>
      <c r="G5132" t="s">
        <v>550</v>
      </c>
    </row>
    <row r="5133" spans="1:7" x14ac:dyDescent="0.25">
      <c r="A5133" s="98" t="s">
        <v>549</v>
      </c>
      <c r="B5133" t="s">
        <v>18</v>
      </c>
      <c r="C5133">
        <v>0</v>
      </c>
      <c r="D5133">
        <v>202504</v>
      </c>
      <c r="E5133" s="121" t="str">
        <f t="shared" si="79"/>
        <v>01 April 2025</v>
      </c>
      <c r="F5133" s="98" t="s">
        <v>541</v>
      </c>
      <c r="G5133" t="s">
        <v>551</v>
      </c>
    </row>
    <row r="5134" spans="1:7" x14ac:dyDescent="0.25">
      <c r="A5134" s="98" t="s">
        <v>549</v>
      </c>
      <c r="B5134" t="s">
        <v>18</v>
      </c>
      <c r="C5134">
        <v>0</v>
      </c>
      <c r="D5134">
        <v>202504</v>
      </c>
      <c r="E5134" s="121" t="str">
        <f t="shared" si="79"/>
        <v>01 April 2025</v>
      </c>
      <c r="F5134" s="98" t="s">
        <v>541</v>
      </c>
      <c r="G5134" t="s">
        <v>552</v>
      </c>
    </row>
    <row r="5135" spans="1:7" x14ac:dyDescent="0.25">
      <c r="A5135" s="98" t="s">
        <v>549</v>
      </c>
      <c r="B5135" t="s">
        <v>18</v>
      </c>
      <c r="C5135">
        <v>0</v>
      </c>
      <c r="D5135">
        <v>202504</v>
      </c>
      <c r="E5135" s="121" t="str">
        <f t="shared" si="79"/>
        <v>01 April 2025</v>
      </c>
      <c r="F5135" s="98" t="s">
        <v>541</v>
      </c>
      <c r="G5135" t="s">
        <v>553</v>
      </c>
    </row>
    <row r="5136" spans="1:7" x14ac:dyDescent="0.25">
      <c r="A5136" s="98" t="s">
        <v>549</v>
      </c>
      <c r="B5136" t="s">
        <v>18</v>
      </c>
      <c r="C5136">
        <v>0</v>
      </c>
      <c r="D5136">
        <v>202504</v>
      </c>
      <c r="E5136" s="121" t="str">
        <f t="shared" si="79"/>
        <v>01 April 2025</v>
      </c>
      <c r="F5136" s="98" t="s">
        <v>541</v>
      </c>
      <c r="G5136" t="s">
        <v>554</v>
      </c>
    </row>
    <row r="5137" spans="1:7" x14ac:dyDescent="0.25">
      <c r="A5137" s="98" t="s">
        <v>549</v>
      </c>
      <c r="B5137" t="s">
        <v>20</v>
      </c>
      <c r="C5137">
        <v>0</v>
      </c>
      <c r="D5137">
        <v>202504</v>
      </c>
      <c r="E5137" s="121" t="str">
        <f t="shared" si="79"/>
        <v>01 April 2025</v>
      </c>
      <c r="F5137" s="98" t="s">
        <v>541</v>
      </c>
      <c r="G5137" t="s">
        <v>550</v>
      </c>
    </row>
    <row r="5138" spans="1:7" x14ac:dyDescent="0.25">
      <c r="A5138" s="98" t="s">
        <v>549</v>
      </c>
      <c r="B5138" t="s">
        <v>20</v>
      </c>
      <c r="C5138">
        <v>0</v>
      </c>
      <c r="D5138">
        <v>202504</v>
      </c>
      <c r="E5138" s="121" t="str">
        <f t="shared" si="79"/>
        <v>01 April 2025</v>
      </c>
      <c r="F5138" s="98" t="s">
        <v>541</v>
      </c>
      <c r="G5138" t="s">
        <v>551</v>
      </c>
    </row>
    <row r="5139" spans="1:7" x14ac:dyDescent="0.25">
      <c r="A5139" s="98" t="s">
        <v>549</v>
      </c>
      <c r="B5139" t="s">
        <v>20</v>
      </c>
      <c r="C5139">
        <v>0</v>
      </c>
      <c r="D5139">
        <v>202504</v>
      </c>
      <c r="E5139" s="121" t="str">
        <f t="shared" si="79"/>
        <v>01 April 2025</v>
      </c>
      <c r="F5139" s="98" t="s">
        <v>541</v>
      </c>
      <c r="G5139" t="s">
        <v>552</v>
      </c>
    </row>
    <row r="5140" spans="1:7" x14ac:dyDescent="0.25">
      <c r="A5140" s="98" t="s">
        <v>549</v>
      </c>
      <c r="B5140" t="s">
        <v>20</v>
      </c>
      <c r="C5140">
        <v>0</v>
      </c>
      <c r="D5140">
        <v>202504</v>
      </c>
      <c r="E5140" s="121" t="str">
        <f t="shared" si="79"/>
        <v>01 April 2025</v>
      </c>
      <c r="F5140" s="98" t="s">
        <v>541</v>
      </c>
      <c r="G5140" t="s">
        <v>553</v>
      </c>
    </row>
    <row r="5141" spans="1:7" x14ac:dyDescent="0.25">
      <c r="A5141" s="98" t="s">
        <v>549</v>
      </c>
      <c r="B5141" t="s">
        <v>20</v>
      </c>
      <c r="C5141">
        <v>0</v>
      </c>
      <c r="D5141">
        <v>202504</v>
      </c>
      <c r="E5141" s="121" t="str">
        <f t="shared" si="79"/>
        <v>01 April 2025</v>
      </c>
      <c r="F5141" s="98" t="s">
        <v>541</v>
      </c>
      <c r="G5141" t="s">
        <v>554</v>
      </c>
    </row>
    <row r="5142" spans="1:7" x14ac:dyDescent="0.25">
      <c r="A5142" s="98" t="s">
        <v>549</v>
      </c>
      <c r="B5142" t="s">
        <v>22</v>
      </c>
      <c r="C5142">
        <v>72450</v>
      </c>
      <c r="D5142">
        <v>202504</v>
      </c>
      <c r="E5142" s="121" t="str">
        <f t="shared" si="79"/>
        <v>01 April 2025</v>
      </c>
      <c r="F5142" s="98" t="s">
        <v>541</v>
      </c>
      <c r="G5142" t="s">
        <v>550</v>
      </c>
    </row>
    <row r="5143" spans="1:7" x14ac:dyDescent="0.25">
      <c r="A5143" s="98" t="s">
        <v>549</v>
      </c>
      <c r="B5143" t="s">
        <v>22</v>
      </c>
      <c r="C5143">
        <v>157500</v>
      </c>
      <c r="D5143">
        <v>202504</v>
      </c>
      <c r="E5143" s="121" t="str">
        <f t="shared" si="79"/>
        <v>01 April 2025</v>
      </c>
      <c r="F5143" s="98" t="s">
        <v>541</v>
      </c>
      <c r="G5143" t="s">
        <v>551</v>
      </c>
    </row>
    <row r="5144" spans="1:7" x14ac:dyDescent="0.25">
      <c r="A5144" s="98" t="s">
        <v>549</v>
      </c>
      <c r="B5144" t="s">
        <v>22</v>
      </c>
      <c r="C5144">
        <v>220500</v>
      </c>
      <c r="D5144">
        <v>202504</v>
      </c>
      <c r="E5144" s="121" t="str">
        <f t="shared" si="79"/>
        <v>01 April 2025</v>
      </c>
      <c r="F5144" s="98" t="s">
        <v>541</v>
      </c>
      <c r="G5144" t="s">
        <v>552</v>
      </c>
    </row>
    <row r="5145" spans="1:7" x14ac:dyDescent="0.25">
      <c r="A5145" s="98" t="s">
        <v>549</v>
      </c>
      <c r="B5145" t="s">
        <v>22</v>
      </c>
      <c r="C5145">
        <v>292950</v>
      </c>
      <c r="D5145">
        <v>202504</v>
      </c>
      <c r="E5145" s="121" t="str">
        <f t="shared" si="79"/>
        <v>01 April 2025</v>
      </c>
      <c r="F5145" s="98" t="s">
        <v>541</v>
      </c>
      <c r="G5145" t="s">
        <v>553</v>
      </c>
    </row>
    <row r="5146" spans="1:7" x14ac:dyDescent="0.25">
      <c r="A5146" s="98" t="s">
        <v>549</v>
      </c>
      <c r="B5146" t="s">
        <v>22</v>
      </c>
      <c r="C5146">
        <v>315000</v>
      </c>
      <c r="D5146">
        <v>202504</v>
      </c>
      <c r="E5146" s="121" t="str">
        <f t="shared" si="79"/>
        <v>01 April 2025</v>
      </c>
      <c r="F5146" s="98" t="s">
        <v>541</v>
      </c>
      <c r="G5146" t="s">
        <v>554</v>
      </c>
    </row>
    <row r="5147" spans="1:7" x14ac:dyDescent="0.25">
      <c r="A5147" s="98" t="s">
        <v>549</v>
      </c>
      <c r="B5147" t="s">
        <v>63</v>
      </c>
      <c r="C5147">
        <v>72450</v>
      </c>
      <c r="D5147">
        <v>202504</v>
      </c>
      <c r="E5147" s="121" t="str">
        <f t="shared" si="79"/>
        <v>01 April 2025</v>
      </c>
      <c r="F5147" s="98" t="s">
        <v>541</v>
      </c>
      <c r="G5147" t="s">
        <v>550</v>
      </c>
    </row>
    <row r="5148" spans="1:7" x14ac:dyDescent="0.25">
      <c r="A5148" s="98" t="s">
        <v>549</v>
      </c>
      <c r="B5148" t="s">
        <v>63</v>
      </c>
      <c r="C5148">
        <v>157500</v>
      </c>
      <c r="D5148">
        <v>202504</v>
      </c>
      <c r="E5148" s="121" t="str">
        <f t="shared" si="79"/>
        <v>01 April 2025</v>
      </c>
      <c r="F5148" s="98" t="s">
        <v>541</v>
      </c>
      <c r="G5148" t="s">
        <v>551</v>
      </c>
    </row>
    <row r="5149" spans="1:7" x14ac:dyDescent="0.25">
      <c r="A5149" s="98" t="s">
        <v>549</v>
      </c>
      <c r="B5149" t="s">
        <v>63</v>
      </c>
      <c r="C5149">
        <v>220500</v>
      </c>
      <c r="D5149">
        <v>202504</v>
      </c>
      <c r="E5149" s="121" t="str">
        <f t="shared" si="79"/>
        <v>01 April 2025</v>
      </c>
      <c r="F5149" s="98" t="s">
        <v>541</v>
      </c>
      <c r="G5149" t="s">
        <v>552</v>
      </c>
    </row>
    <row r="5150" spans="1:7" x14ac:dyDescent="0.25">
      <c r="A5150" s="98" t="s">
        <v>549</v>
      </c>
      <c r="B5150" t="s">
        <v>63</v>
      </c>
      <c r="C5150">
        <v>292950</v>
      </c>
      <c r="D5150">
        <v>202504</v>
      </c>
      <c r="E5150" s="121" t="str">
        <f t="shared" si="79"/>
        <v>01 April 2025</v>
      </c>
      <c r="F5150" s="98" t="s">
        <v>541</v>
      </c>
      <c r="G5150" t="s">
        <v>553</v>
      </c>
    </row>
    <row r="5151" spans="1:7" x14ac:dyDescent="0.25">
      <c r="A5151" s="98" t="s">
        <v>549</v>
      </c>
      <c r="B5151" t="s">
        <v>63</v>
      </c>
      <c r="C5151">
        <v>315000</v>
      </c>
      <c r="D5151">
        <v>202504</v>
      </c>
      <c r="E5151" s="121" t="str">
        <f t="shared" si="79"/>
        <v>01 April 2025</v>
      </c>
      <c r="F5151" s="98" t="s">
        <v>541</v>
      </c>
      <c r="G5151" t="s">
        <v>554</v>
      </c>
    </row>
    <row r="5152" spans="1:7" x14ac:dyDescent="0.25">
      <c r="A5152" s="98" t="s">
        <v>549</v>
      </c>
      <c r="B5152" t="s">
        <v>66</v>
      </c>
      <c r="C5152">
        <v>0</v>
      </c>
      <c r="D5152">
        <v>202504</v>
      </c>
      <c r="E5152" s="121" t="str">
        <f t="shared" si="79"/>
        <v>01 April 2025</v>
      </c>
      <c r="F5152" s="98" t="s">
        <v>541</v>
      </c>
      <c r="G5152" t="s">
        <v>550</v>
      </c>
    </row>
    <row r="5153" spans="1:7" x14ac:dyDescent="0.25">
      <c r="A5153" s="98" t="s">
        <v>549</v>
      </c>
      <c r="B5153" t="s">
        <v>66</v>
      </c>
      <c r="C5153">
        <v>0</v>
      </c>
      <c r="D5153">
        <v>202504</v>
      </c>
      <c r="E5153" s="121" t="str">
        <f t="shared" si="79"/>
        <v>01 April 2025</v>
      </c>
      <c r="F5153" s="98" t="s">
        <v>541</v>
      </c>
      <c r="G5153" t="s">
        <v>551</v>
      </c>
    </row>
    <row r="5154" spans="1:7" x14ac:dyDescent="0.25">
      <c r="A5154" s="98" t="s">
        <v>549</v>
      </c>
      <c r="B5154" t="s">
        <v>66</v>
      </c>
      <c r="C5154">
        <v>0</v>
      </c>
      <c r="D5154">
        <v>202504</v>
      </c>
      <c r="E5154" s="121" t="str">
        <f t="shared" si="79"/>
        <v>01 April 2025</v>
      </c>
      <c r="F5154" s="98" t="s">
        <v>541</v>
      </c>
      <c r="G5154" t="s">
        <v>552</v>
      </c>
    </row>
    <row r="5155" spans="1:7" x14ac:dyDescent="0.25">
      <c r="A5155" s="98" t="s">
        <v>549</v>
      </c>
      <c r="B5155" t="s">
        <v>66</v>
      </c>
      <c r="C5155">
        <v>0</v>
      </c>
      <c r="D5155">
        <v>202504</v>
      </c>
      <c r="E5155" s="121" t="str">
        <f t="shared" si="79"/>
        <v>01 April 2025</v>
      </c>
      <c r="F5155" s="98" t="s">
        <v>541</v>
      </c>
      <c r="G5155" t="s">
        <v>553</v>
      </c>
    </row>
    <row r="5156" spans="1:7" x14ac:dyDescent="0.25">
      <c r="A5156" s="98" t="s">
        <v>549</v>
      </c>
      <c r="B5156" t="s">
        <v>66</v>
      </c>
      <c r="C5156">
        <v>0</v>
      </c>
      <c r="D5156">
        <v>202504</v>
      </c>
      <c r="E5156" s="121" t="str">
        <f t="shared" si="79"/>
        <v>01 April 2025</v>
      </c>
      <c r="F5156" s="98" t="s">
        <v>541</v>
      </c>
      <c r="G5156" t="s">
        <v>554</v>
      </c>
    </row>
    <row r="5157" spans="1:7" x14ac:dyDescent="0.25">
      <c r="A5157" s="98" t="s">
        <v>549</v>
      </c>
      <c r="B5157" t="s">
        <v>68</v>
      </c>
      <c r="C5157">
        <v>-52164</v>
      </c>
      <c r="D5157">
        <v>202504</v>
      </c>
      <c r="E5157" s="121" t="str">
        <f t="shared" si="79"/>
        <v>01 April 2025</v>
      </c>
      <c r="F5157" s="98" t="s">
        <v>541</v>
      </c>
      <c r="G5157" t="s">
        <v>550</v>
      </c>
    </row>
    <row r="5158" spans="1:7" x14ac:dyDescent="0.25">
      <c r="A5158" s="98" t="s">
        <v>549</v>
      </c>
      <c r="B5158" t="s">
        <v>68</v>
      </c>
      <c r="C5158">
        <v>-113400</v>
      </c>
      <c r="D5158">
        <v>202504</v>
      </c>
      <c r="E5158" s="121" t="str">
        <f t="shared" si="79"/>
        <v>01 April 2025</v>
      </c>
      <c r="F5158" s="98" t="s">
        <v>541</v>
      </c>
      <c r="G5158" t="s">
        <v>551</v>
      </c>
    </row>
    <row r="5159" spans="1:7" x14ac:dyDescent="0.25">
      <c r="A5159" s="98" t="s">
        <v>549</v>
      </c>
      <c r="B5159" t="s">
        <v>68</v>
      </c>
      <c r="C5159">
        <v>-158760</v>
      </c>
      <c r="D5159">
        <v>202504</v>
      </c>
      <c r="E5159" s="121" t="str">
        <f t="shared" si="79"/>
        <v>01 April 2025</v>
      </c>
      <c r="F5159" s="98" t="s">
        <v>541</v>
      </c>
      <c r="G5159" t="s">
        <v>552</v>
      </c>
    </row>
    <row r="5160" spans="1:7" x14ac:dyDescent="0.25">
      <c r="A5160" s="98" t="s">
        <v>549</v>
      </c>
      <c r="B5160" t="s">
        <v>68</v>
      </c>
      <c r="C5160">
        <v>-210924</v>
      </c>
      <c r="D5160">
        <v>202504</v>
      </c>
      <c r="E5160" s="121" t="str">
        <f t="shared" si="79"/>
        <v>01 April 2025</v>
      </c>
      <c r="F5160" s="98" t="s">
        <v>541</v>
      </c>
      <c r="G5160" t="s">
        <v>553</v>
      </c>
    </row>
    <row r="5161" spans="1:7" x14ac:dyDescent="0.25">
      <c r="A5161" s="98" t="s">
        <v>549</v>
      </c>
      <c r="B5161" t="s">
        <v>68</v>
      </c>
      <c r="C5161">
        <v>-226800</v>
      </c>
      <c r="D5161">
        <v>202504</v>
      </c>
      <c r="E5161" s="121" t="str">
        <f t="shared" si="79"/>
        <v>01 April 2025</v>
      </c>
      <c r="F5161" s="98" t="s">
        <v>541</v>
      </c>
      <c r="G5161" t="s">
        <v>554</v>
      </c>
    </row>
    <row r="5162" spans="1:7" x14ac:dyDescent="0.25">
      <c r="A5162" s="98" t="s">
        <v>549</v>
      </c>
      <c r="B5162" t="s">
        <v>110</v>
      </c>
      <c r="C5162">
        <v>-52164</v>
      </c>
      <c r="D5162">
        <v>202504</v>
      </c>
      <c r="E5162" s="121" t="str">
        <f t="shared" si="79"/>
        <v>01 April 2025</v>
      </c>
      <c r="F5162" s="98" t="s">
        <v>541</v>
      </c>
      <c r="G5162" t="s">
        <v>550</v>
      </c>
    </row>
    <row r="5163" spans="1:7" x14ac:dyDescent="0.25">
      <c r="A5163" s="98" t="s">
        <v>549</v>
      </c>
      <c r="B5163" t="s">
        <v>110</v>
      </c>
      <c r="C5163">
        <v>-113400</v>
      </c>
      <c r="D5163">
        <v>202504</v>
      </c>
      <c r="E5163" s="121" t="str">
        <f t="shared" si="79"/>
        <v>01 April 2025</v>
      </c>
      <c r="F5163" s="98" t="s">
        <v>541</v>
      </c>
      <c r="G5163" t="s">
        <v>551</v>
      </c>
    </row>
    <row r="5164" spans="1:7" x14ac:dyDescent="0.25">
      <c r="A5164" s="98" t="s">
        <v>549</v>
      </c>
      <c r="B5164" t="s">
        <v>110</v>
      </c>
      <c r="C5164">
        <v>-158760</v>
      </c>
      <c r="D5164">
        <v>202504</v>
      </c>
      <c r="E5164" s="121" t="str">
        <f t="shared" si="79"/>
        <v>01 April 2025</v>
      </c>
      <c r="F5164" s="98" t="s">
        <v>541</v>
      </c>
      <c r="G5164" t="s">
        <v>552</v>
      </c>
    </row>
    <row r="5165" spans="1:7" x14ac:dyDescent="0.25">
      <c r="A5165" s="98" t="s">
        <v>549</v>
      </c>
      <c r="B5165" t="s">
        <v>110</v>
      </c>
      <c r="C5165">
        <v>-210924</v>
      </c>
      <c r="D5165">
        <v>202504</v>
      </c>
      <c r="E5165" s="121" t="str">
        <f t="shared" si="79"/>
        <v>01 April 2025</v>
      </c>
      <c r="F5165" s="98" t="s">
        <v>541</v>
      </c>
      <c r="G5165" t="s">
        <v>553</v>
      </c>
    </row>
    <row r="5166" spans="1:7" x14ac:dyDescent="0.25">
      <c r="A5166" s="98" t="s">
        <v>549</v>
      </c>
      <c r="B5166" t="s">
        <v>110</v>
      </c>
      <c r="C5166">
        <v>-226800</v>
      </c>
      <c r="D5166">
        <v>202504</v>
      </c>
      <c r="E5166" s="121" t="str">
        <f t="shared" si="79"/>
        <v>01 April 2025</v>
      </c>
      <c r="F5166" s="98" t="s">
        <v>541</v>
      </c>
      <c r="G5166" t="s">
        <v>554</v>
      </c>
    </row>
    <row r="5167" spans="1:7" x14ac:dyDescent="0.25">
      <c r="A5167" s="98" t="s">
        <v>549</v>
      </c>
      <c r="B5167" t="s">
        <v>112</v>
      </c>
      <c r="C5167">
        <v>20286</v>
      </c>
      <c r="D5167">
        <v>202504</v>
      </c>
      <c r="E5167" s="121" t="str">
        <f t="shared" si="79"/>
        <v>01 April 2025</v>
      </c>
      <c r="F5167" s="98" t="s">
        <v>541</v>
      </c>
      <c r="G5167" t="s">
        <v>550</v>
      </c>
    </row>
    <row r="5168" spans="1:7" x14ac:dyDescent="0.25">
      <c r="A5168" s="98" t="s">
        <v>549</v>
      </c>
      <c r="B5168" t="s">
        <v>112</v>
      </c>
      <c r="C5168">
        <v>44100</v>
      </c>
      <c r="D5168">
        <v>202504</v>
      </c>
      <c r="E5168" s="121" t="str">
        <f t="shared" si="79"/>
        <v>01 April 2025</v>
      </c>
      <c r="F5168" s="98" t="s">
        <v>541</v>
      </c>
      <c r="G5168" t="s">
        <v>551</v>
      </c>
    </row>
    <row r="5169" spans="1:7" x14ac:dyDescent="0.25">
      <c r="A5169" s="98" t="s">
        <v>549</v>
      </c>
      <c r="B5169" t="s">
        <v>112</v>
      </c>
      <c r="C5169">
        <v>61739.999999999993</v>
      </c>
      <c r="D5169">
        <v>202504</v>
      </c>
      <c r="E5169" s="121" t="str">
        <f t="shared" si="79"/>
        <v>01 April 2025</v>
      </c>
      <c r="F5169" s="98" t="s">
        <v>541</v>
      </c>
      <c r="G5169" t="s">
        <v>552</v>
      </c>
    </row>
    <row r="5170" spans="1:7" x14ac:dyDescent="0.25">
      <c r="A5170" s="98" t="s">
        <v>549</v>
      </c>
      <c r="B5170" t="s">
        <v>112</v>
      </c>
      <c r="C5170">
        <v>82026</v>
      </c>
      <c r="D5170">
        <v>202504</v>
      </c>
      <c r="E5170" s="121" t="str">
        <f t="shared" si="79"/>
        <v>01 April 2025</v>
      </c>
      <c r="F5170" s="98" t="s">
        <v>541</v>
      </c>
      <c r="G5170" t="s">
        <v>553</v>
      </c>
    </row>
    <row r="5171" spans="1:7" x14ac:dyDescent="0.25">
      <c r="A5171" s="98" t="s">
        <v>549</v>
      </c>
      <c r="B5171" t="s">
        <v>112</v>
      </c>
      <c r="C5171">
        <v>88200</v>
      </c>
      <c r="D5171">
        <v>202504</v>
      </c>
      <c r="E5171" s="121" t="str">
        <f t="shared" si="79"/>
        <v>01 April 2025</v>
      </c>
      <c r="F5171" s="98" t="s">
        <v>541</v>
      </c>
      <c r="G5171" t="s">
        <v>554</v>
      </c>
    </row>
    <row r="5172" spans="1:7" x14ac:dyDescent="0.25">
      <c r="A5172" s="98" t="s">
        <v>549</v>
      </c>
      <c r="B5172" t="s">
        <v>114</v>
      </c>
      <c r="C5172">
        <v>20286</v>
      </c>
      <c r="D5172">
        <v>202504</v>
      </c>
      <c r="E5172" s="121" t="str">
        <f t="shared" si="79"/>
        <v>01 April 2025</v>
      </c>
      <c r="F5172" s="98" t="s">
        <v>541</v>
      </c>
      <c r="G5172" t="s">
        <v>550</v>
      </c>
    </row>
    <row r="5173" spans="1:7" x14ac:dyDescent="0.25">
      <c r="A5173" s="98" t="s">
        <v>549</v>
      </c>
      <c r="B5173" t="s">
        <v>114</v>
      </c>
      <c r="C5173">
        <v>44100</v>
      </c>
      <c r="D5173">
        <v>202504</v>
      </c>
      <c r="E5173" s="121" t="str">
        <f t="shared" si="79"/>
        <v>01 April 2025</v>
      </c>
      <c r="F5173" s="98" t="s">
        <v>541</v>
      </c>
      <c r="G5173" t="s">
        <v>551</v>
      </c>
    </row>
    <row r="5174" spans="1:7" x14ac:dyDescent="0.25">
      <c r="A5174" s="98" t="s">
        <v>549</v>
      </c>
      <c r="B5174" t="s">
        <v>114</v>
      </c>
      <c r="C5174">
        <v>61739.999999999993</v>
      </c>
      <c r="D5174">
        <v>202504</v>
      </c>
      <c r="E5174" s="121" t="str">
        <f t="shared" si="79"/>
        <v>01 April 2025</v>
      </c>
      <c r="F5174" s="98" t="s">
        <v>541</v>
      </c>
      <c r="G5174" t="s">
        <v>552</v>
      </c>
    </row>
    <row r="5175" spans="1:7" x14ac:dyDescent="0.25">
      <c r="A5175" s="98" t="s">
        <v>549</v>
      </c>
      <c r="B5175" t="s">
        <v>114</v>
      </c>
      <c r="C5175">
        <v>82026</v>
      </c>
      <c r="D5175">
        <v>202504</v>
      </c>
      <c r="E5175" s="121" t="str">
        <f t="shared" si="79"/>
        <v>01 April 2025</v>
      </c>
      <c r="F5175" s="98" t="s">
        <v>541</v>
      </c>
      <c r="G5175" t="s">
        <v>553</v>
      </c>
    </row>
    <row r="5176" spans="1:7" x14ac:dyDescent="0.25">
      <c r="A5176" s="98" t="s">
        <v>549</v>
      </c>
      <c r="B5176" t="s">
        <v>114</v>
      </c>
      <c r="C5176">
        <v>88200</v>
      </c>
      <c r="D5176">
        <v>202504</v>
      </c>
      <c r="E5176" s="121" t="str">
        <f t="shared" si="79"/>
        <v>01 April 2025</v>
      </c>
      <c r="F5176" s="98" t="s">
        <v>541</v>
      </c>
      <c r="G5176" t="s">
        <v>554</v>
      </c>
    </row>
    <row r="5177" spans="1:7" x14ac:dyDescent="0.25">
      <c r="A5177" s="98" t="s">
        <v>549</v>
      </c>
      <c r="B5177" t="s">
        <v>116</v>
      </c>
      <c r="C5177">
        <v>0</v>
      </c>
      <c r="D5177">
        <v>202504</v>
      </c>
      <c r="E5177" s="121" t="str">
        <f t="shared" si="79"/>
        <v>01 April 2025</v>
      </c>
      <c r="F5177" s="98" t="s">
        <v>541</v>
      </c>
      <c r="G5177" t="s">
        <v>550</v>
      </c>
    </row>
    <row r="5178" spans="1:7" x14ac:dyDescent="0.25">
      <c r="A5178" s="98" t="s">
        <v>549</v>
      </c>
      <c r="B5178" t="s">
        <v>116</v>
      </c>
      <c r="C5178">
        <v>0</v>
      </c>
      <c r="D5178">
        <v>202504</v>
      </c>
      <c r="E5178" s="121" t="str">
        <f t="shared" si="79"/>
        <v>01 April 2025</v>
      </c>
      <c r="F5178" s="98" t="s">
        <v>541</v>
      </c>
      <c r="G5178" t="s">
        <v>551</v>
      </c>
    </row>
    <row r="5179" spans="1:7" x14ac:dyDescent="0.25">
      <c r="A5179" s="98" t="s">
        <v>549</v>
      </c>
      <c r="B5179" t="s">
        <v>116</v>
      </c>
      <c r="C5179">
        <v>0</v>
      </c>
      <c r="D5179">
        <v>202504</v>
      </c>
      <c r="E5179" s="121" t="str">
        <f t="shared" si="79"/>
        <v>01 April 2025</v>
      </c>
      <c r="F5179" s="98" t="s">
        <v>541</v>
      </c>
      <c r="G5179" t="s">
        <v>552</v>
      </c>
    </row>
    <row r="5180" spans="1:7" x14ac:dyDescent="0.25">
      <c r="A5180" s="98" t="s">
        <v>549</v>
      </c>
      <c r="B5180" t="s">
        <v>116</v>
      </c>
      <c r="C5180">
        <v>0</v>
      </c>
      <c r="D5180">
        <v>202504</v>
      </c>
      <c r="E5180" s="121" t="str">
        <f t="shared" si="79"/>
        <v>01 April 2025</v>
      </c>
      <c r="F5180" s="98" t="s">
        <v>541</v>
      </c>
      <c r="G5180" t="s">
        <v>553</v>
      </c>
    </row>
    <row r="5181" spans="1:7" x14ac:dyDescent="0.25">
      <c r="A5181" s="98" t="s">
        <v>549</v>
      </c>
      <c r="B5181" t="s">
        <v>116</v>
      </c>
      <c r="C5181">
        <v>0</v>
      </c>
      <c r="D5181">
        <v>202504</v>
      </c>
      <c r="E5181" s="121" t="str">
        <f t="shared" si="79"/>
        <v>01 April 2025</v>
      </c>
      <c r="F5181" s="98" t="s">
        <v>541</v>
      </c>
      <c r="G5181" t="s">
        <v>554</v>
      </c>
    </row>
    <row r="5182" spans="1:7" x14ac:dyDescent="0.25">
      <c r="A5182" s="98" t="s">
        <v>549</v>
      </c>
      <c r="B5182" t="s">
        <v>118</v>
      </c>
      <c r="C5182">
        <v>0</v>
      </c>
      <c r="D5182">
        <v>202504</v>
      </c>
      <c r="E5182" s="121" t="str">
        <f t="shared" si="79"/>
        <v>01 April 2025</v>
      </c>
      <c r="F5182" s="98" t="s">
        <v>541</v>
      </c>
      <c r="G5182" t="s">
        <v>550</v>
      </c>
    </row>
    <row r="5183" spans="1:7" x14ac:dyDescent="0.25">
      <c r="A5183" s="98" t="s">
        <v>549</v>
      </c>
      <c r="B5183" t="s">
        <v>118</v>
      </c>
      <c r="C5183">
        <v>0</v>
      </c>
      <c r="D5183">
        <v>202504</v>
      </c>
      <c r="E5183" s="121" t="str">
        <f t="shared" si="79"/>
        <v>01 April 2025</v>
      </c>
      <c r="F5183" s="98" t="s">
        <v>541</v>
      </c>
      <c r="G5183" t="s">
        <v>551</v>
      </c>
    </row>
    <row r="5184" spans="1:7" x14ac:dyDescent="0.25">
      <c r="A5184" s="98" t="s">
        <v>549</v>
      </c>
      <c r="B5184" t="s">
        <v>118</v>
      </c>
      <c r="C5184">
        <v>0</v>
      </c>
      <c r="D5184">
        <v>202504</v>
      </c>
      <c r="E5184" s="121" t="str">
        <f t="shared" si="79"/>
        <v>01 April 2025</v>
      </c>
      <c r="F5184" s="98" t="s">
        <v>541</v>
      </c>
      <c r="G5184" t="s">
        <v>552</v>
      </c>
    </row>
    <row r="5185" spans="1:7" x14ac:dyDescent="0.25">
      <c r="A5185" s="98" t="s">
        <v>549</v>
      </c>
      <c r="B5185" t="s">
        <v>118</v>
      </c>
      <c r="C5185">
        <v>0</v>
      </c>
      <c r="D5185">
        <v>202504</v>
      </c>
      <c r="E5185" s="121" t="str">
        <f t="shared" si="79"/>
        <v>01 April 2025</v>
      </c>
      <c r="F5185" s="98" t="s">
        <v>541</v>
      </c>
      <c r="G5185" t="s">
        <v>553</v>
      </c>
    </row>
    <row r="5186" spans="1:7" x14ac:dyDescent="0.25">
      <c r="A5186" s="98" t="s">
        <v>549</v>
      </c>
      <c r="B5186" t="s">
        <v>118</v>
      </c>
      <c r="C5186">
        <v>0</v>
      </c>
      <c r="D5186">
        <v>202504</v>
      </c>
      <c r="E5186" s="121" t="str">
        <f t="shared" si="79"/>
        <v>01 April 2025</v>
      </c>
      <c r="F5186" s="98" t="s">
        <v>541</v>
      </c>
      <c r="G5186" t="s">
        <v>554</v>
      </c>
    </row>
    <row r="5187" spans="1:7" x14ac:dyDescent="0.25">
      <c r="A5187" s="98" t="s">
        <v>549</v>
      </c>
      <c r="B5187" t="s">
        <v>120</v>
      </c>
      <c r="C5187">
        <v>-7892.9100000000008</v>
      </c>
      <c r="D5187">
        <v>202504</v>
      </c>
      <c r="E5187" s="121" t="str">
        <f t="shared" si="79"/>
        <v>01 April 2025</v>
      </c>
      <c r="F5187" s="98" t="s">
        <v>541</v>
      </c>
      <c r="G5187" t="s">
        <v>550</v>
      </c>
    </row>
    <row r="5188" spans="1:7" x14ac:dyDescent="0.25">
      <c r="A5188" s="98" t="s">
        <v>549</v>
      </c>
      <c r="B5188" t="s">
        <v>120</v>
      </c>
      <c r="C5188">
        <v>-17158.5</v>
      </c>
      <c r="D5188">
        <v>202504</v>
      </c>
      <c r="E5188" s="121" t="str">
        <f t="shared" si="79"/>
        <v>01 April 2025</v>
      </c>
      <c r="F5188" s="98" t="s">
        <v>541</v>
      </c>
      <c r="G5188" t="s">
        <v>551</v>
      </c>
    </row>
    <row r="5189" spans="1:7" x14ac:dyDescent="0.25">
      <c r="A5189" s="98" t="s">
        <v>549</v>
      </c>
      <c r="B5189" t="s">
        <v>120</v>
      </c>
      <c r="C5189">
        <v>-24021.899999999998</v>
      </c>
      <c r="D5189">
        <v>202504</v>
      </c>
      <c r="E5189" s="121" t="str">
        <f t="shared" si="79"/>
        <v>01 April 2025</v>
      </c>
      <c r="F5189" s="98" t="s">
        <v>541</v>
      </c>
      <c r="G5189" t="s">
        <v>552</v>
      </c>
    </row>
    <row r="5190" spans="1:7" x14ac:dyDescent="0.25">
      <c r="A5190" s="98" t="s">
        <v>549</v>
      </c>
      <c r="B5190" t="s">
        <v>120</v>
      </c>
      <c r="C5190">
        <v>-31914.81</v>
      </c>
      <c r="D5190">
        <v>202504</v>
      </c>
      <c r="E5190" s="121" t="str">
        <f t="shared" si="79"/>
        <v>01 April 2025</v>
      </c>
      <c r="F5190" s="98" t="s">
        <v>541</v>
      </c>
      <c r="G5190" t="s">
        <v>553</v>
      </c>
    </row>
    <row r="5191" spans="1:7" x14ac:dyDescent="0.25">
      <c r="A5191" s="98" t="s">
        <v>549</v>
      </c>
      <c r="B5191" t="s">
        <v>120</v>
      </c>
      <c r="C5191">
        <v>-34317</v>
      </c>
      <c r="D5191">
        <v>202504</v>
      </c>
      <c r="E5191" s="121" t="str">
        <f t="shared" ref="E5191:E5254" si="80">TEXT(DATE(LEFT(D5191,4), RIGHT(D5191,2), 1), "DD MMMM YYYY")</f>
        <v>01 April 2025</v>
      </c>
      <c r="F5191" s="98" t="s">
        <v>541</v>
      </c>
      <c r="G5191" t="s">
        <v>554</v>
      </c>
    </row>
    <row r="5192" spans="1:7" x14ac:dyDescent="0.25">
      <c r="A5192" s="98" t="s">
        <v>549</v>
      </c>
      <c r="B5192" t="s">
        <v>122</v>
      </c>
      <c r="C5192">
        <v>0</v>
      </c>
      <c r="D5192">
        <v>202504</v>
      </c>
      <c r="E5192" s="121" t="str">
        <f t="shared" si="80"/>
        <v>01 April 2025</v>
      </c>
      <c r="F5192" s="98" t="s">
        <v>541</v>
      </c>
      <c r="G5192" t="s">
        <v>550</v>
      </c>
    </row>
    <row r="5193" spans="1:7" x14ac:dyDescent="0.25">
      <c r="A5193" s="98" t="s">
        <v>549</v>
      </c>
      <c r="B5193" t="s">
        <v>122</v>
      </c>
      <c r="C5193">
        <v>0</v>
      </c>
      <c r="D5193">
        <v>202504</v>
      </c>
      <c r="E5193" s="121" t="str">
        <f t="shared" si="80"/>
        <v>01 April 2025</v>
      </c>
      <c r="F5193" s="98" t="s">
        <v>541</v>
      </c>
      <c r="G5193" t="s">
        <v>551</v>
      </c>
    </row>
    <row r="5194" spans="1:7" x14ac:dyDescent="0.25">
      <c r="A5194" s="98" t="s">
        <v>549</v>
      </c>
      <c r="B5194" t="s">
        <v>122</v>
      </c>
      <c r="C5194">
        <v>0</v>
      </c>
      <c r="D5194">
        <v>202504</v>
      </c>
      <c r="E5194" s="121" t="str">
        <f t="shared" si="80"/>
        <v>01 April 2025</v>
      </c>
      <c r="F5194" s="98" t="s">
        <v>541</v>
      </c>
      <c r="G5194" t="s">
        <v>552</v>
      </c>
    </row>
    <row r="5195" spans="1:7" x14ac:dyDescent="0.25">
      <c r="A5195" s="98" t="s">
        <v>549</v>
      </c>
      <c r="B5195" t="s">
        <v>122</v>
      </c>
      <c r="C5195">
        <v>0</v>
      </c>
      <c r="D5195">
        <v>202504</v>
      </c>
      <c r="E5195" s="121" t="str">
        <f t="shared" si="80"/>
        <v>01 April 2025</v>
      </c>
      <c r="F5195" s="98" t="s">
        <v>541</v>
      </c>
      <c r="G5195" t="s">
        <v>553</v>
      </c>
    </row>
    <row r="5196" spans="1:7" x14ac:dyDescent="0.25">
      <c r="A5196" s="98" t="s">
        <v>549</v>
      </c>
      <c r="B5196" t="s">
        <v>122</v>
      </c>
      <c r="C5196">
        <v>0</v>
      </c>
      <c r="D5196">
        <v>202504</v>
      </c>
      <c r="E5196" s="121" t="str">
        <f t="shared" si="80"/>
        <v>01 April 2025</v>
      </c>
      <c r="F5196" s="98" t="s">
        <v>541</v>
      </c>
      <c r="G5196" t="s">
        <v>554</v>
      </c>
    </row>
    <row r="5197" spans="1:7" x14ac:dyDescent="0.25">
      <c r="A5197" s="98" t="s">
        <v>549</v>
      </c>
      <c r="B5197" t="s">
        <v>124</v>
      </c>
      <c r="C5197">
        <v>-315.79000000000002</v>
      </c>
      <c r="D5197">
        <v>202504</v>
      </c>
      <c r="E5197" s="121" t="str">
        <f t="shared" si="80"/>
        <v>01 April 2025</v>
      </c>
      <c r="F5197" s="98" t="s">
        <v>541</v>
      </c>
      <c r="G5197" t="s">
        <v>550</v>
      </c>
    </row>
    <row r="5198" spans="1:7" x14ac:dyDescent="0.25">
      <c r="A5198" s="98" t="s">
        <v>549</v>
      </c>
      <c r="B5198" t="s">
        <v>124</v>
      </c>
      <c r="C5198">
        <v>-686.5</v>
      </c>
      <c r="D5198">
        <v>202504</v>
      </c>
      <c r="E5198" s="121" t="str">
        <f t="shared" si="80"/>
        <v>01 April 2025</v>
      </c>
      <c r="F5198" s="98" t="s">
        <v>541</v>
      </c>
      <c r="G5198" t="s">
        <v>551</v>
      </c>
    </row>
    <row r="5199" spans="1:7" x14ac:dyDescent="0.25">
      <c r="A5199" s="98" t="s">
        <v>549</v>
      </c>
      <c r="B5199" t="s">
        <v>124</v>
      </c>
      <c r="C5199">
        <v>-961.09999999999991</v>
      </c>
      <c r="D5199">
        <v>202504</v>
      </c>
      <c r="E5199" s="121" t="str">
        <f t="shared" si="80"/>
        <v>01 April 2025</v>
      </c>
      <c r="F5199" s="98" t="s">
        <v>541</v>
      </c>
      <c r="G5199" t="s">
        <v>552</v>
      </c>
    </row>
    <row r="5200" spans="1:7" x14ac:dyDescent="0.25">
      <c r="A5200" s="98" t="s">
        <v>549</v>
      </c>
      <c r="B5200" t="s">
        <v>124</v>
      </c>
      <c r="C5200">
        <v>-1276.8900000000001</v>
      </c>
      <c r="D5200">
        <v>202504</v>
      </c>
      <c r="E5200" s="121" t="str">
        <f t="shared" si="80"/>
        <v>01 April 2025</v>
      </c>
      <c r="F5200" s="98" t="s">
        <v>541</v>
      </c>
      <c r="G5200" t="s">
        <v>553</v>
      </c>
    </row>
    <row r="5201" spans="1:7" x14ac:dyDescent="0.25">
      <c r="A5201" s="98" t="s">
        <v>549</v>
      </c>
      <c r="B5201" t="s">
        <v>124</v>
      </c>
      <c r="C5201">
        <v>-1373</v>
      </c>
      <c r="D5201">
        <v>202504</v>
      </c>
      <c r="E5201" s="121" t="str">
        <f t="shared" si="80"/>
        <v>01 April 2025</v>
      </c>
      <c r="F5201" s="98" t="s">
        <v>541</v>
      </c>
      <c r="G5201" t="s">
        <v>554</v>
      </c>
    </row>
    <row r="5202" spans="1:7" x14ac:dyDescent="0.25">
      <c r="A5202" s="98" t="s">
        <v>549</v>
      </c>
      <c r="B5202" t="s">
        <v>558</v>
      </c>
      <c r="C5202">
        <v>0</v>
      </c>
      <c r="D5202">
        <v>202504</v>
      </c>
      <c r="E5202" s="121" t="str">
        <f t="shared" si="80"/>
        <v>01 April 2025</v>
      </c>
      <c r="F5202" s="98" t="s">
        <v>541</v>
      </c>
      <c r="G5202" t="s">
        <v>550</v>
      </c>
    </row>
    <row r="5203" spans="1:7" x14ac:dyDescent="0.25">
      <c r="A5203" s="98" t="s">
        <v>549</v>
      </c>
      <c r="B5203" t="s">
        <v>558</v>
      </c>
      <c r="C5203">
        <v>0</v>
      </c>
      <c r="D5203">
        <v>202504</v>
      </c>
      <c r="E5203" s="121" t="str">
        <f t="shared" si="80"/>
        <v>01 April 2025</v>
      </c>
      <c r="F5203" s="98" t="s">
        <v>541</v>
      </c>
      <c r="G5203" t="s">
        <v>551</v>
      </c>
    </row>
    <row r="5204" spans="1:7" x14ac:dyDescent="0.25">
      <c r="A5204" s="98" t="s">
        <v>549</v>
      </c>
      <c r="B5204" t="s">
        <v>558</v>
      </c>
      <c r="C5204">
        <v>0</v>
      </c>
      <c r="D5204">
        <v>202504</v>
      </c>
      <c r="E5204" s="121" t="str">
        <f t="shared" si="80"/>
        <v>01 April 2025</v>
      </c>
      <c r="F5204" s="98" t="s">
        <v>541</v>
      </c>
      <c r="G5204" t="s">
        <v>552</v>
      </c>
    </row>
    <row r="5205" spans="1:7" x14ac:dyDescent="0.25">
      <c r="A5205" s="98" t="s">
        <v>549</v>
      </c>
      <c r="B5205" t="s">
        <v>558</v>
      </c>
      <c r="C5205">
        <v>0</v>
      </c>
      <c r="D5205">
        <v>202504</v>
      </c>
      <c r="E5205" s="121" t="str">
        <f t="shared" si="80"/>
        <v>01 April 2025</v>
      </c>
      <c r="F5205" s="98" t="s">
        <v>541</v>
      </c>
      <c r="G5205" t="s">
        <v>553</v>
      </c>
    </row>
    <row r="5206" spans="1:7" x14ac:dyDescent="0.25">
      <c r="A5206" s="98" t="s">
        <v>549</v>
      </c>
      <c r="B5206" t="s">
        <v>558</v>
      </c>
      <c r="C5206">
        <v>0</v>
      </c>
      <c r="D5206">
        <v>202504</v>
      </c>
      <c r="E5206" s="121" t="str">
        <f t="shared" si="80"/>
        <v>01 April 2025</v>
      </c>
      <c r="F5206" s="98" t="s">
        <v>541</v>
      </c>
      <c r="G5206" t="s">
        <v>554</v>
      </c>
    </row>
    <row r="5207" spans="1:7" x14ac:dyDescent="0.25">
      <c r="A5207" s="98" t="s">
        <v>549</v>
      </c>
      <c r="B5207" t="s">
        <v>126</v>
      </c>
      <c r="C5207">
        <v>-663.09</v>
      </c>
      <c r="D5207">
        <v>202504</v>
      </c>
      <c r="E5207" s="121" t="str">
        <f t="shared" si="80"/>
        <v>01 April 2025</v>
      </c>
      <c r="F5207" s="98" t="s">
        <v>541</v>
      </c>
      <c r="G5207" t="s">
        <v>550</v>
      </c>
    </row>
    <row r="5208" spans="1:7" x14ac:dyDescent="0.25">
      <c r="A5208" s="98" t="s">
        <v>549</v>
      </c>
      <c r="B5208" t="s">
        <v>126</v>
      </c>
      <c r="C5208">
        <v>-1441.5</v>
      </c>
      <c r="D5208">
        <v>202504</v>
      </c>
      <c r="E5208" s="121" t="str">
        <f t="shared" si="80"/>
        <v>01 April 2025</v>
      </c>
      <c r="F5208" s="98" t="s">
        <v>541</v>
      </c>
      <c r="G5208" t="s">
        <v>551</v>
      </c>
    </row>
    <row r="5209" spans="1:7" x14ac:dyDescent="0.25">
      <c r="A5209" s="98" t="s">
        <v>549</v>
      </c>
      <c r="B5209" t="s">
        <v>126</v>
      </c>
      <c r="C5209">
        <v>-2018.1</v>
      </c>
      <c r="D5209">
        <v>202504</v>
      </c>
      <c r="E5209" s="121" t="str">
        <f t="shared" si="80"/>
        <v>01 April 2025</v>
      </c>
      <c r="F5209" s="98" t="s">
        <v>541</v>
      </c>
      <c r="G5209" t="s">
        <v>552</v>
      </c>
    </row>
    <row r="5210" spans="1:7" x14ac:dyDescent="0.25">
      <c r="A5210" s="98" t="s">
        <v>549</v>
      </c>
      <c r="B5210" t="s">
        <v>126</v>
      </c>
      <c r="C5210">
        <v>-2681.19</v>
      </c>
      <c r="D5210">
        <v>202504</v>
      </c>
      <c r="E5210" s="121" t="str">
        <f t="shared" si="80"/>
        <v>01 April 2025</v>
      </c>
      <c r="F5210" s="98" t="s">
        <v>541</v>
      </c>
      <c r="G5210" t="s">
        <v>553</v>
      </c>
    </row>
    <row r="5211" spans="1:7" x14ac:dyDescent="0.25">
      <c r="A5211" s="98" t="s">
        <v>549</v>
      </c>
      <c r="B5211" t="s">
        <v>126</v>
      </c>
      <c r="C5211">
        <v>-2883</v>
      </c>
      <c r="D5211">
        <v>202504</v>
      </c>
      <c r="E5211" s="121" t="str">
        <f t="shared" si="80"/>
        <v>01 April 2025</v>
      </c>
      <c r="F5211" s="98" t="s">
        <v>541</v>
      </c>
      <c r="G5211" t="s">
        <v>554</v>
      </c>
    </row>
    <row r="5212" spans="1:7" x14ac:dyDescent="0.25">
      <c r="A5212" s="98" t="s">
        <v>549</v>
      </c>
      <c r="B5212" t="s">
        <v>128</v>
      </c>
      <c r="C5212">
        <v>0</v>
      </c>
      <c r="D5212">
        <v>202504</v>
      </c>
      <c r="E5212" s="121" t="str">
        <f t="shared" si="80"/>
        <v>01 April 2025</v>
      </c>
      <c r="F5212" s="98" t="s">
        <v>541</v>
      </c>
      <c r="G5212" t="s">
        <v>550</v>
      </c>
    </row>
    <row r="5213" spans="1:7" x14ac:dyDescent="0.25">
      <c r="A5213" s="98" t="s">
        <v>549</v>
      </c>
      <c r="B5213" t="s">
        <v>128</v>
      </c>
      <c r="C5213">
        <v>0</v>
      </c>
      <c r="D5213">
        <v>202504</v>
      </c>
      <c r="E5213" s="121" t="str">
        <f t="shared" si="80"/>
        <v>01 April 2025</v>
      </c>
      <c r="F5213" s="98" t="s">
        <v>541</v>
      </c>
      <c r="G5213" t="s">
        <v>551</v>
      </c>
    </row>
    <row r="5214" spans="1:7" x14ac:dyDescent="0.25">
      <c r="A5214" s="98" t="s">
        <v>549</v>
      </c>
      <c r="B5214" t="s">
        <v>128</v>
      </c>
      <c r="C5214">
        <v>0</v>
      </c>
      <c r="D5214">
        <v>202504</v>
      </c>
      <c r="E5214" s="121" t="str">
        <f t="shared" si="80"/>
        <v>01 April 2025</v>
      </c>
      <c r="F5214" s="98" t="s">
        <v>541</v>
      </c>
      <c r="G5214" t="s">
        <v>552</v>
      </c>
    </row>
    <row r="5215" spans="1:7" x14ac:dyDescent="0.25">
      <c r="A5215" s="98" t="s">
        <v>549</v>
      </c>
      <c r="B5215" t="s">
        <v>128</v>
      </c>
      <c r="C5215">
        <v>0</v>
      </c>
      <c r="D5215">
        <v>202504</v>
      </c>
      <c r="E5215" s="121" t="str">
        <f t="shared" si="80"/>
        <v>01 April 2025</v>
      </c>
      <c r="F5215" s="98" t="s">
        <v>541</v>
      </c>
      <c r="G5215" t="s">
        <v>553</v>
      </c>
    </row>
    <row r="5216" spans="1:7" x14ac:dyDescent="0.25">
      <c r="A5216" s="98" t="s">
        <v>549</v>
      </c>
      <c r="B5216" t="s">
        <v>128</v>
      </c>
      <c r="C5216">
        <v>0</v>
      </c>
      <c r="D5216">
        <v>202504</v>
      </c>
      <c r="E5216" s="121" t="str">
        <f t="shared" si="80"/>
        <v>01 April 2025</v>
      </c>
      <c r="F5216" s="98" t="s">
        <v>541</v>
      </c>
      <c r="G5216" t="s">
        <v>554</v>
      </c>
    </row>
    <row r="5217" spans="1:7" x14ac:dyDescent="0.25">
      <c r="A5217" s="98" t="s">
        <v>549</v>
      </c>
      <c r="B5217" t="s">
        <v>543</v>
      </c>
      <c r="C5217">
        <v>-7.82</v>
      </c>
      <c r="D5217">
        <v>202504</v>
      </c>
      <c r="E5217" s="121" t="str">
        <f t="shared" si="80"/>
        <v>01 April 2025</v>
      </c>
      <c r="F5217" s="98" t="s">
        <v>541</v>
      </c>
      <c r="G5217" t="s">
        <v>550</v>
      </c>
    </row>
    <row r="5218" spans="1:7" x14ac:dyDescent="0.25">
      <c r="A5218" s="98" t="s">
        <v>549</v>
      </c>
      <c r="B5218" t="s">
        <v>543</v>
      </c>
      <c r="C5218">
        <v>-17</v>
      </c>
      <c r="D5218">
        <v>202504</v>
      </c>
      <c r="E5218" s="121" t="str">
        <f t="shared" si="80"/>
        <v>01 April 2025</v>
      </c>
      <c r="F5218" s="98" t="s">
        <v>541</v>
      </c>
      <c r="G5218" t="s">
        <v>551</v>
      </c>
    </row>
    <row r="5219" spans="1:7" x14ac:dyDescent="0.25">
      <c r="A5219" s="98" t="s">
        <v>549</v>
      </c>
      <c r="B5219" t="s">
        <v>543</v>
      </c>
      <c r="C5219">
        <v>-23.799999999999997</v>
      </c>
      <c r="D5219">
        <v>202504</v>
      </c>
      <c r="E5219" s="121" t="str">
        <f t="shared" si="80"/>
        <v>01 April 2025</v>
      </c>
      <c r="F5219" s="98" t="s">
        <v>541</v>
      </c>
      <c r="G5219" t="s">
        <v>552</v>
      </c>
    </row>
    <row r="5220" spans="1:7" x14ac:dyDescent="0.25">
      <c r="A5220" s="98" t="s">
        <v>549</v>
      </c>
      <c r="B5220" t="s">
        <v>543</v>
      </c>
      <c r="C5220">
        <v>-31.62</v>
      </c>
      <c r="D5220">
        <v>202504</v>
      </c>
      <c r="E5220" s="121" t="str">
        <f t="shared" si="80"/>
        <v>01 April 2025</v>
      </c>
      <c r="F5220" s="98" t="s">
        <v>541</v>
      </c>
      <c r="G5220" t="s">
        <v>553</v>
      </c>
    </row>
    <row r="5221" spans="1:7" x14ac:dyDescent="0.25">
      <c r="A5221" s="98" t="s">
        <v>549</v>
      </c>
      <c r="B5221" t="s">
        <v>543</v>
      </c>
      <c r="C5221">
        <v>-34</v>
      </c>
      <c r="D5221">
        <v>202504</v>
      </c>
      <c r="E5221" s="121" t="str">
        <f t="shared" si="80"/>
        <v>01 April 2025</v>
      </c>
      <c r="F5221" s="98" t="s">
        <v>541</v>
      </c>
      <c r="G5221" t="s">
        <v>554</v>
      </c>
    </row>
    <row r="5222" spans="1:7" x14ac:dyDescent="0.25">
      <c r="A5222" s="98" t="s">
        <v>549</v>
      </c>
      <c r="B5222" t="s">
        <v>130</v>
      </c>
      <c r="C5222">
        <v>-57.5</v>
      </c>
      <c r="D5222">
        <v>202504</v>
      </c>
      <c r="E5222" s="121" t="str">
        <f t="shared" si="80"/>
        <v>01 April 2025</v>
      </c>
      <c r="F5222" s="98" t="s">
        <v>541</v>
      </c>
      <c r="G5222" t="s">
        <v>550</v>
      </c>
    </row>
    <row r="5223" spans="1:7" x14ac:dyDescent="0.25">
      <c r="A5223" s="98" t="s">
        <v>549</v>
      </c>
      <c r="B5223" t="s">
        <v>130</v>
      </c>
      <c r="C5223">
        <v>-125</v>
      </c>
      <c r="D5223">
        <v>202504</v>
      </c>
      <c r="E5223" s="121" t="str">
        <f t="shared" si="80"/>
        <v>01 April 2025</v>
      </c>
      <c r="F5223" s="98" t="s">
        <v>541</v>
      </c>
      <c r="G5223" t="s">
        <v>551</v>
      </c>
    </row>
    <row r="5224" spans="1:7" x14ac:dyDescent="0.25">
      <c r="A5224" s="98" t="s">
        <v>549</v>
      </c>
      <c r="B5224" t="s">
        <v>130</v>
      </c>
      <c r="C5224">
        <v>-175</v>
      </c>
      <c r="D5224">
        <v>202504</v>
      </c>
      <c r="E5224" s="121" t="str">
        <f t="shared" si="80"/>
        <v>01 April 2025</v>
      </c>
      <c r="F5224" s="98" t="s">
        <v>541</v>
      </c>
      <c r="G5224" t="s">
        <v>552</v>
      </c>
    </row>
    <row r="5225" spans="1:7" x14ac:dyDescent="0.25">
      <c r="A5225" s="98" t="s">
        <v>549</v>
      </c>
      <c r="B5225" t="s">
        <v>130</v>
      </c>
      <c r="C5225">
        <v>-232.5</v>
      </c>
      <c r="D5225">
        <v>202504</v>
      </c>
      <c r="E5225" s="121" t="str">
        <f t="shared" si="80"/>
        <v>01 April 2025</v>
      </c>
      <c r="F5225" s="98" t="s">
        <v>541</v>
      </c>
      <c r="G5225" t="s">
        <v>553</v>
      </c>
    </row>
    <row r="5226" spans="1:7" x14ac:dyDescent="0.25">
      <c r="A5226" s="98" t="s">
        <v>549</v>
      </c>
      <c r="B5226" t="s">
        <v>130</v>
      </c>
      <c r="C5226">
        <v>-250</v>
      </c>
      <c r="D5226">
        <v>202504</v>
      </c>
      <c r="E5226" s="121" t="str">
        <f t="shared" si="80"/>
        <v>01 April 2025</v>
      </c>
      <c r="F5226" s="98" t="s">
        <v>541</v>
      </c>
      <c r="G5226" t="s">
        <v>554</v>
      </c>
    </row>
    <row r="5227" spans="1:7" x14ac:dyDescent="0.25">
      <c r="A5227" s="98" t="s">
        <v>549</v>
      </c>
      <c r="B5227" t="s">
        <v>134</v>
      </c>
      <c r="C5227">
        <v>-631.35</v>
      </c>
      <c r="D5227">
        <v>202504</v>
      </c>
      <c r="E5227" s="121" t="str">
        <f t="shared" si="80"/>
        <v>01 April 2025</v>
      </c>
      <c r="F5227" s="98" t="s">
        <v>541</v>
      </c>
      <c r="G5227" t="s">
        <v>550</v>
      </c>
    </row>
    <row r="5228" spans="1:7" x14ac:dyDescent="0.25">
      <c r="A5228" s="98" t="s">
        <v>549</v>
      </c>
      <c r="B5228" t="s">
        <v>134</v>
      </c>
      <c r="C5228">
        <v>-1372.5</v>
      </c>
      <c r="D5228">
        <v>202504</v>
      </c>
      <c r="E5228" s="121" t="str">
        <f t="shared" si="80"/>
        <v>01 April 2025</v>
      </c>
      <c r="F5228" s="98" t="s">
        <v>541</v>
      </c>
      <c r="G5228" t="s">
        <v>551</v>
      </c>
    </row>
    <row r="5229" spans="1:7" x14ac:dyDescent="0.25">
      <c r="A5229" s="98" t="s">
        <v>549</v>
      </c>
      <c r="B5229" t="s">
        <v>134</v>
      </c>
      <c r="C5229">
        <v>-1921.4999999999998</v>
      </c>
      <c r="D5229">
        <v>202504</v>
      </c>
      <c r="E5229" s="121" t="str">
        <f t="shared" si="80"/>
        <v>01 April 2025</v>
      </c>
      <c r="F5229" s="98" t="s">
        <v>541</v>
      </c>
      <c r="G5229" t="s">
        <v>552</v>
      </c>
    </row>
    <row r="5230" spans="1:7" x14ac:dyDescent="0.25">
      <c r="A5230" s="98" t="s">
        <v>549</v>
      </c>
      <c r="B5230" t="s">
        <v>134</v>
      </c>
      <c r="C5230">
        <v>-2552.85</v>
      </c>
      <c r="D5230">
        <v>202504</v>
      </c>
      <c r="E5230" s="121" t="str">
        <f t="shared" si="80"/>
        <v>01 April 2025</v>
      </c>
      <c r="F5230" s="98" t="s">
        <v>541</v>
      </c>
      <c r="G5230" t="s">
        <v>553</v>
      </c>
    </row>
    <row r="5231" spans="1:7" x14ac:dyDescent="0.25">
      <c r="A5231" s="98" t="s">
        <v>549</v>
      </c>
      <c r="B5231" t="s">
        <v>134</v>
      </c>
      <c r="C5231">
        <v>-2745</v>
      </c>
      <c r="D5231">
        <v>202504</v>
      </c>
      <c r="E5231" s="121" t="str">
        <f t="shared" si="80"/>
        <v>01 April 2025</v>
      </c>
      <c r="F5231" s="98" t="s">
        <v>541</v>
      </c>
      <c r="G5231" t="s">
        <v>554</v>
      </c>
    </row>
    <row r="5232" spans="1:7" x14ac:dyDescent="0.25">
      <c r="A5232" s="98" t="s">
        <v>549</v>
      </c>
      <c r="B5232" t="s">
        <v>140</v>
      </c>
      <c r="C5232">
        <v>-9568.4600000000009</v>
      </c>
      <c r="D5232">
        <v>202504</v>
      </c>
      <c r="E5232" s="121" t="str">
        <f t="shared" si="80"/>
        <v>01 April 2025</v>
      </c>
      <c r="F5232" s="98" t="s">
        <v>541</v>
      </c>
      <c r="G5232" t="s">
        <v>550</v>
      </c>
    </row>
    <row r="5233" spans="1:7" x14ac:dyDescent="0.25">
      <c r="A5233" s="98" t="s">
        <v>549</v>
      </c>
      <c r="B5233" t="s">
        <v>140</v>
      </c>
      <c r="C5233">
        <v>-20801</v>
      </c>
      <c r="D5233">
        <v>202504</v>
      </c>
      <c r="E5233" s="121" t="str">
        <f t="shared" si="80"/>
        <v>01 April 2025</v>
      </c>
      <c r="F5233" s="98" t="s">
        <v>541</v>
      </c>
      <c r="G5233" t="s">
        <v>551</v>
      </c>
    </row>
    <row r="5234" spans="1:7" x14ac:dyDescent="0.25">
      <c r="A5234" s="98" t="s">
        <v>549</v>
      </c>
      <c r="B5234" t="s">
        <v>140</v>
      </c>
      <c r="C5234">
        <v>-29121.399999999998</v>
      </c>
      <c r="D5234">
        <v>202504</v>
      </c>
      <c r="E5234" s="121" t="str">
        <f t="shared" si="80"/>
        <v>01 April 2025</v>
      </c>
      <c r="F5234" s="98" t="s">
        <v>541</v>
      </c>
      <c r="G5234" t="s">
        <v>552</v>
      </c>
    </row>
    <row r="5235" spans="1:7" x14ac:dyDescent="0.25">
      <c r="A5235" s="98" t="s">
        <v>549</v>
      </c>
      <c r="B5235" t="s">
        <v>140</v>
      </c>
      <c r="C5235">
        <v>-38689.86</v>
      </c>
      <c r="D5235">
        <v>202504</v>
      </c>
      <c r="E5235" s="121" t="str">
        <f t="shared" si="80"/>
        <v>01 April 2025</v>
      </c>
      <c r="F5235" s="98" t="s">
        <v>541</v>
      </c>
      <c r="G5235" t="s">
        <v>553</v>
      </c>
    </row>
    <row r="5236" spans="1:7" x14ac:dyDescent="0.25">
      <c r="A5236" s="98" t="s">
        <v>549</v>
      </c>
      <c r="B5236" t="s">
        <v>140</v>
      </c>
      <c r="C5236">
        <v>-41602</v>
      </c>
      <c r="D5236">
        <v>202504</v>
      </c>
      <c r="E5236" s="121" t="str">
        <f t="shared" si="80"/>
        <v>01 April 2025</v>
      </c>
      <c r="F5236" s="98" t="s">
        <v>541</v>
      </c>
      <c r="G5236" t="s">
        <v>554</v>
      </c>
    </row>
    <row r="5237" spans="1:7" x14ac:dyDescent="0.25">
      <c r="A5237" s="98" t="s">
        <v>549</v>
      </c>
      <c r="B5237" t="s">
        <v>142</v>
      </c>
      <c r="C5237">
        <v>0</v>
      </c>
      <c r="D5237">
        <v>202504</v>
      </c>
      <c r="E5237" s="121" t="str">
        <f t="shared" si="80"/>
        <v>01 April 2025</v>
      </c>
      <c r="F5237" s="98" t="s">
        <v>541</v>
      </c>
      <c r="G5237" t="s">
        <v>550</v>
      </c>
    </row>
    <row r="5238" spans="1:7" x14ac:dyDescent="0.25">
      <c r="A5238" s="98" t="s">
        <v>549</v>
      </c>
      <c r="B5238" t="s">
        <v>142</v>
      </c>
      <c r="C5238">
        <v>0</v>
      </c>
      <c r="D5238">
        <v>202504</v>
      </c>
      <c r="E5238" s="121" t="str">
        <f t="shared" si="80"/>
        <v>01 April 2025</v>
      </c>
      <c r="F5238" s="98" t="s">
        <v>541</v>
      </c>
      <c r="G5238" t="s">
        <v>551</v>
      </c>
    </row>
    <row r="5239" spans="1:7" x14ac:dyDescent="0.25">
      <c r="A5239" s="98" t="s">
        <v>549</v>
      </c>
      <c r="B5239" t="s">
        <v>142</v>
      </c>
      <c r="C5239">
        <v>0</v>
      </c>
      <c r="D5239">
        <v>202504</v>
      </c>
      <c r="E5239" s="121" t="str">
        <f t="shared" si="80"/>
        <v>01 April 2025</v>
      </c>
      <c r="F5239" s="98" t="s">
        <v>541</v>
      </c>
      <c r="G5239" t="s">
        <v>552</v>
      </c>
    </row>
    <row r="5240" spans="1:7" x14ac:dyDescent="0.25">
      <c r="A5240" s="98" t="s">
        <v>549</v>
      </c>
      <c r="B5240" t="s">
        <v>142</v>
      </c>
      <c r="C5240">
        <v>0</v>
      </c>
      <c r="D5240">
        <v>202504</v>
      </c>
      <c r="E5240" s="121" t="str">
        <f t="shared" si="80"/>
        <v>01 April 2025</v>
      </c>
      <c r="F5240" s="98" t="s">
        <v>541</v>
      </c>
      <c r="G5240" t="s">
        <v>553</v>
      </c>
    </row>
    <row r="5241" spans="1:7" x14ac:dyDescent="0.25">
      <c r="A5241" s="98" t="s">
        <v>549</v>
      </c>
      <c r="B5241" t="s">
        <v>142</v>
      </c>
      <c r="C5241">
        <v>0</v>
      </c>
      <c r="D5241">
        <v>202504</v>
      </c>
      <c r="E5241" s="121" t="str">
        <f t="shared" si="80"/>
        <v>01 April 2025</v>
      </c>
      <c r="F5241" s="98" t="s">
        <v>541</v>
      </c>
      <c r="G5241" t="s">
        <v>554</v>
      </c>
    </row>
    <row r="5242" spans="1:7" x14ac:dyDescent="0.25">
      <c r="A5242" s="98" t="s">
        <v>549</v>
      </c>
      <c r="B5242" t="s">
        <v>329</v>
      </c>
      <c r="C5242">
        <v>-184</v>
      </c>
      <c r="D5242">
        <v>202504</v>
      </c>
      <c r="E5242" s="121" t="str">
        <f t="shared" si="80"/>
        <v>01 April 2025</v>
      </c>
      <c r="F5242" s="98" t="s">
        <v>541</v>
      </c>
      <c r="G5242" t="s">
        <v>550</v>
      </c>
    </row>
    <row r="5243" spans="1:7" x14ac:dyDescent="0.25">
      <c r="A5243" s="98" t="s">
        <v>549</v>
      </c>
      <c r="B5243" t="s">
        <v>329</v>
      </c>
      <c r="C5243">
        <v>-400</v>
      </c>
      <c r="D5243">
        <v>202504</v>
      </c>
      <c r="E5243" s="121" t="str">
        <f t="shared" si="80"/>
        <v>01 April 2025</v>
      </c>
      <c r="F5243" s="98" t="s">
        <v>541</v>
      </c>
      <c r="G5243" t="s">
        <v>551</v>
      </c>
    </row>
    <row r="5244" spans="1:7" x14ac:dyDescent="0.25">
      <c r="A5244" s="98" t="s">
        <v>549</v>
      </c>
      <c r="B5244" t="s">
        <v>329</v>
      </c>
      <c r="C5244">
        <v>-560</v>
      </c>
      <c r="D5244">
        <v>202504</v>
      </c>
      <c r="E5244" s="121" t="str">
        <f t="shared" si="80"/>
        <v>01 April 2025</v>
      </c>
      <c r="F5244" s="98" t="s">
        <v>541</v>
      </c>
      <c r="G5244" t="s">
        <v>552</v>
      </c>
    </row>
    <row r="5245" spans="1:7" x14ac:dyDescent="0.25">
      <c r="A5245" s="98" t="s">
        <v>549</v>
      </c>
      <c r="B5245" t="s">
        <v>329</v>
      </c>
      <c r="C5245">
        <v>-744</v>
      </c>
      <c r="D5245">
        <v>202504</v>
      </c>
      <c r="E5245" s="121" t="str">
        <f t="shared" si="80"/>
        <v>01 April 2025</v>
      </c>
      <c r="F5245" s="98" t="s">
        <v>541</v>
      </c>
      <c r="G5245" t="s">
        <v>553</v>
      </c>
    </row>
    <row r="5246" spans="1:7" x14ac:dyDescent="0.25">
      <c r="A5246" s="98" t="s">
        <v>549</v>
      </c>
      <c r="B5246" t="s">
        <v>329</v>
      </c>
      <c r="C5246">
        <v>-800</v>
      </c>
      <c r="D5246">
        <v>202504</v>
      </c>
      <c r="E5246" s="121" t="str">
        <f t="shared" si="80"/>
        <v>01 April 2025</v>
      </c>
      <c r="F5246" s="98" t="s">
        <v>541</v>
      </c>
      <c r="G5246" t="s">
        <v>554</v>
      </c>
    </row>
    <row r="5247" spans="1:7" x14ac:dyDescent="0.25">
      <c r="A5247" s="98" t="s">
        <v>549</v>
      </c>
      <c r="B5247" t="s">
        <v>144</v>
      </c>
      <c r="C5247">
        <v>0</v>
      </c>
      <c r="D5247">
        <v>202504</v>
      </c>
      <c r="E5247" s="121" t="str">
        <f t="shared" si="80"/>
        <v>01 April 2025</v>
      </c>
      <c r="F5247" s="98" t="s">
        <v>541</v>
      </c>
      <c r="G5247" t="s">
        <v>550</v>
      </c>
    </row>
    <row r="5248" spans="1:7" x14ac:dyDescent="0.25">
      <c r="A5248" s="98" t="s">
        <v>549</v>
      </c>
      <c r="B5248" t="s">
        <v>144</v>
      </c>
      <c r="C5248">
        <v>0</v>
      </c>
      <c r="D5248">
        <v>202504</v>
      </c>
      <c r="E5248" s="121" t="str">
        <f t="shared" si="80"/>
        <v>01 April 2025</v>
      </c>
      <c r="F5248" s="98" t="s">
        <v>541</v>
      </c>
      <c r="G5248" t="s">
        <v>551</v>
      </c>
    </row>
    <row r="5249" spans="1:7" x14ac:dyDescent="0.25">
      <c r="A5249" s="98" t="s">
        <v>549</v>
      </c>
      <c r="B5249" t="s">
        <v>144</v>
      </c>
      <c r="C5249">
        <v>0</v>
      </c>
      <c r="D5249">
        <v>202504</v>
      </c>
      <c r="E5249" s="121" t="str">
        <f t="shared" si="80"/>
        <v>01 April 2025</v>
      </c>
      <c r="F5249" s="98" t="s">
        <v>541</v>
      </c>
      <c r="G5249" t="s">
        <v>552</v>
      </c>
    </row>
    <row r="5250" spans="1:7" x14ac:dyDescent="0.25">
      <c r="A5250" s="98" t="s">
        <v>549</v>
      </c>
      <c r="B5250" t="s">
        <v>144</v>
      </c>
      <c r="C5250">
        <v>0</v>
      </c>
      <c r="D5250">
        <v>202504</v>
      </c>
      <c r="E5250" s="121" t="str">
        <f t="shared" si="80"/>
        <v>01 April 2025</v>
      </c>
      <c r="F5250" s="98" t="s">
        <v>541</v>
      </c>
      <c r="G5250" t="s">
        <v>553</v>
      </c>
    </row>
    <row r="5251" spans="1:7" x14ac:dyDescent="0.25">
      <c r="A5251" s="98" t="s">
        <v>549</v>
      </c>
      <c r="B5251" t="s">
        <v>144</v>
      </c>
      <c r="C5251">
        <v>0</v>
      </c>
      <c r="D5251">
        <v>202504</v>
      </c>
      <c r="E5251" s="121" t="str">
        <f t="shared" si="80"/>
        <v>01 April 2025</v>
      </c>
      <c r="F5251" s="98" t="s">
        <v>541</v>
      </c>
      <c r="G5251" t="s">
        <v>554</v>
      </c>
    </row>
    <row r="5252" spans="1:7" x14ac:dyDescent="0.25">
      <c r="A5252" s="98" t="s">
        <v>549</v>
      </c>
      <c r="B5252" t="s">
        <v>146</v>
      </c>
      <c r="C5252">
        <v>-69</v>
      </c>
      <c r="D5252">
        <v>202504</v>
      </c>
      <c r="E5252" s="121" t="str">
        <f t="shared" si="80"/>
        <v>01 April 2025</v>
      </c>
      <c r="F5252" s="98" t="s">
        <v>541</v>
      </c>
      <c r="G5252" t="s">
        <v>550</v>
      </c>
    </row>
    <row r="5253" spans="1:7" x14ac:dyDescent="0.25">
      <c r="A5253" s="98" t="s">
        <v>549</v>
      </c>
      <c r="B5253" t="s">
        <v>146</v>
      </c>
      <c r="C5253">
        <v>-150</v>
      </c>
      <c r="D5253">
        <v>202504</v>
      </c>
      <c r="E5253" s="121" t="str">
        <f t="shared" si="80"/>
        <v>01 April 2025</v>
      </c>
      <c r="F5253" s="98" t="s">
        <v>541</v>
      </c>
      <c r="G5253" t="s">
        <v>551</v>
      </c>
    </row>
    <row r="5254" spans="1:7" x14ac:dyDescent="0.25">
      <c r="A5254" s="98" t="s">
        <v>549</v>
      </c>
      <c r="B5254" t="s">
        <v>146</v>
      </c>
      <c r="C5254">
        <v>-210</v>
      </c>
      <c r="D5254">
        <v>202504</v>
      </c>
      <c r="E5254" s="121" t="str">
        <f t="shared" si="80"/>
        <v>01 April 2025</v>
      </c>
      <c r="F5254" s="98" t="s">
        <v>541</v>
      </c>
      <c r="G5254" t="s">
        <v>552</v>
      </c>
    </row>
    <row r="5255" spans="1:7" x14ac:dyDescent="0.25">
      <c r="A5255" s="98" t="s">
        <v>549</v>
      </c>
      <c r="B5255" t="s">
        <v>146</v>
      </c>
      <c r="C5255">
        <v>-279</v>
      </c>
      <c r="D5255">
        <v>202504</v>
      </c>
      <c r="E5255" s="121" t="str">
        <f t="shared" ref="E5255:E5318" si="81">TEXT(DATE(LEFT(D5255,4), RIGHT(D5255,2), 1), "DD MMMM YYYY")</f>
        <v>01 April 2025</v>
      </c>
      <c r="F5255" s="98" t="s">
        <v>541</v>
      </c>
      <c r="G5255" t="s">
        <v>553</v>
      </c>
    </row>
    <row r="5256" spans="1:7" x14ac:dyDescent="0.25">
      <c r="A5256" s="98" t="s">
        <v>549</v>
      </c>
      <c r="B5256" t="s">
        <v>146</v>
      </c>
      <c r="C5256">
        <v>-300</v>
      </c>
      <c r="D5256">
        <v>202504</v>
      </c>
      <c r="E5256" s="121" t="str">
        <f t="shared" si="81"/>
        <v>01 April 2025</v>
      </c>
      <c r="F5256" s="98" t="s">
        <v>541</v>
      </c>
      <c r="G5256" t="s">
        <v>554</v>
      </c>
    </row>
    <row r="5257" spans="1:7" x14ac:dyDescent="0.25">
      <c r="A5257" s="98" t="s">
        <v>549</v>
      </c>
      <c r="B5257" t="s">
        <v>148</v>
      </c>
      <c r="C5257">
        <v>-253</v>
      </c>
      <c r="D5257">
        <v>202504</v>
      </c>
      <c r="E5257" s="121" t="str">
        <f t="shared" si="81"/>
        <v>01 April 2025</v>
      </c>
      <c r="F5257" s="98" t="s">
        <v>541</v>
      </c>
      <c r="G5257" t="s">
        <v>550</v>
      </c>
    </row>
    <row r="5258" spans="1:7" x14ac:dyDescent="0.25">
      <c r="A5258" s="98" t="s">
        <v>549</v>
      </c>
      <c r="B5258" t="s">
        <v>148</v>
      </c>
      <c r="C5258">
        <v>-550</v>
      </c>
      <c r="D5258">
        <v>202504</v>
      </c>
      <c r="E5258" s="121" t="str">
        <f t="shared" si="81"/>
        <v>01 April 2025</v>
      </c>
      <c r="F5258" s="98" t="s">
        <v>541</v>
      </c>
      <c r="G5258" t="s">
        <v>551</v>
      </c>
    </row>
    <row r="5259" spans="1:7" x14ac:dyDescent="0.25">
      <c r="A5259" s="98" t="s">
        <v>549</v>
      </c>
      <c r="B5259" t="s">
        <v>148</v>
      </c>
      <c r="C5259">
        <v>-770</v>
      </c>
      <c r="D5259">
        <v>202504</v>
      </c>
      <c r="E5259" s="121" t="str">
        <f t="shared" si="81"/>
        <v>01 April 2025</v>
      </c>
      <c r="F5259" s="98" t="s">
        <v>541</v>
      </c>
      <c r="G5259" t="s">
        <v>552</v>
      </c>
    </row>
    <row r="5260" spans="1:7" x14ac:dyDescent="0.25">
      <c r="A5260" s="98" t="s">
        <v>549</v>
      </c>
      <c r="B5260" t="s">
        <v>148</v>
      </c>
      <c r="C5260">
        <v>-1023</v>
      </c>
      <c r="D5260">
        <v>202504</v>
      </c>
      <c r="E5260" s="121" t="str">
        <f t="shared" si="81"/>
        <v>01 April 2025</v>
      </c>
      <c r="F5260" s="98" t="s">
        <v>541</v>
      </c>
      <c r="G5260" t="s">
        <v>553</v>
      </c>
    </row>
    <row r="5261" spans="1:7" x14ac:dyDescent="0.25">
      <c r="A5261" s="98" t="s">
        <v>549</v>
      </c>
      <c r="B5261" t="s">
        <v>148</v>
      </c>
      <c r="C5261">
        <v>-1100</v>
      </c>
      <c r="D5261">
        <v>202504</v>
      </c>
      <c r="E5261" s="121" t="str">
        <f t="shared" si="81"/>
        <v>01 April 2025</v>
      </c>
      <c r="F5261" s="98" t="s">
        <v>541</v>
      </c>
      <c r="G5261" t="s">
        <v>554</v>
      </c>
    </row>
    <row r="5262" spans="1:7" x14ac:dyDescent="0.25">
      <c r="A5262" s="98" t="s">
        <v>549</v>
      </c>
      <c r="B5262" t="s">
        <v>150</v>
      </c>
      <c r="C5262">
        <v>0</v>
      </c>
      <c r="D5262">
        <v>202504</v>
      </c>
      <c r="E5262" s="121" t="str">
        <f t="shared" si="81"/>
        <v>01 April 2025</v>
      </c>
      <c r="F5262" s="98" t="s">
        <v>541</v>
      </c>
      <c r="G5262" t="s">
        <v>550</v>
      </c>
    </row>
    <row r="5263" spans="1:7" x14ac:dyDescent="0.25">
      <c r="A5263" s="98" t="s">
        <v>549</v>
      </c>
      <c r="B5263" t="s">
        <v>150</v>
      </c>
      <c r="C5263">
        <v>0</v>
      </c>
      <c r="D5263">
        <v>202504</v>
      </c>
      <c r="E5263" s="121" t="str">
        <f t="shared" si="81"/>
        <v>01 April 2025</v>
      </c>
      <c r="F5263" s="98" t="s">
        <v>541</v>
      </c>
      <c r="G5263" t="s">
        <v>551</v>
      </c>
    </row>
    <row r="5264" spans="1:7" x14ac:dyDescent="0.25">
      <c r="A5264" s="98" t="s">
        <v>549</v>
      </c>
      <c r="B5264" t="s">
        <v>150</v>
      </c>
      <c r="C5264">
        <v>0</v>
      </c>
      <c r="D5264">
        <v>202504</v>
      </c>
      <c r="E5264" s="121" t="str">
        <f t="shared" si="81"/>
        <v>01 April 2025</v>
      </c>
      <c r="F5264" s="98" t="s">
        <v>541</v>
      </c>
      <c r="G5264" t="s">
        <v>552</v>
      </c>
    </row>
    <row r="5265" spans="1:7" x14ac:dyDescent="0.25">
      <c r="A5265" s="98" t="s">
        <v>549</v>
      </c>
      <c r="B5265" t="s">
        <v>150</v>
      </c>
      <c r="C5265">
        <v>0</v>
      </c>
      <c r="D5265">
        <v>202504</v>
      </c>
      <c r="E5265" s="121" t="str">
        <f t="shared" si="81"/>
        <v>01 April 2025</v>
      </c>
      <c r="F5265" s="98" t="s">
        <v>541</v>
      </c>
      <c r="G5265" t="s">
        <v>553</v>
      </c>
    </row>
    <row r="5266" spans="1:7" x14ac:dyDescent="0.25">
      <c r="A5266" s="98" t="s">
        <v>549</v>
      </c>
      <c r="B5266" t="s">
        <v>150</v>
      </c>
      <c r="C5266">
        <v>0</v>
      </c>
      <c r="D5266">
        <v>202504</v>
      </c>
      <c r="E5266" s="121" t="str">
        <f t="shared" si="81"/>
        <v>01 April 2025</v>
      </c>
      <c r="F5266" s="98" t="s">
        <v>541</v>
      </c>
      <c r="G5266" t="s">
        <v>554</v>
      </c>
    </row>
    <row r="5267" spans="1:7" x14ac:dyDescent="0.25">
      <c r="A5267" s="98" t="s">
        <v>549</v>
      </c>
      <c r="B5267" t="s">
        <v>154</v>
      </c>
      <c r="C5267">
        <v>0</v>
      </c>
      <c r="D5267">
        <v>202504</v>
      </c>
      <c r="E5267" s="121" t="str">
        <f t="shared" si="81"/>
        <v>01 April 2025</v>
      </c>
      <c r="F5267" s="98" t="s">
        <v>541</v>
      </c>
      <c r="G5267" t="s">
        <v>550</v>
      </c>
    </row>
    <row r="5268" spans="1:7" x14ac:dyDescent="0.25">
      <c r="A5268" s="98" t="s">
        <v>549</v>
      </c>
      <c r="B5268" t="s">
        <v>154</v>
      </c>
      <c r="C5268">
        <v>0</v>
      </c>
      <c r="D5268">
        <v>202504</v>
      </c>
      <c r="E5268" s="121" t="str">
        <f t="shared" si="81"/>
        <v>01 April 2025</v>
      </c>
      <c r="F5268" s="98" t="s">
        <v>541</v>
      </c>
      <c r="G5268" t="s">
        <v>551</v>
      </c>
    </row>
    <row r="5269" spans="1:7" x14ac:dyDescent="0.25">
      <c r="A5269" s="98" t="s">
        <v>549</v>
      </c>
      <c r="B5269" t="s">
        <v>154</v>
      </c>
      <c r="C5269">
        <v>0</v>
      </c>
      <c r="D5269">
        <v>202504</v>
      </c>
      <c r="E5269" s="121" t="str">
        <f t="shared" si="81"/>
        <v>01 April 2025</v>
      </c>
      <c r="F5269" s="98" t="s">
        <v>541</v>
      </c>
      <c r="G5269" t="s">
        <v>552</v>
      </c>
    </row>
    <row r="5270" spans="1:7" x14ac:dyDescent="0.25">
      <c r="A5270" s="98" t="s">
        <v>549</v>
      </c>
      <c r="B5270" t="s">
        <v>154</v>
      </c>
      <c r="C5270">
        <v>0</v>
      </c>
      <c r="D5270">
        <v>202504</v>
      </c>
      <c r="E5270" s="121" t="str">
        <f t="shared" si="81"/>
        <v>01 April 2025</v>
      </c>
      <c r="F5270" s="98" t="s">
        <v>541</v>
      </c>
      <c r="G5270" t="s">
        <v>553</v>
      </c>
    </row>
    <row r="5271" spans="1:7" x14ac:dyDescent="0.25">
      <c r="A5271" s="98" t="s">
        <v>549</v>
      </c>
      <c r="B5271" t="s">
        <v>154</v>
      </c>
      <c r="C5271">
        <v>0</v>
      </c>
      <c r="D5271">
        <v>202504</v>
      </c>
      <c r="E5271" s="121" t="str">
        <f t="shared" si="81"/>
        <v>01 April 2025</v>
      </c>
      <c r="F5271" s="98" t="s">
        <v>541</v>
      </c>
      <c r="G5271" t="s">
        <v>554</v>
      </c>
    </row>
    <row r="5272" spans="1:7" x14ac:dyDescent="0.25">
      <c r="A5272" s="98" t="s">
        <v>549</v>
      </c>
      <c r="B5272" t="s">
        <v>156</v>
      </c>
      <c r="C5272">
        <v>0</v>
      </c>
      <c r="D5272">
        <v>202504</v>
      </c>
      <c r="E5272" s="121" t="str">
        <f t="shared" si="81"/>
        <v>01 April 2025</v>
      </c>
      <c r="F5272" s="98" t="s">
        <v>541</v>
      </c>
      <c r="G5272" t="s">
        <v>550</v>
      </c>
    </row>
    <row r="5273" spans="1:7" x14ac:dyDescent="0.25">
      <c r="A5273" s="98" t="s">
        <v>549</v>
      </c>
      <c r="B5273" t="s">
        <v>156</v>
      </c>
      <c r="C5273">
        <v>0</v>
      </c>
      <c r="D5273">
        <v>202504</v>
      </c>
      <c r="E5273" s="121" t="str">
        <f t="shared" si="81"/>
        <v>01 April 2025</v>
      </c>
      <c r="F5273" s="98" t="s">
        <v>541</v>
      </c>
      <c r="G5273" t="s">
        <v>551</v>
      </c>
    </row>
    <row r="5274" spans="1:7" x14ac:dyDescent="0.25">
      <c r="A5274" s="98" t="s">
        <v>549</v>
      </c>
      <c r="B5274" t="s">
        <v>156</v>
      </c>
      <c r="C5274">
        <v>0</v>
      </c>
      <c r="D5274">
        <v>202504</v>
      </c>
      <c r="E5274" s="121" t="str">
        <f t="shared" si="81"/>
        <v>01 April 2025</v>
      </c>
      <c r="F5274" s="98" t="s">
        <v>541</v>
      </c>
      <c r="G5274" t="s">
        <v>552</v>
      </c>
    </row>
    <row r="5275" spans="1:7" x14ac:dyDescent="0.25">
      <c r="A5275" s="98" t="s">
        <v>549</v>
      </c>
      <c r="B5275" t="s">
        <v>156</v>
      </c>
      <c r="C5275">
        <v>0</v>
      </c>
      <c r="D5275">
        <v>202504</v>
      </c>
      <c r="E5275" s="121" t="str">
        <f t="shared" si="81"/>
        <v>01 April 2025</v>
      </c>
      <c r="F5275" s="98" t="s">
        <v>541</v>
      </c>
      <c r="G5275" t="s">
        <v>553</v>
      </c>
    </row>
    <row r="5276" spans="1:7" x14ac:dyDescent="0.25">
      <c r="A5276" s="98" t="s">
        <v>549</v>
      </c>
      <c r="B5276" t="s">
        <v>156</v>
      </c>
      <c r="C5276">
        <v>0</v>
      </c>
      <c r="D5276">
        <v>202504</v>
      </c>
      <c r="E5276" s="121" t="str">
        <f t="shared" si="81"/>
        <v>01 April 2025</v>
      </c>
      <c r="F5276" s="98" t="s">
        <v>541</v>
      </c>
      <c r="G5276" t="s">
        <v>554</v>
      </c>
    </row>
    <row r="5277" spans="1:7" x14ac:dyDescent="0.25">
      <c r="A5277" s="98" t="s">
        <v>549</v>
      </c>
      <c r="B5277" t="s">
        <v>162</v>
      </c>
      <c r="C5277">
        <v>0</v>
      </c>
      <c r="D5277">
        <v>202504</v>
      </c>
      <c r="E5277" s="121" t="str">
        <f t="shared" si="81"/>
        <v>01 April 2025</v>
      </c>
      <c r="F5277" s="98" t="s">
        <v>541</v>
      </c>
      <c r="G5277" t="s">
        <v>550</v>
      </c>
    </row>
    <row r="5278" spans="1:7" x14ac:dyDescent="0.25">
      <c r="A5278" s="98" t="s">
        <v>549</v>
      </c>
      <c r="B5278" t="s">
        <v>162</v>
      </c>
      <c r="C5278">
        <v>0</v>
      </c>
      <c r="D5278">
        <v>202504</v>
      </c>
      <c r="E5278" s="121" t="str">
        <f t="shared" si="81"/>
        <v>01 April 2025</v>
      </c>
      <c r="F5278" s="98" t="s">
        <v>541</v>
      </c>
      <c r="G5278" t="s">
        <v>551</v>
      </c>
    </row>
    <row r="5279" spans="1:7" x14ac:dyDescent="0.25">
      <c r="A5279" s="98" t="s">
        <v>549</v>
      </c>
      <c r="B5279" t="s">
        <v>162</v>
      </c>
      <c r="C5279">
        <v>0</v>
      </c>
      <c r="D5279">
        <v>202504</v>
      </c>
      <c r="E5279" s="121" t="str">
        <f t="shared" si="81"/>
        <v>01 April 2025</v>
      </c>
      <c r="F5279" s="98" t="s">
        <v>541</v>
      </c>
      <c r="G5279" t="s">
        <v>552</v>
      </c>
    </row>
    <row r="5280" spans="1:7" x14ac:dyDescent="0.25">
      <c r="A5280" s="98" t="s">
        <v>549</v>
      </c>
      <c r="B5280" t="s">
        <v>162</v>
      </c>
      <c r="C5280">
        <v>0</v>
      </c>
      <c r="D5280">
        <v>202504</v>
      </c>
      <c r="E5280" s="121" t="str">
        <f t="shared" si="81"/>
        <v>01 April 2025</v>
      </c>
      <c r="F5280" s="98" t="s">
        <v>541</v>
      </c>
      <c r="G5280" t="s">
        <v>553</v>
      </c>
    </row>
    <row r="5281" spans="1:7" x14ac:dyDescent="0.25">
      <c r="A5281" s="98" t="s">
        <v>549</v>
      </c>
      <c r="B5281" t="s">
        <v>162</v>
      </c>
      <c r="C5281">
        <v>0</v>
      </c>
      <c r="D5281">
        <v>202504</v>
      </c>
      <c r="E5281" s="121" t="str">
        <f t="shared" si="81"/>
        <v>01 April 2025</v>
      </c>
      <c r="F5281" s="98" t="s">
        <v>541</v>
      </c>
      <c r="G5281" t="s">
        <v>554</v>
      </c>
    </row>
    <row r="5282" spans="1:7" x14ac:dyDescent="0.25">
      <c r="A5282" s="98" t="s">
        <v>549</v>
      </c>
      <c r="B5282" t="s">
        <v>164</v>
      </c>
      <c r="C5282">
        <v>0</v>
      </c>
      <c r="D5282">
        <v>202504</v>
      </c>
      <c r="E5282" s="121" t="str">
        <f t="shared" si="81"/>
        <v>01 April 2025</v>
      </c>
      <c r="F5282" s="98" t="s">
        <v>541</v>
      </c>
      <c r="G5282" t="s">
        <v>550</v>
      </c>
    </row>
    <row r="5283" spans="1:7" x14ac:dyDescent="0.25">
      <c r="A5283" s="98" t="s">
        <v>549</v>
      </c>
      <c r="B5283" t="s">
        <v>164</v>
      </c>
      <c r="C5283">
        <v>0</v>
      </c>
      <c r="D5283">
        <v>202504</v>
      </c>
      <c r="E5283" s="121" t="str">
        <f t="shared" si="81"/>
        <v>01 April 2025</v>
      </c>
      <c r="F5283" s="98" t="s">
        <v>541</v>
      </c>
      <c r="G5283" t="s">
        <v>551</v>
      </c>
    </row>
    <row r="5284" spans="1:7" x14ac:dyDescent="0.25">
      <c r="A5284" s="98" t="s">
        <v>549</v>
      </c>
      <c r="B5284" t="s">
        <v>164</v>
      </c>
      <c r="C5284">
        <v>0</v>
      </c>
      <c r="D5284">
        <v>202504</v>
      </c>
      <c r="E5284" s="121" t="str">
        <f t="shared" si="81"/>
        <v>01 April 2025</v>
      </c>
      <c r="F5284" s="98" t="s">
        <v>541</v>
      </c>
      <c r="G5284" t="s">
        <v>552</v>
      </c>
    </row>
    <row r="5285" spans="1:7" x14ac:dyDescent="0.25">
      <c r="A5285" s="98" t="s">
        <v>549</v>
      </c>
      <c r="B5285" t="s">
        <v>164</v>
      </c>
      <c r="C5285">
        <v>0</v>
      </c>
      <c r="D5285">
        <v>202504</v>
      </c>
      <c r="E5285" s="121" t="str">
        <f t="shared" si="81"/>
        <v>01 April 2025</v>
      </c>
      <c r="F5285" s="98" t="s">
        <v>541</v>
      </c>
      <c r="G5285" t="s">
        <v>553</v>
      </c>
    </row>
    <row r="5286" spans="1:7" x14ac:dyDescent="0.25">
      <c r="A5286" s="98" t="s">
        <v>549</v>
      </c>
      <c r="B5286" t="s">
        <v>164</v>
      </c>
      <c r="C5286">
        <v>0</v>
      </c>
      <c r="D5286">
        <v>202504</v>
      </c>
      <c r="E5286" s="121" t="str">
        <f t="shared" si="81"/>
        <v>01 April 2025</v>
      </c>
      <c r="F5286" s="98" t="s">
        <v>541</v>
      </c>
      <c r="G5286" t="s">
        <v>554</v>
      </c>
    </row>
    <row r="5287" spans="1:7" x14ac:dyDescent="0.25">
      <c r="A5287" s="98" t="s">
        <v>549</v>
      </c>
      <c r="B5287" t="s">
        <v>276</v>
      </c>
      <c r="C5287">
        <v>-667</v>
      </c>
      <c r="D5287">
        <v>202504</v>
      </c>
      <c r="E5287" s="121" t="str">
        <f t="shared" si="81"/>
        <v>01 April 2025</v>
      </c>
      <c r="F5287" s="98" t="s">
        <v>541</v>
      </c>
      <c r="G5287" t="s">
        <v>550</v>
      </c>
    </row>
    <row r="5288" spans="1:7" x14ac:dyDescent="0.25">
      <c r="A5288" s="98" t="s">
        <v>549</v>
      </c>
      <c r="B5288" t="s">
        <v>276</v>
      </c>
      <c r="C5288">
        <v>-1450</v>
      </c>
      <c r="D5288">
        <v>202504</v>
      </c>
      <c r="E5288" s="121" t="str">
        <f t="shared" si="81"/>
        <v>01 April 2025</v>
      </c>
      <c r="F5288" s="98" t="s">
        <v>541</v>
      </c>
      <c r="G5288" t="s">
        <v>551</v>
      </c>
    </row>
    <row r="5289" spans="1:7" x14ac:dyDescent="0.25">
      <c r="A5289" s="98" t="s">
        <v>549</v>
      </c>
      <c r="B5289" t="s">
        <v>276</v>
      </c>
      <c r="C5289">
        <v>-2029.9999999999998</v>
      </c>
      <c r="D5289">
        <v>202504</v>
      </c>
      <c r="E5289" s="121" t="str">
        <f t="shared" si="81"/>
        <v>01 April 2025</v>
      </c>
      <c r="F5289" s="98" t="s">
        <v>541</v>
      </c>
      <c r="G5289" t="s">
        <v>552</v>
      </c>
    </row>
    <row r="5290" spans="1:7" x14ac:dyDescent="0.25">
      <c r="A5290" s="98" t="s">
        <v>549</v>
      </c>
      <c r="B5290" t="s">
        <v>276</v>
      </c>
      <c r="C5290">
        <v>-2697</v>
      </c>
      <c r="D5290">
        <v>202504</v>
      </c>
      <c r="E5290" s="121" t="str">
        <f t="shared" si="81"/>
        <v>01 April 2025</v>
      </c>
      <c r="F5290" s="98" t="s">
        <v>541</v>
      </c>
      <c r="G5290" t="s">
        <v>553</v>
      </c>
    </row>
    <row r="5291" spans="1:7" x14ac:dyDescent="0.25">
      <c r="A5291" s="98" t="s">
        <v>549</v>
      </c>
      <c r="B5291" t="s">
        <v>276</v>
      </c>
      <c r="C5291">
        <v>-2900</v>
      </c>
      <c r="D5291">
        <v>202504</v>
      </c>
      <c r="E5291" s="121" t="str">
        <f t="shared" si="81"/>
        <v>01 April 2025</v>
      </c>
      <c r="F5291" s="98" t="s">
        <v>541</v>
      </c>
      <c r="G5291" t="s">
        <v>554</v>
      </c>
    </row>
    <row r="5292" spans="1:7" x14ac:dyDescent="0.25">
      <c r="A5292" s="98" t="s">
        <v>549</v>
      </c>
      <c r="B5292" t="s">
        <v>247</v>
      </c>
      <c r="C5292">
        <v>0</v>
      </c>
      <c r="D5292">
        <v>202504</v>
      </c>
      <c r="E5292" s="121" t="str">
        <f t="shared" si="81"/>
        <v>01 April 2025</v>
      </c>
      <c r="F5292" s="98" t="s">
        <v>541</v>
      </c>
      <c r="G5292" t="s">
        <v>550</v>
      </c>
    </row>
    <row r="5293" spans="1:7" x14ac:dyDescent="0.25">
      <c r="A5293" s="98" t="s">
        <v>549</v>
      </c>
      <c r="B5293" t="s">
        <v>247</v>
      </c>
      <c r="C5293">
        <v>0</v>
      </c>
      <c r="D5293">
        <v>202504</v>
      </c>
      <c r="E5293" s="121" t="str">
        <f t="shared" si="81"/>
        <v>01 April 2025</v>
      </c>
      <c r="F5293" s="98" t="s">
        <v>541</v>
      </c>
      <c r="G5293" t="s">
        <v>551</v>
      </c>
    </row>
    <row r="5294" spans="1:7" x14ac:dyDescent="0.25">
      <c r="A5294" s="98" t="s">
        <v>549</v>
      </c>
      <c r="B5294" t="s">
        <v>247</v>
      </c>
      <c r="C5294">
        <v>0</v>
      </c>
      <c r="D5294">
        <v>202504</v>
      </c>
      <c r="E5294" s="121" t="str">
        <f t="shared" si="81"/>
        <v>01 April 2025</v>
      </c>
      <c r="F5294" s="98" t="s">
        <v>541</v>
      </c>
      <c r="G5294" t="s">
        <v>552</v>
      </c>
    </row>
    <row r="5295" spans="1:7" x14ac:dyDescent="0.25">
      <c r="A5295" s="98" t="s">
        <v>549</v>
      </c>
      <c r="B5295" t="s">
        <v>247</v>
      </c>
      <c r="C5295">
        <v>0</v>
      </c>
      <c r="D5295">
        <v>202504</v>
      </c>
      <c r="E5295" s="121" t="str">
        <f t="shared" si="81"/>
        <v>01 April 2025</v>
      </c>
      <c r="F5295" s="98" t="s">
        <v>541</v>
      </c>
      <c r="G5295" t="s">
        <v>553</v>
      </c>
    </row>
    <row r="5296" spans="1:7" x14ac:dyDescent="0.25">
      <c r="A5296" s="98" t="s">
        <v>549</v>
      </c>
      <c r="B5296" t="s">
        <v>247</v>
      </c>
      <c r="C5296">
        <v>0</v>
      </c>
      <c r="D5296">
        <v>202504</v>
      </c>
      <c r="E5296" s="121" t="str">
        <f t="shared" si="81"/>
        <v>01 April 2025</v>
      </c>
      <c r="F5296" s="98" t="s">
        <v>541</v>
      </c>
      <c r="G5296" t="s">
        <v>554</v>
      </c>
    </row>
    <row r="5297" spans="1:7" x14ac:dyDescent="0.25">
      <c r="A5297" s="98" t="s">
        <v>549</v>
      </c>
      <c r="B5297" t="s">
        <v>559</v>
      </c>
      <c r="C5297">
        <v>0</v>
      </c>
      <c r="D5297">
        <v>202504</v>
      </c>
      <c r="E5297" s="121" t="str">
        <f t="shared" si="81"/>
        <v>01 April 2025</v>
      </c>
      <c r="F5297" s="98" t="s">
        <v>541</v>
      </c>
      <c r="G5297" t="s">
        <v>550</v>
      </c>
    </row>
    <row r="5298" spans="1:7" x14ac:dyDescent="0.25">
      <c r="A5298" s="98" t="s">
        <v>549</v>
      </c>
      <c r="B5298" t="s">
        <v>559</v>
      </c>
      <c r="C5298">
        <v>0</v>
      </c>
      <c r="D5298">
        <v>202504</v>
      </c>
      <c r="E5298" s="121" t="str">
        <f t="shared" si="81"/>
        <v>01 April 2025</v>
      </c>
      <c r="F5298" s="98" t="s">
        <v>541</v>
      </c>
      <c r="G5298" t="s">
        <v>551</v>
      </c>
    </row>
    <row r="5299" spans="1:7" x14ac:dyDescent="0.25">
      <c r="A5299" s="98" t="s">
        <v>549</v>
      </c>
      <c r="B5299" t="s">
        <v>559</v>
      </c>
      <c r="C5299">
        <v>0</v>
      </c>
      <c r="D5299">
        <v>202504</v>
      </c>
      <c r="E5299" s="121" t="str">
        <f t="shared" si="81"/>
        <v>01 April 2025</v>
      </c>
      <c r="F5299" s="98" t="s">
        <v>541</v>
      </c>
      <c r="G5299" t="s">
        <v>552</v>
      </c>
    </row>
    <row r="5300" spans="1:7" x14ac:dyDescent="0.25">
      <c r="A5300" s="98" t="s">
        <v>549</v>
      </c>
      <c r="B5300" t="s">
        <v>559</v>
      </c>
      <c r="C5300">
        <v>0</v>
      </c>
      <c r="D5300">
        <v>202504</v>
      </c>
      <c r="E5300" s="121" t="str">
        <f t="shared" si="81"/>
        <v>01 April 2025</v>
      </c>
      <c r="F5300" s="98" t="s">
        <v>541</v>
      </c>
      <c r="G5300" t="s">
        <v>553</v>
      </c>
    </row>
    <row r="5301" spans="1:7" x14ac:dyDescent="0.25">
      <c r="A5301" s="98" t="s">
        <v>549</v>
      </c>
      <c r="B5301" t="s">
        <v>559</v>
      </c>
      <c r="C5301">
        <v>0</v>
      </c>
      <c r="D5301">
        <v>202504</v>
      </c>
      <c r="E5301" s="121" t="str">
        <f t="shared" si="81"/>
        <v>01 April 2025</v>
      </c>
      <c r="F5301" s="98" t="s">
        <v>541</v>
      </c>
      <c r="G5301" t="s">
        <v>554</v>
      </c>
    </row>
    <row r="5302" spans="1:7" x14ac:dyDescent="0.25">
      <c r="A5302" s="98" t="s">
        <v>549</v>
      </c>
      <c r="B5302" t="s">
        <v>172</v>
      </c>
      <c r="C5302">
        <v>-667</v>
      </c>
      <c r="D5302">
        <v>202504</v>
      </c>
      <c r="E5302" s="121" t="str">
        <f t="shared" si="81"/>
        <v>01 April 2025</v>
      </c>
      <c r="F5302" s="98" t="s">
        <v>541</v>
      </c>
      <c r="G5302" t="s">
        <v>550</v>
      </c>
    </row>
    <row r="5303" spans="1:7" x14ac:dyDescent="0.25">
      <c r="A5303" s="98" t="s">
        <v>549</v>
      </c>
      <c r="B5303" t="s">
        <v>172</v>
      </c>
      <c r="C5303">
        <v>-1450</v>
      </c>
      <c r="D5303">
        <v>202504</v>
      </c>
      <c r="E5303" s="121" t="str">
        <f t="shared" si="81"/>
        <v>01 April 2025</v>
      </c>
      <c r="F5303" s="98" t="s">
        <v>541</v>
      </c>
      <c r="G5303" t="s">
        <v>551</v>
      </c>
    </row>
    <row r="5304" spans="1:7" x14ac:dyDescent="0.25">
      <c r="A5304" s="98" t="s">
        <v>549</v>
      </c>
      <c r="B5304" t="s">
        <v>172</v>
      </c>
      <c r="C5304">
        <v>-2029.9999999999998</v>
      </c>
      <c r="D5304">
        <v>202504</v>
      </c>
      <c r="E5304" s="121" t="str">
        <f t="shared" si="81"/>
        <v>01 April 2025</v>
      </c>
      <c r="F5304" s="98" t="s">
        <v>541</v>
      </c>
      <c r="G5304" t="s">
        <v>552</v>
      </c>
    </row>
    <row r="5305" spans="1:7" x14ac:dyDescent="0.25">
      <c r="A5305" s="98" t="s">
        <v>549</v>
      </c>
      <c r="B5305" t="s">
        <v>172</v>
      </c>
      <c r="C5305">
        <v>-2697</v>
      </c>
      <c r="D5305">
        <v>202504</v>
      </c>
      <c r="E5305" s="121" t="str">
        <f t="shared" si="81"/>
        <v>01 April 2025</v>
      </c>
      <c r="F5305" s="98" t="s">
        <v>541</v>
      </c>
      <c r="G5305" t="s">
        <v>553</v>
      </c>
    </row>
    <row r="5306" spans="1:7" x14ac:dyDescent="0.25">
      <c r="A5306" s="98" t="s">
        <v>549</v>
      </c>
      <c r="B5306" t="s">
        <v>172</v>
      </c>
      <c r="C5306">
        <v>-2900</v>
      </c>
      <c r="D5306">
        <v>202504</v>
      </c>
      <c r="E5306" s="121" t="str">
        <f t="shared" si="81"/>
        <v>01 April 2025</v>
      </c>
      <c r="F5306" s="98" t="s">
        <v>541</v>
      </c>
      <c r="G5306" t="s">
        <v>554</v>
      </c>
    </row>
    <row r="5307" spans="1:7" x14ac:dyDescent="0.25">
      <c r="A5307" s="98" t="s">
        <v>549</v>
      </c>
      <c r="B5307" t="s">
        <v>174</v>
      </c>
      <c r="C5307">
        <v>0</v>
      </c>
      <c r="D5307">
        <v>202504</v>
      </c>
      <c r="E5307" s="121" t="str">
        <f t="shared" si="81"/>
        <v>01 April 2025</v>
      </c>
      <c r="F5307" s="98" t="s">
        <v>541</v>
      </c>
      <c r="G5307" t="s">
        <v>550</v>
      </c>
    </row>
    <row r="5308" spans="1:7" x14ac:dyDescent="0.25">
      <c r="A5308" s="98" t="s">
        <v>549</v>
      </c>
      <c r="B5308" t="s">
        <v>174</v>
      </c>
      <c r="C5308">
        <v>0</v>
      </c>
      <c r="D5308">
        <v>202504</v>
      </c>
      <c r="E5308" s="121" t="str">
        <f t="shared" si="81"/>
        <v>01 April 2025</v>
      </c>
      <c r="F5308" s="98" t="s">
        <v>541</v>
      </c>
      <c r="G5308" t="s">
        <v>551</v>
      </c>
    </row>
    <row r="5309" spans="1:7" x14ac:dyDescent="0.25">
      <c r="A5309" s="98" t="s">
        <v>549</v>
      </c>
      <c r="B5309" t="s">
        <v>174</v>
      </c>
      <c r="C5309">
        <v>0</v>
      </c>
      <c r="D5309">
        <v>202504</v>
      </c>
      <c r="E5309" s="121" t="str">
        <f t="shared" si="81"/>
        <v>01 April 2025</v>
      </c>
      <c r="F5309" s="98" t="s">
        <v>541</v>
      </c>
      <c r="G5309" t="s">
        <v>552</v>
      </c>
    </row>
    <row r="5310" spans="1:7" x14ac:dyDescent="0.25">
      <c r="A5310" s="98" t="s">
        <v>549</v>
      </c>
      <c r="B5310" t="s">
        <v>174</v>
      </c>
      <c r="C5310">
        <v>0</v>
      </c>
      <c r="D5310">
        <v>202504</v>
      </c>
      <c r="E5310" s="121" t="str">
        <f t="shared" si="81"/>
        <v>01 April 2025</v>
      </c>
      <c r="F5310" s="98" t="s">
        <v>541</v>
      </c>
      <c r="G5310" t="s">
        <v>553</v>
      </c>
    </row>
    <row r="5311" spans="1:7" x14ac:dyDescent="0.25">
      <c r="A5311" s="98" t="s">
        <v>549</v>
      </c>
      <c r="B5311" t="s">
        <v>174</v>
      </c>
      <c r="C5311">
        <v>0</v>
      </c>
      <c r="D5311">
        <v>202504</v>
      </c>
      <c r="E5311" s="121" t="str">
        <f t="shared" si="81"/>
        <v>01 April 2025</v>
      </c>
      <c r="F5311" s="98" t="s">
        <v>541</v>
      </c>
      <c r="G5311" t="s">
        <v>554</v>
      </c>
    </row>
    <row r="5312" spans="1:7" x14ac:dyDescent="0.25">
      <c r="A5312" s="98" t="s">
        <v>549</v>
      </c>
      <c r="B5312" t="s">
        <v>176</v>
      </c>
      <c r="C5312">
        <v>-988.7700000000001</v>
      </c>
      <c r="D5312">
        <v>202504</v>
      </c>
      <c r="E5312" s="121" t="str">
        <f t="shared" si="81"/>
        <v>01 April 2025</v>
      </c>
      <c r="F5312" s="98" t="s">
        <v>541</v>
      </c>
      <c r="G5312" t="s">
        <v>550</v>
      </c>
    </row>
    <row r="5313" spans="1:7" x14ac:dyDescent="0.25">
      <c r="A5313" s="98" t="s">
        <v>549</v>
      </c>
      <c r="B5313" t="s">
        <v>176</v>
      </c>
      <c r="C5313">
        <v>-2149.5</v>
      </c>
      <c r="D5313">
        <v>202504</v>
      </c>
      <c r="E5313" s="121" t="str">
        <f t="shared" si="81"/>
        <v>01 April 2025</v>
      </c>
      <c r="F5313" s="98" t="s">
        <v>541</v>
      </c>
      <c r="G5313" t="s">
        <v>551</v>
      </c>
    </row>
    <row r="5314" spans="1:7" x14ac:dyDescent="0.25">
      <c r="A5314" s="98" t="s">
        <v>549</v>
      </c>
      <c r="B5314" t="s">
        <v>176</v>
      </c>
      <c r="C5314">
        <v>-3009.2999999999997</v>
      </c>
      <c r="D5314">
        <v>202504</v>
      </c>
      <c r="E5314" s="121" t="str">
        <f t="shared" si="81"/>
        <v>01 April 2025</v>
      </c>
      <c r="F5314" s="98" t="s">
        <v>541</v>
      </c>
      <c r="G5314" t="s">
        <v>552</v>
      </c>
    </row>
    <row r="5315" spans="1:7" x14ac:dyDescent="0.25">
      <c r="A5315" s="98" t="s">
        <v>549</v>
      </c>
      <c r="B5315" t="s">
        <v>176</v>
      </c>
      <c r="C5315">
        <v>-3998.07</v>
      </c>
      <c r="D5315">
        <v>202504</v>
      </c>
      <c r="E5315" s="121" t="str">
        <f t="shared" si="81"/>
        <v>01 April 2025</v>
      </c>
      <c r="F5315" s="98" t="s">
        <v>541</v>
      </c>
      <c r="G5315" t="s">
        <v>553</v>
      </c>
    </row>
    <row r="5316" spans="1:7" x14ac:dyDescent="0.25">
      <c r="A5316" s="98" t="s">
        <v>549</v>
      </c>
      <c r="B5316" t="s">
        <v>176</v>
      </c>
      <c r="C5316">
        <v>-4299</v>
      </c>
      <c r="D5316">
        <v>202504</v>
      </c>
      <c r="E5316" s="121" t="str">
        <f t="shared" si="81"/>
        <v>01 April 2025</v>
      </c>
      <c r="F5316" s="98" t="s">
        <v>541</v>
      </c>
      <c r="G5316" t="s">
        <v>554</v>
      </c>
    </row>
    <row r="5317" spans="1:7" x14ac:dyDescent="0.25">
      <c r="A5317" s="98" t="s">
        <v>549</v>
      </c>
      <c r="B5317" t="s">
        <v>184</v>
      </c>
      <c r="C5317">
        <v>0</v>
      </c>
      <c r="D5317">
        <v>202504</v>
      </c>
      <c r="E5317" s="121" t="str">
        <f t="shared" si="81"/>
        <v>01 April 2025</v>
      </c>
      <c r="F5317" s="98" t="s">
        <v>541</v>
      </c>
      <c r="G5317" t="s">
        <v>550</v>
      </c>
    </row>
    <row r="5318" spans="1:7" x14ac:dyDescent="0.25">
      <c r="A5318" s="98" t="s">
        <v>549</v>
      </c>
      <c r="B5318" t="s">
        <v>184</v>
      </c>
      <c r="C5318">
        <v>0</v>
      </c>
      <c r="D5318">
        <v>202504</v>
      </c>
      <c r="E5318" s="121" t="str">
        <f t="shared" si="81"/>
        <v>01 April 2025</v>
      </c>
      <c r="F5318" s="98" t="s">
        <v>541</v>
      </c>
      <c r="G5318" t="s">
        <v>551</v>
      </c>
    </row>
    <row r="5319" spans="1:7" x14ac:dyDescent="0.25">
      <c r="A5319" s="98" t="s">
        <v>549</v>
      </c>
      <c r="B5319" t="s">
        <v>184</v>
      </c>
      <c r="C5319">
        <v>0</v>
      </c>
      <c r="D5319">
        <v>202504</v>
      </c>
      <c r="E5319" s="121" t="str">
        <f t="shared" ref="E5319:E5382" si="82">TEXT(DATE(LEFT(D5319,4), RIGHT(D5319,2), 1), "DD MMMM YYYY")</f>
        <v>01 April 2025</v>
      </c>
      <c r="F5319" s="98" t="s">
        <v>541</v>
      </c>
      <c r="G5319" t="s">
        <v>552</v>
      </c>
    </row>
    <row r="5320" spans="1:7" x14ac:dyDescent="0.25">
      <c r="A5320" s="98" t="s">
        <v>549</v>
      </c>
      <c r="B5320" t="s">
        <v>184</v>
      </c>
      <c r="C5320">
        <v>0</v>
      </c>
      <c r="D5320">
        <v>202504</v>
      </c>
      <c r="E5320" s="121" t="str">
        <f t="shared" si="82"/>
        <v>01 April 2025</v>
      </c>
      <c r="F5320" s="98" t="s">
        <v>541</v>
      </c>
      <c r="G5320" t="s">
        <v>553</v>
      </c>
    </row>
    <row r="5321" spans="1:7" x14ac:dyDescent="0.25">
      <c r="A5321" s="98" t="s">
        <v>549</v>
      </c>
      <c r="B5321" t="s">
        <v>184</v>
      </c>
      <c r="C5321">
        <v>0</v>
      </c>
      <c r="D5321">
        <v>202504</v>
      </c>
      <c r="E5321" s="121" t="str">
        <f t="shared" si="82"/>
        <v>01 April 2025</v>
      </c>
      <c r="F5321" s="98" t="s">
        <v>541</v>
      </c>
      <c r="G5321" t="s">
        <v>554</v>
      </c>
    </row>
    <row r="5322" spans="1:7" x14ac:dyDescent="0.25">
      <c r="A5322" s="98" t="s">
        <v>549</v>
      </c>
      <c r="B5322" t="s">
        <v>188</v>
      </c>
      <c r="C5322">
        <v>-63.25</v>
      </c>
      <c r="D5322">
        <v>202504</v>
      </c>
      <c r="E5322" s="121" t="str">
        <f t="shared" si="82"/>
        <v>01 April 2025</v>
      </c>
      <c r="F5322" s="98" t="s">
        <v>541</v>
      </c>
      <c r="G5322" t="s">
        <v>550</v>
      </c>
    </row>
    <row r="5323" spans="1:7" x14ac:dyDescent="0.25">
      <c r="A5323" s="98" t="s">
        <v>549</v>
      </c>
      <c r="B5323" t="s">
        <v>188</v>
      </c>
      <c r="C5323">
        <v>-137.5</v>
      </c>
      <c r="D5323">
        <v>202504</v>
      </c>
      <c r="E5323" s="121" t="str">
        <f t="shared" si="82"/>
        <v>01 April 2025</v>
      </c>
      <c r="F5323" s="98" t="s">
        <v>541</v>
      </c>
      <c r="G5323" t="s">
        <v>551</v>
      </c>
    </row>
    <row r="5324" spans="1:7" x14ac:dyDescent="0.25">
      <c r="A5324" s="98" t="s">
        <v>549</v>
      </c>
      <c r="B5324" t="s">
        <v>188</v>
      </c>
      <c r="C5324">
        <v>-192.5</v>
      </c>
      <c r="D5324">
        <v>202504</v>
      </c>
      <c r="E5324" s="121" t="str">
        <f t="shared" si="82"/>
        <v>01 April 2025</v>
      </c>
      <c r="F5324" s="98" t="s">
        <v>541</v>
      </c>
      <c r="G5324" t="s">
        <v>552</v>
      </c>
    </row>
    <row r="5325" spans="1:7" x14ac:dyDescent="0.25">
      <c r="A5325" s="98" t="s">
        <v>549</v>
      </c>
      <c r="B5325" t="s">
        <v>188</v>
      </c>
      <c r="C5325">
        <v>-255.75</v>
      </c>
      <c r="D5325">
        <v>202504</v>
      </c>
      <c r="E5325" s="121" t="str">
        <f t="shared" si="82"/>
        <v>01 April 2025</v>
      </c>
      <c r="F5325" s="98" t="s">
        <v>541</v>
      </c>
      <c r="G5325" t="s">
        <v>553</v>
      </c>
    </row>
    <row r="5326" spans="1:7" x14ac:dyDescent="0.25">
      <c r="A5326" s="98" t="s">
        <v>549</v>
      </c>
      <c r="B5326" t="s">
        <v>188</v>
      </c>
      <c r="C5326">
        <v>-275</v>
      </c>
      <c r="D5326">
        <v>202504</v>
      </c>
      <c r="E5326" s="121" t="str">
        <f t="shared" si="82"/>
        <v>01 April 2025</v>
      </c>
      <c r="F5326" s="98" t="s">
        <v>541</v>
      </c>
      <c r="G5326" t="s">
        <v>554</v>
      </c>
    </row>
    <row r="5327" spans="1:7" x14ac:dyDescent="0.25">
      <c r="A5327" s="98" t="s">
        <v>549</v>
      </c>
      <c r="B5327" t="s">
        <v>190</v>
      </c>
      <c r="C5327">
        <v>0</v>
      </c>
      <c r="D5327">
        <v>202504</v>
      </c>
      <c r="E5327" s="121" t="str">
        <f t="shared" si="82"/>
        <v>01 April 2025</v>
      </c>
      <c r="F5327" s="98" t="s">
        <v>541</v>
      </c>
      <c r="G5327" t="s">
        <v>550</v>
      </c>
    </row>
    <row r="5328" spans="1:7" x14ac:dyDescent="0.25">
      <c r="A5328" s="98" t="s">
        <v>549</v>
      </c>
      <c r="B5328" t="s">
        <v>190</v>
      </c>
      <c r="C5328">
        <v>0</v>
      </c>
      <c r="D5328">
        <v>202504</v>
      </c>
      <c r="E5328" s="121" t="str">
        <f t="shared" si="82"/>
        <v>01 April 2025</v>
      </c>
      <c r="F5328" s="98" t="s">
        <v>541</v>
      </c>
      <c r="G5328" t="s">
        <v>551</v>
      </c>
    </row>
    <row r="5329" spans="1:7" x14ac:dyDescent="0.25">
      <c r="A5329" s="98" t="s">
        <v>549</v>
      </c>
      <c r="B5329" t="s">
        <v>190</v>
      </c>
      <c r="C5329">
        <v>0</v>
      </c>
      <c r="D5329">
        <v>202504</v>
      </c>
      <c r="E5329" s="121" t="str">
        <f t="shared" si="82"/>
        <v>01 April 2025</v>
      </c>
      <c r="F5329" s="98" t="s">
        <v>541</v>
      </c>
      <c r="G5329" t="s">
        <v>552</v>
      </c>
    </row>
    <row r="5330" spans="1:7" x14ac:dyDescent="0.25">
      <c r="A5330" s="98" t="s">
        <v>549</v>
      </c>
      <c r="B5330" t="s">
        <v>190</v>
      </c>
      <c r="C5330">
        <v>0</v>
      </c>
      <c r="D5330">
        <v>202504</v>
      </c>
      <c r="E5330" s="121" t="str">
        <f t="shared" si="82"/>
        <v>01 April 2025</v>
      </c>
      <c r="F5330" s="98" t="s">
        <v>541</v>
      </c>
      <c r="G5330" t="s">
        <v>553</v>
      </c>
    </row>
    <row r="5331" spans="1:7" x14ac:dyDescent="0.25">
      <c r="A5331" s="98" t="s">
        <v>549</v>
      </c>
      <c r="B5331" t="s">
        <v>190</v>
      </c>
      <c r="C5331">
        <v>0</v>
      </c>
      <c r="D5331">
        <v>202504</v>
      </c>
      <c r="E5331" s="121" t="str">
        <f t="shared" si="82"/>
        <v>01 April 2025</v>
      </c>
      <c r="F5331" s="98" t="s">
        <v>541</v>
      </c>
      <c r="G5331" t="s">
        <v>554</v>
      </c>
    </row>
    <row r="5332" spans="1:7" x14ac:dyDescent="0.25">
      <c r="A5332" s="98" t="s">
        <v>549</v>
      </c>
      <c r="B5332" t="s">
        <v>544</v>
      </c>
      <c r="C5332">
        <v>0</v>
      </c>
      <c r="D5332">
        <v>202504</v>
      </c>
      <c r="E5332" s="121" t="str">
        <f t="shared" si="82"/>
        <v>01 April 2025</v>
      </c>
      <c r="F5332" s="98" t="s">
        <v>541</v>
      </c>
      <c r="G5332" t="s">
        <v>550</v>
      </c>
    </row>
    <row r="5333" spans="1:7" x14ac:dyDescent="0.25">
      <c r="A5333" s="98" t="s">
        <v>549</v>
      </c>
      <c r="B5333" t="s">
        <v>544</v>
      </c>
      <c r="C5333">
        <v>0</v>
      </c>
      <c r="D5333">
        <v>202504</v>
      </c>
      <c r="E5333" s="121" t="str">
        <f t="shared" si="82"/>
        <v>01 April 2025</v>
      </c>
      <c r="F5333" s="98" t="s">
        <v>541</v>
      </c>
      <c r="G5333" t="s">
        <v>551</v>
      </c>
    </row>
    <row r="5334" spans="1:7" x14ac:dyDescent="0.25">
      <c r="A5334" s="98" t="s">
        <v>549</v>
      </c>
      <c r="B5334" t="s">
        <v>544</v>
      </c>
      <c r="C5334">
        <v>0</v>
      </c>
      <c r="D5334">
        <v>202504</v>
      </c>
      <c r="E5334" s="121" t="str">
        <f t="shared" si="82"/>
        <v>01 April 2025</v>
      </c>
      <c r="F5334" s="98" t="s">
        <v>541</v>
      </c>
      <c r="G5334" t="s">
        <v>552</v>
      </c>
    </row>
    <row r="5335" spans="1:7" x14ac:dyDescent="0.25">
      <c r="A5335" s="98" t="s">
        <v>549</v>
      </c>
      <c r="B5335" t="s">
        <v>544</v>
      </c>
      <c r="C5335">
        <v>0</v>
      </c>
      <c r="D5335">
        <v>202504</v>
      </c>
      <c r="E5335" s="121" t="str">
        <f t="shared" si="82"/>
        <v>01 April 2025</v>
      </c>
      <c r="F5335" s="98" t="s">
        <v>541</v>
      </c>
      <c r="G5335" t="s">
        <v>553</v>
      </c>
    </row>
    <row r="5336" spans="1:7" x14ac:dyDescent="0.25">
      <c r="A5336" s="98" t="s">
        <v>549</v>
      </c>
      <c r="B5336" t="s">
        <v>544</v>
      </c>
      <c r="C5336">
        <v>0</v>
      </c>
      <c r="D5336">
        <v>202504</v>
      </c>
      <c r="E5336" s="121" t="str">
        <f t="shared" si="82"/>
        <v>01 April 2025</v>
      </c>
      <c r="F5336" s="98" t="s">
        <v>541</v>
      </c>
      <c r="G5336" t="s">
        <v>554</v>
      </c>
    </row>
    <row r="5337" spans="1:7" x14ac:dyDescent="0.25">
      <c r="A5337" s="98" t="s">
        <v>549</v>
      </c>
      <c r="B5337" t="s">
        <v>198</v>
      </c>
      <c r="C5337">
        <v>-1052.02</v>
      </c>
      <c r="D5337">
        <v>202504</v>
      </c>
      <c r="E5337" s="121" t="str">
        <f t="shared" si="82"/>
        <v>01 April 2025</v>
      </c>
      <c r="F5337" s="98" t="s">
        <v>541</v>
      </c>
      <c r="G5337" t="s">
        <v>550</v>
      </c>
    </row>
    <row r="5338" spans="1:7" x14ac:dyDescent="0.25">
      <c r="A5338" s="98" t="s">
        <v>549</v>
      </c>
      <c r="B5338" t="s">
        <v>198</v>
      </c>
      <c r="C5338">
        <v>-2287</v>
      </c>
      <c r="D5338">
        <v>202504</v>
      </c>
      <c r="E5338" s="121" t="str">
        <f t="shared" si="82"/>
        <v>01 April 2025</v>
      </c>
      <c r="F5338" s="98" t="s">
        <v>541</v>
      </c>
      <c r="G5338" t="s">
        <v>551</v>
      </c>
    </row>
    <row r="5339" spans="1:7" x14ac:dyDescent="0.25">
      <c r="A5339" s="98" t="s">
        <v>549</v>
      </c>
      <c r="B5339" t="s">
        <v>198</v>
      </c>
      <c r="C5339">
        <v>-3201.7999999999997</v>
      </c>
      <c r="D5339">
        <v>202504</v>
      </c>
      <c r="E5339" s="121" t="str">
        <f t="shared" si="82"/>
        <v>01 April 2025</v>
      </c>
      <c r="F5339" s="98" t="s">
        <v>541</v>
      </c>
      <c r="G5339" t="s">
        <v>552</v>
      </c>
    </row>
    <row r="5340" spans="1:7" x14ac:dyDescent="0.25">
      <c r="A5340" s="98" t="s">
        <v>549</v>
      </c>
      <c r="B5340" t="s">
        <v>198</v>
      </c>
      <c r="C5340">
        <v>-4253.8200000000006</v>
      </c>
      <c r="D5340">
        <v>202504</v>
      </c>
      <c r="E5340" s="121" t="str">
        <f t="shared" si="82"/>
        <v>01 April 2025</v>
      </c>
      <c r="F5340" s="98" t="s">
        <v>541</v>
      </c>
      <c r="G5340" t="s">
        <v>553</v>
      </c>
    </row>
    <row r="5341" spans="1:7" x14ac:dyDescent="0.25">
      <c r="A5341" s="98" t="s">
        <v>549</v>
      </c>
      <c r="B5341" t="s">
        <v>198</v>
      </c>
      <c r="C5341">
        <v>-4574</v>
      </c>
      <c r="D5341">
        <v>202504</v>
      </c>
      <c r="E5341" s="121" t="str">
        <f t="shared" si="82"/>
        <v>01 April 2025</v>
      </c>
      <c r="F5341" s="98" t="s">
        <v>541</v>
      </c>
      <c r="G5341" t="s">
        <v>554</v>
      </c>
    </row>
    <row r="5342" spans="1:7" x14ac:dyDescent="0.25">
      <c r="A5342" s="98" t="s">
        <v>549</v>
      </c>
      <c r="B5342" t="s">
        <v>200</v>
      </c>
      <c r="C5342">
        <v>0</v>
      </c>
      <c r="D5342">
        <v>202504</v>
      </c>
      <c r="E5342" s="121" t="str">
        <f t="shared" si="82"/>
        <v>01 April 2025</v>
      </c>
      <c r="F5342" s="98" t="s">
        <v>541</v>
      </c>
      <c r="G5342" t="s">
        <v>550</v>
      </c>
    </row>
    <row r="5343" spans="1:7" x14ac:dyDescent="0.25">
      <c r="A5343" s="98" t="s">
        <v>549</v>
      </c>
      <c r="B5343" t="s">
        <v>200</v>
      </c>
      <c r="C5343">
        <v>0</v>
      </c>
      <c r="D5343">
        <v>202504</v>
      </c>
      <c r="E5343" s="121" t="str">
        <f t="shared" si="82"/>
        <v>01 April 2025</v>
      </c>
      <c r="F5343" s="98" t="s">
        <v>541</v>
      </c>
      <c r="G5343" t="s">
        <v>551</v>
      </c>
    </row>
    <row r="5344" spans="1:7" x14ac:dyDescent="0.25">
      <c r="A5344" s="98" t="s">
        <v>549</v>
      </c>
      <c r="B5344" t="s">
        <v>200</v>
      </c>
      <c r="C5344">
        <v>0</v>
      </c>
      <c r="D5344">
        <v>202504</v>
      </c>
      <c r="E5344" s="121" t="str">
        <f t="shared" si="82"/>
        <v>01 April 2025</v>
      </c>
      <c r="F5344" s="98" t="s">
        <v>541</v>
      </c>
      <c r="G5344" t="s">
        <v>552</v>
      </c>
    </row>
    <row r="5345" spans="1:7" x14ac:dyDescent="0.25">
      <c r="A5345" s="98" t="s">
        <v>549</v>
      </c>
      <c r="B5345" t="s">
        <v>200</v>
      </c>
      <c r="C5345">
        <v>0</v>
      </c>
      <c r="D5345">
        <v>202504</v>
      </c>
      <c r="E5345" s="121" t="str">
        <f t="shared" si="82"/>
        <v>01 April 2025</v>
      </c>
      <c r="F5345" s="98" t="s">
        <v>541</v>
      </c>
      <c r="G5345" t="s">
        <v>553</v>
      </c>
    </row>
    <row r="5346" spans="1:7" x14ac:dyDescent="0.25">
      <c r="A5346" s="98" t="s">
        <v>549</v>
      </c>
      <c r="B5346" t="s">
        <v>200</v>
      </c>
      <c r="C5346">
        <v>0</v>
      </c>
      <c r="D5346">
        <v>202504</v>
      </c>
      <c r="E5346" s="121" t="str">
        <f t="shared" si="82"/>
        <v>01 April 2025</v>
      </c>
      <c r="F5346" s="98" t="s">
        <v>541</v>
      </c>
      <c r="G5346" t="s">
        <v>554</v>
      </c>
    </row>
    <row r="5347" spans="1:7" x14ac:dyDescent="0.25">
      <c r="A5347" s="98" t="s">
        <v>549</v>
      </c>
      <c r="B5347" t="s">
        <v>206</v>
      </c>
      <c r="C5347">
        <v>0</v>
      </c>
      <c r="D5347">
        <v>202504</v>
      </c>
      <c r="E5347" s="121" t="str">
        <f t="shared" si="82"/>
        <v>01 April 2025</v>
      </c>
      <c r="F5347" s="98" t="s">
        <v>541</v>
      </c>
      <c r="G5347" t="s">
        <v>550</v>
      </c>
    </row>
    <row r="5348" spans="1:7" x14ac:dyDescent="0.25">
      <c r="A5348" s="98" t="s">
        <v>549</v>
      </c>
      <c r="B5348" t="s">
        <v>206</v>
      </c>
      <c r="C5348">
        <v>0</v>
      </c>
      <c r="D5348">
        <v>202504</v>
      </c>
      <c r="E5348" s="121" t="str">
        <f t="shared" si="82"/>
        <v>01 April 2025</v>
      </c>
      <c r="F5348" s="98" t="s">
        <v>541</v>
      </c>
      <c r="G5348" t="s">
        <v>551</v>
      </c>
    </row>
    <row r="5349" spans="1:7" x14ac:dyDescent="0.25">
      <c r="A5349" s="98" t="s">
        <v>549</v>
      </c>
      <c r="B5349" t="s">
        <v>206</v>
      </c>
      <c r="C5349">
        <v>0</v>
      </c>
      <c r="D5349">
        <v>202504</v>
      </c>
      <c r="E5349" s="121" t="str">
        <f t="shared" si="82"/>
        <v>01 April 2025</v>
      </c>
      <c r="F5349" s="98" t="s">
        <v>541</v>
      </c>
      <c r="G5349" t="s">
        <v>552</v>
      </c>
    </row>
    <row r="5350" spans="1:7" x14ac:dyDescent="0.25">
      <c r="A5350" s="98" t="s">
        <v>549</v>
      </c>
      <c r="B5350" t="s">
        <v>206</v>
      </c>
      <c r="C5350">
        <v>0</v>
      </c>
      <c r="D5350">
        <v>202504</v>
      </c>
      <c r="E5350" s="121" t="str">
        <f t="shared" si="82"/>
        <v>01 April 2025</v>
      </c>
      <c r="F5350" s="98" t="s">
        <v>541</v>
      </c>
      <c r="G5350" t="s">
        <v>553</v>
      </c>
    </row>
    <row r="5351" spans="1:7" x14ac:dyDescent="0.25">
      <c r="A5351" s="98" t="s">
        <v>549</v>
      </c>
      <c r="B5351" t="s">
        <v>206</v>
      </c>
      <c r="C5351">
        <v>0</v>
      </c>
      <c r="D5351">
        <v>202504</v>
      </c>
      <c r="E5351" s="121" t="str">
        <f t="shared" si="82"/>
        <v>01 April 2025</v>
      </c>
      <c r="F5351" s="98" t="s">
        <v>541</v>
      </c>
      <c r="G5351" t="s">
        <v>554</v>
      </c>
    </row>
    <row r="5352" spans="1:7" x14ac:dyDescent="0.25">
      <c r="A5352" s="98" t="s">
        <v>549</v>
      </c>
      <c r="B5352" t="s">
        <v>208</v>
      </c>
      <c r="C5352">
        <v>0</v>
      </c>
      <c r="D5352">
        <v>202504</v>
      </c>
      <c r="E5352" s="121" t="str">
        <f t="shared" si="82"/>
        <v>01 April 2025</v>
      </c>
      <c r="F5352" s="98" t="s">
        <v>541</v>
      </c>
      <c r="G5352" t="s">
        <v>550</v>
      </c>
    </row>
    <row r="5353" spans="1:7" x14ac:dyDescent="0.25">
      <c r="A5353" s="98" t="s">
        <v>549</v>
      </c>
      <c r="B5353" t="s">
        <v>208</v>
      </c>
      <c r="C5353">
        <v>0</v>
      </c>
      <c r="D5353">
        <v>202504</v>
      </c>
      <c r="E5353" s="121" t="str">
        <f t="shared" si="82"/>
        <v>01 April 2025</v>
      </c>
      <c r="F5353" s="98" t="s">
        <v>541</v>
      </c>
      <c r="G5353" t="s">
        <v>551</v>
      </c>
    </row>
    <row r="5354" spans="1:7" x14ac:dyDescent="0.25">
      <c r="A5354" s="98" t="s">
        <v>549</v>
      </c>
      <c r="B5354" t="s">
        <v>208</v>
      </c>
      <c r="C5354">
        <v>0</v>
      </c>
      <c r="D5354">
        <v>202504</v>
      </c>
      <c r="E5354" s="121" t="str">
        <f t="shared" si="82"/>
        <v>01 April 2025</v>
      </c>
      <c r="F5354" s="98" t="s">
        <v>541</v>
      </c>
      <c r="G5354" t="s">
        <v>552</v>
      </c>
    </row>
    <row r="5355" spans="1:7" x14ac:dyDescent="0.25">
      <c r="A5355" s="98" t="s">
        <v>549</v>
      </c>
      <c r="B5355" t="s">
        <v>208</v>
      </c>
      <c r="C5355">
        <v>0</v>
      </c>
      <c r="D5355">
        <v>202504</v>
      </c>
      <c r="E5355" s="121" t="str">
        <f t="shared" si="82"/>
        <v>01 April 2025</v>
      </c>
      <c r="F5355" s="98" t="s">
        <v>541</v>
      </c>
      <c r="G5355" t="s">
        <v>553</v>
      </c>
    </row>
    <row r="5356" spans="1:7" x14ac:dyDescent="0.25">
      <c r="A5356" s="98" t="s">
        <v>549</v>
      </c>
      <c r="B5356" t="s">
        <v>208</v>
      </c>
      <c r="C5356">
        <v>0</v>
      </c>
      <c r="D5356">
        <v>202504</v>
      </c>
      <c r="E5356" s="121" t="str">
        <f t="shared" si="82"/>
        <v>01 April 2025</v>
      </c>
      <c r="F5356" s="98" t="s">
        <v>541</v>
      </c>
      <c r="G5356" t="s">
        <v>554</v>
      </c>
    </row>
    <row r="5357" spans="1:7" x14ac:dyDescent="0.25">
      <c r="A5357" s="98" t="s">
        <v>549</v>
      </c>
      <c r="B5357" t="s">
        <v>281</v>
      </c>
      <c r="C5357">
        <v>0</v>
      </c>
      <c r="D5357">
        <v>202504</v>
      </c>
      <c r="E5357" s="121" t="str">
        <f t="shared" si="82"/>
        <v>01 April 2025</v>
      </c>
      <c r="F5357" s="98" t="s">
        <v>541</v>
      </c>
      <c r="G5357" t="s">
        <v>550</v>
      </c>
    </row>
    <row r="5358" spans="1:7" x14ac:dyDescent="0.25">
      <c r="A5358" s="98" t="s">
        <v>549</v>
      </c>
      <c r="B5358" t="s">
        <v>281</v>
      </c>
      <c r="C5358">
        <v>0</v>
      </c>
      <c r="D5358">
        <v>202504</v>
      </c>
      <c r="E5358" s="121" t="str">
        <f t="shared" si="82"/>
        <v>01 April 2025</v>
      </c>
      <c r="F5358" s="98" t="s">
        <v>541</v>
      </c>
      <c r="G5358" t="s">
        <v>551</v>
      </c>
    </row>
    <row r="5359" spans="1:7" x14ac:dyDescent="0.25">
      <c r="A5359" s="98" t="s">
        <v>549</v>
      </c>
      <c r="B5359" t="s">
        <v>281</v>
      </c>
      <c r="C5359">
        <v>0</v>
      </c>
      <c r="D5359">
        <v>202504</v>
      </c>
      <c r="E5359" s="121" t="str">
        <f t="shared" si="82"/>
        <v>01 April 2025</v>
      </c>
      <c r="F5359" s="98" t="s">
        <v>541</v>
      </c>
      <c r="G5359" t="s">
        <v>552</v>
      </c>
    </row>
    <row r="5360" spans="1:7" x14ac:dyDescent="0.25">
      <c r="A5360" s="98" t="s">
        <v>549</v>
      </c>
      <c r="B5360" t="s">
        <v>281</v>
      </c>
      <c r="C5360">
        <v>0</v>
      </c>
      <c r="D5360">
        <v>202504</v>
      </c>
      <c r="E5360" s="121" t="str">
        <f t="shared" si="82"/>
        <v>01 April 2025</v>
      </c>
      <c r="F5360" s="98" t="s">
        <v>541</v>
      </c>
      <c r="G5360" t="s">
        <v>553</v>
      </c>
    </row>
    <row r="5361" spans="1:7" x14ac:dyDescent="0.25">
      <c r="A5361" s="98" t="s">
        <v>549</v>
      </c>
      <c r="B5361" t="s">
        <v>281</v>
      </c>
      <c r="C5361">
        <v>0</v>
      </c>
      <c r="D5361">
        <v>202504</v>
      </c>
      <c r="E5361" s="121" t="str">
        <f t="shared" si="82"/>
        <v>01 April 2025</v>
      </c>
      <c r="F5361" s="98" t="s">
        <v>541</v>
      </c>
      <c r="G5361" t="s">
        <v>554</v>
      </c>
    </row>
    <row r="5362" spans="1:7" x14ac:dyDescent="0.25">
      <c r="A5362" s="98" t="s">
        <v>549</v>
      </c>
      <c r="B5362" t="s">
        <v>214</v>
      </c>
      <c r="C5362">
        <v>0</v>
      </c>
      <c r="D5362">
        <v>202504</v>
      </c>
      <c r="E5362" s="121" t="str">
        <f t="shared" si="82"/>
        <v>01 April 2025</v>
      </c>
      <c r="F5362" s="98" t="s">
        <v>541</v>
      </c>
      <c r="G5362" t="s">
        <v>550</v>
      </c>
    </row>
    <row r="5363" spans="1:7" x14ac:dyDescent="0.25">
      <c r="A5363" s="98" t="s">
        <v>549</v>
      </c>
      <c r="B5363" t="s">
        <v>214</v>
      </c>
      <c r="C5363">
        <v>0</v>
      </c>
      <c r="D5363">
        <v>202504</v>
      </c>
      <c r="E5363" s="121" t="str">
        <f t="shared" si="82"/>
        <v>01 April 2025</v>
      </c>
      <c r="F5363" s="98" t="s">
        <v>541</v>
      </c>
      <c r="G5363" t="s">
        <v>551</v>
      </c>
    </row>
    <row r="5364" spans="1:7" x14ac:dyDescent="0.25">
      <c r="A5364" s="98" t="s">
        <v>549</v>
      </c>
      <c r="B5364" t="s">
        <v>214</v>
      </c>
      <c r="C5364">
        <v>0</v>
      </c>
      <c r="D5364">
        <v>202504</v>
      </c>
      <c r="E5364" s="121" t="str">
        <f t="shared" si="82"/>
        <v>01 April 2025</v>
      </c>
      <c r="F5364" s="98" t="s">
        <v>541</v>
      </c>
      <c r="G5364" t="s">
        <v>552</v>
      </c>
    </row>
    <row r="5365" spans="1:7" x14ac:dyDescent="0.25">
      <c r="A5365" s="98" t="s">
        <v>549</v>
      </c>
      <c r="B5365" t="s">
        <v>214</v>
      </c>
      <c r="C5365">
        <v>0</v>
      </c>
      <c r="D5365">
        <v>202504</v>
      </c>
      <c r="E5365" s="121" t="str">
        <f t="shared" si="82"/>
        <v>01 April 2025</v>
      </c>
      <c r="F5365" s="98" t="s">
        <v>541</v>
      </c>
      <c r="G5365" t="s">
        <v>553</v>
      </c>
    </row>
    <row r="5366" spans="1:7" x14ac:dyDescent="0.25">
      <c r="A5366" s="98" t="s">
        <v>549</v>
      </c>
      <c r="B5366" t="s">
        <v>214</v>
      </c>
      <c r="C5366">
        <v>0</v>
      </c>
      <c r="D5366">
        <v>202504</v>
      </c>
      <c r="E5366" s="121" t="str">
        <f t="shared" si="82"/>
        <v>01 April 2025</v>
      </c>
      <c r="F5366" s="98" t="s">
        <v>541</v>
      </c>
      <c r="G5366" t="s">
        <v>554</v>
      </c>
    </row>
    <row r="5367" spans="1:7" x14ac:dyDescent="0.25">
      <c r="A5367" s="98" t="s">
        <v>549</v>
      </c>
      <c r="B5367" t="s">
        <v>218</v>
      </c>
      <c r="C5367">
        <v>-40.25</v>
      </c>
      <c r="D5367">
        <v>202504</v>
      </c>
      <c r="E5367" s="121" t="str">
        <f t="shared" si="82"/>
        <v>01 April 2025</v>
      </c>
      <c r="F5367" s="98" t="s">
        <v>541</v>
      </c>
      <c r="G5367" t="s">
        <v>550</v>
      </c>
    </row>
    <row r="5368" spans="1:7" x14ac:dyDescent="0.25">
      <c r="A5368" s="98" t="s">
        <v>549</v>
      </c>
      <c r="B5368" t="s">
        <v>218</v>
      </c>
      <c r="C5368">
        <v>-87.5</v>
      </c>
      <c r="D5368">
        <v>202504</v>
      </c>
      <c r="E5368" s="121" t="str">
        <f t="shared" si="82"/>
        <v>01 April 2025</v>
      </c>
      <c r="F5368" s="98" t="s">
        <v>541</v>
      </c>
      <c r="G5368" t="s">
        <v>551</v>
      </c>
    </row>
    <row r="5369" spans="1:7" x14ac:dyDescent="0.25">
      <c r="A5369" s="98" t="s">
        <v>549</v>
      </c>
      <c r="B5369" t="s">
        <v>218</v>
      </c>
      <c r="C5369">
        <v>-122.49999999999999</v>
      </c>
      <c r="D5369">
        <v>202504</v>
      </c>
      <c r="E5369" s="121" t="str">
        <f t="shared" si="82"/>
        <v>01 April 2025</v>
      </c>
      <c r="F5369" s="98" t="s">
        <v>541</v>
      </c>
      <c r="G5369" t="s">
        <v>552</v>
      </c>
    </row>
    <row r="5370" spans="1:7" x14ac:dyDescent="0.25">
      <c r="A5370" s="98" t="s">
        <v>549</v>
      </c>
      <c r="B5370" t="s">
        <v>218</v>
      </c>
      <c r="C5370">
        <v>-162.75</v>
      </c>
      <c r="D5370">
        <v>202504</v>
      </c>
      <c r="E5370" s="121" t="str">
        <f t="shared" si="82"/>
        <v>01 April 2025</v>
      </c>
      <c r="F5370" s="98" t="s">
        <v>541</v>
      </c>
      <c r="G5370" t="s">
        <v>553</v>
      </c>
    </row>
    <row r="5371" spans="1:7" x14ac:dyDescent="0.25">
      <c r="A5371" s="98" t="s">
        <v>549</v>
      </c>
      <c r="B5371" t="s">
        <v>218</v>
      </c>
      <c r="C5371">
        <v>-175</v>
      </c>
      <c r="D5371">
        <v>202504</v>
      </c>
      <c r="E5371" s="121" t="str">
        <f t="shared" si="82"/>
        <v>01 April 2025</v>
      </c>
      <c r="F5371" s="98" t="s">
        <v>541</v>
      </c>
      <c r="G5371" t="s">
        <v>554</v>
      </c>
    </row>
    <row r="5372" spans="1:7" x14ac:dyDescent="0.25">
      <c r="A5372" s="98" t="s">
        <v>549</v>
      </c>
      <c r="B5372" t="s">
        <v>333</v>
      </c>
      <c r="C5372">
        <v>-6.9</v>
      </c>
      <c r="D5372">
        <v>202504</v>
      </c>
      <c r="E5372" s="121" t="str">
        <f t="shared" si="82"/>
        <v>01 April 2025</v>
      </c>
      <c r="F5372" s="98" t="s">
        <v>541</v>
      </c>
      <c r="G5372" t="s">
        <v>550</v>
      </c>
    </row>
    <row r="5373" spans="1:7" x14ac:dyDescent="0.25">
      <c r="A5373" s="98" t="s">
        <v>549</v>
      </c>
      <c r="B5373" t="s">
        <v>333</v>
      </c>
      <c r="C5373">
        <v>-15</v>
      </c>
      <c r="D5373">
        <v>202504</v>
      </c>
      <c r="E5373" s="121" t="str">
        <f t="shared" si="82"/>
        <v>01 April 2025</v>
      </c>
      <c r="F5373" s="98" t="s">
        <v>541</v>
      </c>
      <c r="G5373" t="s">
        <v>551</v>
      </c>
    </row>
    <row r="5374" spans="1:7" x14ac:dyDescent="0.25">
      <c r="A5374" s="98" t="s">
        <v>549</v>
      </c>
      <c r="B5374" t="s">
        <v>333</v>
      </c>
      <c r="C5374">
        <v>-21</v>
      </c>
      <c r="D5374">
        <v>202504</v>
      </c>
      <c r="E5374" s="121" t="str">
        <f t="shared" si="82"/>
        <v>01 April 2025</v>
      </c>
      <c r="F5374" s="98" t="s">
        <v>541</v>
      </c>
      <c r="G5374" t="s">
        <v>552</v>
      </c>
    </row>
    <row r="5375" spans="1:7" x14ac:dyDescent="0.25">
      <c r="A5375" s="98" t="s">
        <v>549</v>
      </c>
      <c r="B5375" t="s">
        <v>333</v>
      </c>
      <c r="C5375">
        <v>-27.900000000000002</v>
      </c>
      <c r="D5375">
        <v>202504</v>
      </c>
      <c r="E5375" s="121" t="str">
        <f t="shared" si="82"/>
        <v>01 April 2025</v>
      </c>
      <c r="F5375" s="98" t="s">
        <v>541</v>
      </c>
      <c r="G5375" t="s">
        <v>553</v>
      </c>
    </row>
    <row r="5376" spans="1:7" x14ac:dyDescent="0.25">
      <c r="A5376" s="98" t="s">
        <v>549</v>
      </c>
      <c r="B5376" t="s">
        <v>333</v>
      </c>
      <c r="C5376">
        <v>-30</v>
      </c>
      <c r="D5376">
        <v>202504</v>
      </c>
      <c r="E5376" s="121" t="str">
        <f t="shared" si="82"/>
        <v>01 April 2025</v>
      </c>
      <c r="F5376" s="98" t="s">
        <v>541</v>
      </c>
      <c r="G5376" t="s">
        <v>554</v>
      </c>
    </row>
    <row r="5377" spans="1:7" x14ac:dyDescent="0.25">
      <c r="A5377" s="98" t="s">
        <v>549</v>
      </c>
      <c r="B5377" t="s">
        <v>220</v>
      </c>
      <c r="C5377">
        <v>-47.15</v>
      </c>
      <c r="D5377">
        <v>202504</v>
      </c>
      <c r="E5377" s="121" t="str">
        <f t="shared" si="82"/>
        <v>01 April 2025</v>
      </c>
      <c r="F5377" s="98" t="s">
        <v>541</v>
      </c>
      <c r="G5377" t="s">
        <v>550</v>
      </c>
    </row>
    <row r="5378" spans="1:7" x14ac:dyDescent="0.25">
      <c r="A5378" s="98" t="s">
        <v>549</v>
      </c>
      <c r="B5378" t="s">
        <v>220</v>
      </c>
      <c r="C5378">
        <v>-102.5</v>
      </c>
      <c r="D5378">
        <v>202504</v>
      </c>
      <c r="E5378" s="121" t="str">
        <f t="shared" si="82"/>
        <v>01 April 2025</v>
      </c>
      <c r="F5378" s="98" t="s">
        <v>541</v>
      </c>
      <c r="G5378" t="s">
        <v>551</v>
      </c>
    </row>
    <row r="5379" spans="1:7" x14ac:dyDescent="0.25">
      <c r="A5379" s="98" t="s">
        <v>549</v>
      </c>
      <c r="B5379" t="s">
        <v>220</v>
      </c>
      <c r="C5379">
        <v>-143.5</v>
      </c>
      <c r="D5379">
        <v>202504</v>
      </c>
      <c r="E5379" s="121" t="str">
        <f t="shared" si="82"/>
        <v>01 April 2025</v>
      </c>
      <c r="F5379" s="98" t="s">
        <v>541</v>
      </c>
      <c r="G5379" t="s">
        <v>552</v>
      </c>
    </row>
    <row r="5380" spans="1:7" x14ac:dyDescent="0.25">
      <c r="A5380" s="98" t="s">
        <v>549</v>
      </c>
      <c r="B5380" t="s">
        <v>220</v>
      </c>
      <c r="C5380">
        <v>-190.65</v>
      </c>
      <c r="D5380">
        <v>202504</v>
      </c>
      <c r="E5380" s="121" t="str">
        <f t="shared" si="82"/>
        <v>01 April 2025</v>
      </c>
      <c r="F5380" s="98" t="s">
        <v>541</v>
      </c>
      <c r="G5380" t="s">
        <v>553</v>
      </c>
    </row>
    <row r="5381" spans="1:7" x14ac:dyDescent="0.25">
      <c r="A5381" s="98" t="s">
        <v>549</v>
      </c>
      <c r="B5381" t="s">
        <v>220</v>
      </c>
      <c r="C5381">
        <v>-205</v>
      </c>
      <c r="D5381">
        <v>202504</v>
      </c>
      <c r="E5381" s="121" t="str">
        <f t="shared" si="82"/>
        <v>01 April 2025</v>
      </c>
      <c r="F5381" s="98" t="s">
        <v>541</v>
      </c>
      <c r="G5381" t="s">
        <v>554</v>
      </c>
    </row>
    <row r="5382" spans="1:7" x14ac:dyDescent="0.25">
      <c r="A5382" s="98" t="s">
        <v>549</v>
      </c>
      <c r="B5382" t="s">
        <v>222</v>
      </c>
      <c r="C5382">
        <v>0</v>
      </c>
      <c r="D5382">
        <v>202504</v>
      </c>
      <c r="E5382" s="121" t="str">
        <f t="shared" si="82"/>
        <v>01 April 2025</v>
      </c>
      <c r="F5382" s="98" t="s">
        <v>541</v>
      </c>
      <c r="G5382" t="s">
        <v>550</v>
      </c>
    </row>
    <row r="5383" spans="1:7" x14ac:dyDescent="0.25">
      <c r="A5383" s="98" t="s">
        <v>549</v>
      </c>
      <c r="B5383" t="s">
        <v>222</v>
      </c>
      <c r="C5383">
        <v>0</v>
      </c>
      <c r="D5383">
        <v>202504</v>
      </c>
      <c r="E5383" s="121" t="str">
        <f t="shared" ref="E5383:E5446" si="83">TEXT(DATE(LEFT(D5383,4), RIGHT(D5383,2), 1), "DD MMMM YYYY")</f>
        <v>01 April 2025</v>
      </c>
      <c r="F5383" s="98" t="s">
        <v>541</v>
      </c>
      <c r="G5383" t="s">
        <v>551</v>
      </c>
    </row>
    <row r="5384" spans="1:7" x14ac:dyDescent="0.25">
      <c r="A5384" s="98" t="s">
        <v>549</v>
      </c>
      <c r="B5384" t="s">
        <v>222</v>
      </c>
      <c r="C5384">
        <v>0</v>
      </c>
      <c r="D5384">
        <v>202504</v>
      </c>
      <c r="E5384" s="121" t="str">
        <f t="shared" si="83"/>
        <v>01 April 2025</v>
      </c>
      <c r="F5384" s="98" t="s">
        <v>541</v>
      </c>
      <c r="G5384" t="s">
        <v>552</v>
      </c>
    </row>
    <row r="5385" spans="1:7" x14ac:dyDescent="0.25">
      <c r="A5385" s="98" t="s">
        <v>549</v>
      </c>
      <c r="B5385" t="s">
        <v>222</v>
      </c>
      <c r="C5385">
        <v>0</v>
      </c>
      <c r="D5385">
        <v>202504</v>
      </c>
      <c r="E5385" s="121" t="str">
        <f t="shared" si="83"/>
        <v>01 April 2025</v>
      </c>
      <c r="F5385" s="98" t="s">
        <v>541</v>
      </c>
      <c r="G5385" t="s">
        <v>553</v>
      </c>
    </row>
    <row r="5386" spans="1:7" x14ac:dyDescent="0.25">
      <c r="A5386" s="98" t="s">
        <v>549</v>
      </c>
      <c r="B5386" t="s">
        <v>222</v>
      </c>
      <c r="C5386">
        <v>0</v>
      </c>
      <c r="D5386">
        <v>202504</v>
      </c>
      <c r="E5386" s="121" t="str">
        <f t="shared" si="83"/>
        <v>01 April 2025</v>
      </c>
      <c r="F5386" s="98" t="s">
        <v>541</v>
      </c>
      <c r="G5386" t="s">
        <v>554</v>
      </c>
    </row>
    <row r="5387" spans="1:7" x14ac:dyDescent="0.25">
      <c r="A5387" s="98" t="s">
        <v>549</v>
      </c>
      <c r="B5387" t="s">
        <v>224</v>
      </c>
      <c r="C5387">
        <v>0</v>
      </c>
      <c r="D5387">
        <v>202504</v>
      </c>
      <c r="E5387" s="121" t="str">
        <f t="shared" si="83"/>
        <v>01 April 2025</v>
      </c>
      <c r="F5387" s="98" t="s">
        <v>541</v>
      </c>
      <c r="G5387" t="s">
        <v>550</v>
      </c>
    </row>
    <row r="5388" spans="1:7" x14ac:dyDescent="0.25">
      <c r="A5388" s="98" t="s">
        <v>549</v>
      </c>
      <c r="B5388" t="s">
        <v>224</v>
      </c>
      <c r="C5388">
        <v>0</v>
      </c>
      <c r="D5388">
        <v>202504</v>
      </c>
      <c r="E5388" s="121" t="str">
        <f t="shared" si="83"/>
        <v>01 April 2025</v>
      </c>
      <c r="F5388" s="98" t="s">
        <v>541</v>
      </c>
      <c r="G5388" t="s">
        <v>551</v>
      </c>
    </row>
    <row r="5389" spans="1:7" x14ac:dyDescent="0.25">
      <c r="A5389" s="98" t="s">
        <v>549</v>
      </c>
      <c r="B5389" t="s">
        <v>224</v>
      </c>
      <c r="C5389">
        <v>0</v>
      </c>
      <c r="D5389">
        <v>202504</v>
      </c>
      <c r="E5389" s="121" t="str">
        <f t="shared" si="83"/>
        <v>01 April 2025</v>
      </c>
      <c r="F5389" s="98" t="s">
        <v>541</v>
      </c>
      <c r="G5389" t="s">
        <v>552</v>
      </c>
    </row>
    <row r="5390" spans="1:7" x14ac:dyDescent="0.25">
      <c r="A5390" s="98" t="s">
        <v>549</v>
      </c>
      <c r="B5390" t="s">
        <v>224</v>
      </c>
      <c r="C5390">
        <v>0</v>
      </c>
      <c r="D5390">
        <v>202504</v>
      </c>
      <c r="E5390" s="121" t="str">
        <f t="shared" si="83"/>
        <v>01 April 2025</v>
      </c>
      <c r="F5390" s="98" t="s">
        <v>541</v>
      </c>
      <c r="G5390" t="s">
        <v>553</v>
      </c>
    </row>
    <row r="5391" spans="1:7" x14ac:dyDescent="0.25">
      <c r="A5391" s="98" t="s">
        <v>549</v>
      </c>
      <c r="B5391" t="s">
        <v>224</v>
      </c>
      <c r="C5391">
        <v>0</v>
      </c>
      <c r="D5391">
        <v>202504</v>
      </c>
      <c r="E5391" s="121" t="str">
        <f t="shared" si="83"/>
        <v>01 April 2025</v>
      </c>
      <c r="F5391" s="98" t="s">
        <v>541</v>
      </c>
      <c r="G5391" t="s">
        <v>554</v>
      </c>
    </row>
    <row r="5392" spans="1:7" x14ac:dyDescent="0.25">
      <c r="A5392" s="98" t="s">
        <v>549</v>
      </c>
      <c r="B5392" t="s">
        <v>226</v>
      </c>
      <c r="C5392">
        <v>0</v>
      </c>
      <c r="D5392">
        <v>202504</v>
      </c>
      <c r="E5392" s="121" t="str">
        <f t="shared" si="83"/>
        <v>01 April 2025</v>
      </c>
      <c r="F5392" s="98" t="s">
        <v>541</v>
      </c>
      <c r="G5392" t="s">
        <v>550</v>
      </c>
    </row>
    <row r="5393" spans="1:7" x14ac:dyDescent="0.25">
      <c r="A5393" s="98" t="s">
        <v>549</v>
      </c>
      <c r="B5393" t="s">
        <v>226</v>
      </c>
      <c r="C5393">
        <v>0</v>
      </c>
      <c r="D5393">
        <v>202504</v>
      </c>
      <c r="E5393" s="121" t="str">
        <f t="shared" si="83"/>
        <v>01 April 2025</v>
      </c>
      <c r="F5393" s="98" t="s">
        <v>541</v>
      </c>
      <c r="G5393" t="s">
        <v>551</v>
      </c>
    </row>
    <row r="5394" spans="1:7" x14ac:dyDescent="0.25">
      <c r="A5394" s="98" t="s">
        <v>549</v>
      </c>
      <c r="B5394" t="s">
        <v>226</v>
      </c>
      <c r="C5394">
        <v>0</v>
      </c>
      <c r="D5394">
        <v>202504</v>
      </c>
      <c r="E5394" s="121" t="str">
        <f t="shared" si="83"/>
        <v>01 April 2025</v>
      </c>
      <c r="F5394" s="98" t="s">
        <v>541</v>
      </c>
      <c r="G5394" t="s">
        <v>552</v>
      </c>
    </row>
    <row r="5395" spans="1:7" x14ac:dyDescent="0.25">
      <c r="A5395" s="98" t="s">
        <v>549</v>
      </c>
      <c r="B5395" t="s">
        <v>226</v>
      </c>
      <c r="C5395">
        <v>0</v>
      </c>
      <c r="D5395">
        <v>202504</v>
      </c>
      <c r="E5395" s="121" t="str">
        <f t="shared" si="83"/>
        <v>01 April 2025</v>
      </c>
      <c r="F5395" s="98" t="s">
        <v>541</v>
      </c>
      <c r="G5395" t="s">
        <v>553</v>
      </c>
    </row>
    <row r="5396" spans="1:7" x14ac:dyDescent="0.25">
      <c r="A5396" s="98" t="s">
        <v>549</v>
      </c>
      <c r="B5396" t="s">
        <v>226</v>
      </c>
      <c r="C5396">
        <v>0</v>
      </c>
      <c r="D5396">
        <v>202504</v>
      </c>
      <c r="E5396" s="121" t="str">
        <f t="shared" si="83"/>
        <v>01 April 2025</v>
      </c>
      <c r="F5396" s="98" t="s">
        <v>541</v>
      </c>
      <c r="G5396" t="s">
        <v>554</v>
      </c>
    </row>
    <row r="5397" spans="1:7" x14ac:dyDescent="0.25">
      <c r="A5397" s="98" t="s">
        <v>549</v>
      </c>
      <c r="B5397" t="s">
        <v>228</v>
      </c>
      <c r="C5397">
        <v>0</v>
      </c>
      <c r="D5397">
        <v>202504</v>
      </c>
      <c r="E5397" s="121" t="str">
        <f t="shared" si="83"/>
        <v>01 April 2025</v>
      </c>
      <c r="F5397" s="98" t="s">
        <v>541</v>
      </c>
      <c r="G5397" t="s">
        <v>550</v>
      </c>
    </row>
    <row r="5398" spans="1:7" x14ac:dyDescent="0.25">
      <c r="A5398" s="98" t="s">
        <v>549</v>
      </c>
      <c r="B5398" t="s">
        <v>228</v>
      </c>
      <c r="C5398">
        <v>0</v>
      </c>
      <c r="D5398">
        <v>202504</v>
      </c>
      <c r="E5398" s="121" t="str">
        <f t="shared" si="83"/>
        <v>01 April 2025</v>
      </c>
      <c r="F5398" s="98" t="s">
        <v>541</v>
      </c>
      <c r="G5398" t="s">
        <v>551</v>
      </c>
    </row>
    <row r="5399" spans="1:7" x14ac:dyDescent="0.25">
      <c r="A5399" s="98" t="s">
        <v>549</v>
      </c>
      <c r="B5399" t="s">
        <v>228</v>
      </c>
      <c r="C5399">
        <v>0</v>
      </c>
      <c r="D5399">
        <v>202504</v>
      </c>
      <c r="E5399" s="121" t="str">
        <f t="shared" si="83"/>
        <v>01 April 2025</v>
      </c>
      <c r="F5399" s="98" t="s">
        <v>541</v>
      </c>
      <c r="G5399" t="s">
        <v>552</v>
      </c>
    </row>
    <row r="5400" spans="1:7" x14ac:dyDescent="0.25">
      <c r="A5400" s="98" t="s">
        <v>549</v>
      </c>
      <c r="B5400" t="s">
        <v>228</v>
      </c>
      <c r="C5400">
        <v>0</v>
      </c>
      <c r="D5400">
        <v>202504</v>
      </c>
      <c r="E5400" s="121" t="str">
        <f t="shared" si="83"/>
        <v>01 April 2025</v>
      </c>
      <c r="F5400" s="98" t="s">
        <v>541</v>
      </c>
      <c r="G5400" t="s">
        <v>553</v>
      </c>
    </row>
    <row r="5401" spans="1:7" x14ac:dyDescent="0.25">
      <c r="A5401" s="98" t="s">
        <v>549</v>
      </c>
      <c r="B5401" t="s">
        <v>228</v>
      </c>
      <c r="C5401">
        <v>0</v>
      </c>
      <c r="D5401">
        <v>202504</v>
      </c>
      <c r="E5401" s="121" t="str">
        <f t="shared" si="83"/>
        <v>01 April 2025</v>
      </c>
      <c r="F5401" s="98" t="s">
        <v>541</v>
      </c>
      <c r="G5401" t="s">
        <v>554</v>
      </c>
    </row>
    <row r="5402" spans="1:7" x14ac:dyDescent="0.25">
      <c r="A5402" s="98" t="s">
        <v>549</v>
      </c>
      <c r="B5402" t="s">
        <v>230</v>
      </c>
      <c r="C5402">
        <v>0</v>
      </c>
      <c r="D5402">
        <v>202504</v>
      </c>
      <c r="E5402" s="121" t="str">
        <f t="shared" si="83"/>
        <v>01 April 2025</v>
      </c>
      <c r="F5402" s="98" t="s">
        <v>541</v>
      </c>
      <c r="G5402" t="s">
        <v>550</v>
      </c>
    </row>
    <row r="5403" spans="1:7" x14ac:dyDescent="0.25">
      <c r="A5403" s="98" t="s">
        <v>549</v>
      </c>
      <c r="B5403" t="s">
        <v>230</v>
      </c>
      <c r="C5403">
        <v>0</v>
      </c>
      <c r="D5403">
        <v>202504</v>
      </c>
      <c r="E5403" s="121" t="str">
        <f t="shared" si="83"/>
        <v>01 April 2025</v>
      </c>
      <c r="F5403" s="98" t="s">
        <v>541</v>
      </c>
      <c r="G5403" t="s">
        <v>551</v>
      </c>
    </row>
    <row r="5404" spans="1:7" x14ac:dyDescent="0.25">
      <c r="A5404" s="98" t="s">
        <v>549</v>
      </c>
      <c r="B5404" t="s">
        <v>230</v>
      </c>
      <c r="C5404">
        <v>0</v>
      </c>
      <c r="D5404">
        <v>202504</v>
      </c>
      <c r="E5404" s="121" t="str">
        <f t="shared" si="83"/>
        <v>01 April 2025</v>
      </c>
      <c r="F5404" s="98" t="s">
        <v>541</v>
      </c>
      <c r="G5404" t="s">
        <v>552</v>
      </c>
    </row>
    <row r="5405" spans="1:7" x14ac:dyDescent="0.25">
      <c r="A5405" s="98" t="s">
        <v>549</v>
      </c>
      <c r="B5405" t="s">
        <v>230</v>
      </c>
      <c r="C5405">
        <v>0</v>
      </c>
      <c r="D5405">
        <v>202504</v>
      </c>
      <c r="E5405" s="121" t="str">
        <f t="shared" si="83"/>
        <v>01 April 2025</v>
      </c>
      <c r="F5405" s="98" t="s">
        <v>541</v>
      </c>
      <c r="G5405" t="s">
        <v>553</v>
      </c>
    </row>
    <row r="5406" spans="1:7" x14ac:dyDescent="0.25">
      <c r="A5406" s="98" t="s">
        <v>549</v>
      </c>
      <c r="B5406" t="s">
        <v>230</v>
      </c>
      <c r="C5406">
        <v>0</v>
      </c>
      <c r="D5406">
        <v>202504</v>
      </c>
      <c r="E5406" s="121" t="str">
        <f t="shared" si="83"/>
        <v>01 April 2025</v>
      </c>
      <c r="F5406" s="98" t="s">
        <v>541</v>
      </c>
      <c r="G5406" t="s">
        <v>554</v>
      </c>
    </row>
    <row r="5407" spans="1:7" x14ac:dyDescent="0.25">
      <c r="A5407" s="98" t="s">
        <v>549</v>
      </c>
      <c r="B5407" t="s">
        <v>232</v>
      </c>
      <c r="C5407">
        <v>0</v>
      </c>
      <c r="D5407">
        <v>202504</v>
      </c>
      <c r="E5407" s="121" t="str">
        <f t="shared" si="83"/>
        <v>01 April 2025</v>
      </c>
      <c r="F5407" s="98" t="s">
        <v>541</v>
      </c>
      <c r="G5407" t="s">
        <v>550</v>
      </c>
    </row>
    <row r="5408" spans="1:7" x14ac:dyDescent="0.25">
      <c r="A5408" s="98" t="s">
        <v>549</v>
      </c>
      <c r="B5408" t="s">
        <v>232</v>
      </c>
      <c r="C5408">
        <v>0</v>
      </c>
      <c r="D5408">
        <v>202504</v>
      </c>
      <c r="E5408" s="121" t="str">
        <f t="shared" si="83"/>
        <v>01 April 2025</v>
      </c>
      <c r="F5408" s="98" t="s">
        <v>541</v>
      </c>
      <c r="G5408" t="s">
        <v>551</v>
      </c>
    </row>
    <row r="5409" spans="1:7" x14ac:dyDescent="0.25">
      <c r="A5409" s="98" t="s">
        <v>549</v>
      </c>
      <c r="B5409" t="s">
        <v>232</v>
      </c>
      <c r="C5409">
        <v>0</v>
      </c>
      <c r="D5409">
        <v>202504</v>
      </c>
      <c r="E5409" s="121" t="str">
        <f t="shared" si="83"/>
        <v>01 April 2025</v>
      </c>
      <c r="F5409" s="98" t="s">
        <v>541</v>
      </c>
      <c r="G5409" t="s">
        <v>552</v>
      </c>
    </row>
    <row r="5410" spans="1:7" x14ac:dyDescent="0.25">
      <c r="A5410" s="98" t="s">
        <v>549</v>
      </c>
      <c r="B5410" t="s">
        <v>232</v>
      </c>
      <c r="C5410">
        <v>0</v>
      </c>
      <c r="D5410">
        <v>202504</v>
      </c>
      <c r="E5410" s="121" t="str">
        <f t="shared" si="83"/>
        <v>01 April 2025</v>
      </c>
      <c r="F5410" s="98" t="s">
        <v>541</v>
      </c>
      <c r="G5410" t="s">
        <v>553</v>
      </c>
    </row>
    <row r="5411" spans="1:7" x14ac:dyDescent="0.25">
      <c r="A5411" s="98" t="s">
        <v>549</v>
      </c>
      <c r="B5411" t="s">
        <v>232</v>
      </c>
      <c r="C5411">
        <v>0</v>
      </c>
      <c r="D5411">
        <v>202504</v>
      </c>
      <c r="E5411" s="121" t="str">
        <f t="shared" si="83"/>
        <v>01 April 2025</v>
      </c>
      <c r="F5411" s="98" t="s">
        <v>541</v>
      </c>
      <c r="G5411" t="s">
        <v>554</v>
      </c>
    </row>
    <row r="5412" spans="1:7" x14ac:dyDescent="0.25">
      <c r="A5412" s="98" t="s">
        <v>549</v>
      </c>
      <c r="B5412" t="s">
        <v>234</v>
      </c>
      <c r="C5412">
        <v>-11587.630000000001</v>
      </c>
      <c r="D5412">
        <v>202504</v>
      </c>
      <c r="E5412" s="121" t="str">
        <f t="shared" si="83"/>
        <v>01 April 2025</v>
      </c>
      <c r="F5412" s="98" t="s">
        <v>541</v>
      </c>
      <c r="G5412" t="s">
        <v>550</v>
      </c>
    </row>
    <row r="5413" spans="1:7" x14ac:dyDescent="0.25">
      <c r="A5413" s="98" t="s">
        <v>549</v>
      </c>
      <c r="B5413" t="s">
        <v>234</v>
      </c>
      <c r="C5413">
        <v>-25190.5</v>
      </c>
      <c r="D5413">
        <v>202504</v>
      </c>
      <c r="E5413" s="121" t="str">
        <f t="shared" si="83"/>
        <v>01 April 2025</v>
      </c>
      <c r="F5413" s="98" t="s">
        <v>541</v>
      </c>
      <c r="G5413" t="s">
        <v>551</v>
      </c>
    </row>
    <row r="5414" spans="1:7" x14ac:dyDescent="0.25">
      <c r="A5414" s="98" t="s">
        <v>549</v>
      </c>
      <c r="B5414" t="s">
        <v>234</v>
      </c>
      <c r="C5414">
        <v>-35266.699999999997</v>
      </c>
      <c r="D5414">
        <v>202504</v>
      </c>
      <c r="E5414" s="121" t="str">
        <f t="shared" si="83"/>
        <v>01 April 2025</v>
      </c>
      <c r="F5414" s="98" t="s">
        <v>541</v>
      </c>
      <c r="G5414" t="s">
        <v>552</v>
      </c>
    </row>
    <row r="5415" spans="1:7" x14ac:dyDescent="0.25">
      <c r="A5415" s="98" t="s">
        <v>549</v>
      </c>
      <c r="B5415" t="s">
        <v>234</v>
      </c>
      <c r="C5415">
        <v>-46854.33</v>
      </c>
      <c r="D5415">
        <v>202504</v>
      </c>
      <c r="E5415" s="121" t="str">
        <f t="shared" si="83"/>
        <v>01 April 2025</v>
      </c>
      <c r="F5415" s="98" t="s">
        <v>541</v>
      </c>
      <c r="G5415" t="s">
        <v>553</v>
      </c>
    </row>
    <row r="5416" spans="1:7" x14ac:dyDescent="0.25">
      <c r="A5416" s="98" t="s">
        <v>549</v>
      </c>
      <c r="B5416" t="s">
        <v>234</v>
      </c>
      <c r="C5416">
        <v>-50381</v>
      </c>
      <c r="D5416">
        <v>202504</v>
      </c>
      <c r="E5416" s="121" t="str">
        <f t="shared" si="83"/>
        <v>01 April 2025</v>
      </c>
      <c r="F5416" s="98" t="s">
        <v>541</v>
      </c>
      <c r="G5416" t="s">
        <v>554</v>
      </c>
    </row>
    <row r="5417" spans="1:7" x14ac:dyDescent="0.25">
      <c r="A5417" s="98" t="s">
        <v>549</v>
      </c>
      <c r="B5417" t="s">
        <v>236</v>
      </c>
      <c r="C5417">
        <v>8698.3700000000008</v>
      </c>
      <c r="D5417">
        <v>202504</v>
      </c>
      <c r="E5417" s="121" t="str">
        <f t="shared" si="83"/>
        <v>01 April 2025</v>
      </c>
      <c r="F5417" s="98" t="s">
        <v>541</v>
      </c>
      <c r="G5417" t="s">
        <v>550</v>
      </c>
    </row>
    <row r="5418" spans="1:7" x14ac:dyDescent="0.25">
      <c r="A5418" s="98" t="s">
        <v>549</v>
      </c>
      <c r="B5418" t="s">
        <v>236</v>
      </c>
      <c r="C5418">
        <v>18909.5</v>
      </c>
      <c r="D5418">
        <v>202504</v>
      </c>
      <c r="E5418" s="121" t="str">
        <f t="shared" si="83"/>
        <v>01 April 2025</v>
      </c>
      <c r="F5418" s="98" t="s">
        <v>541</v>
      </c>
      <c r="G5418" t="s">
        <v>551</v>
      </c>
    </row>
    <row r="5419" spans="1:7" x14ac:dyDescent="0.25">
      <c r="A5419" s="98" t="s">
        <v>549</v>
      </c>
      <c r="B5419" t="s">
        <v>236</v>
      </c>
      <c r="C5419">
        <v>26473.3</v>
      </c>
      <c r="D5419">
        <v>202504</v>
      </c>
      <c r="E5419" s="121" t="str">
        <f t="shared" si="83"/>
        <v>01 April 2025</v>
      </c>
      <c r="F5419" s="98" t="s">
        <v>541</v>
      </c>
      <c r="G5419" t="s">
        <v>552</v>
      </c>
    </row>
    <row r="5420" spans="1:7" x14ac:dyDescent="0.25">
      <c r="A5420" s="98" t="s">
        <v>549</v>
      </c>
      <c r="B5420" t="s">
        <v>236</v>
      </c>
      <c r="C5420">
        <v>35171.67</v>
      </c>
      <c r="D5420">
        <v>202504</v>
      </c>
      <c r="E5420" s="121" t="str">
        <f t="shared" si="83"/>
        <v>01 April 2025</v>
      </c>
      <c r="F5420" s="98" t="s">
        <v>541</v>
      </c>
      <c r="G5420" t="s">
        <v>553</v>
      </c>
    </row>
    <row r="5421" spans="1:7" x14ac:dyDescent="0.25">
      <c r="A5421" s="98" t="s">
        <v>549</v>
      </c>
      <c r="B5421" t="s">
        <v>236</v>
      </c>
      <c r="C5421">
        <v>37819</v>
      </c>
      <c r="D5421">
        <v>202504</v>
      </c>
      <c r="E5421" s="121" t="str">
        <f t="shared" si="83"/>
        <v>01 April 2025</v>
      </c>
      <c r="F5421" s="98" t="s">
        <v>541</v>
      </c>
      <c r="G5421" t="s">
        <v>554</v>
      </c>
    </row>
    <row r="5422" spans="1:7" x14ac:dyDescent="0.25">
      <c r="A5422" s="98" t="s">
        <v>549</v>
      </c>
      <c r="B5422" t="s">
        <v>238</v>
      </c>
      <c r="C5422">
        <v>0</v>
      </c>
      <c r="D5422">
        <v>202504</v>
      </c>
      <c r="E5422" s="121" t="str">
        <f t="shared" si="83"/>
        <v>01 April 2025</v>
      </c>
      <c r="F5422" s="98" t="s">
        <v>541</v>
      </c>
      <c r="G5422" t="s">
        <v>550</v>
      </c>
    </row>
    <row r="5423" spans="1:7" x14ac:dyDescent="0.25">
      <c r="A5423" s="98" t="s">
        <v>549</v>
      </c>
      <c r="B5423" t="s">
        <v>238</v>
      </c>
      <c r="C5423">
        <v>0</v>
      </c>
      <c r="D5423">
        <v>202504</v>
      </c>
      <c r="E5423" s="121" t="str">
        <f t="shared" si="83"/>
        <v>01 April 2025</v>
      </c>
      <c r="F5423" s="98" t="s">
        <v>541</v>
      </c>
      <c r="G5423" t="s">
        <v>551</v>
      </c>
    </row>
    <row r="5424" spans="1:7" x14ac:dyDescent="0.25">
      <c r="A5424" s="98" t="s">
        <v>549</v>
      </c>
      <c r="B5424" t="s">
        <v>238</v>
      </c>
      <c r="C5424">
        <v>0</v>
      </c>
      <c r="D5424">
        <v>202504</v>
      </c>
      <c r="E5424" s="121" t="str">
        <f t="shared" si="83"/>
        <v>01 April 2025</v>
      </c>
      <c r="F5424" s="98" t="s">
        <v>541</v>
      </c>
      <c r="G5424" t="s">
        <v>552</v>
      </c>
    </row>
    <row r="5425" spans="1:7" x14ac:dyDescent="0.25">
      <c r="A5425" s="98" t="s">
        <v>549</v>
      </c>
      <c r="B5425" t="s">
        <v>238</v>
      </c>
      <c r="C5425">
        <v>0</v>
      </c>
      <c r="D5425">
        <v>202504</v>
      </c>
      <c r="E5425" s="121" t="str">
        <f t="shared" si="83"/>
        <v>01 April 2025</v>
      </c>
      <c r="F5425" s="98" t="s">
        <v>541</v>
      </c>
      <c r="G5425" t="s">
        <v>553</v>
      </c>
    </row>
    <row r="5426" spans="1:7" x14ac:dyDescent="0.25">
      <c r="A5426" s="98" t="s">
        <v>549</v>
      </c>
      <c r="B5426" t="s">
        <v>238</v>
      </c>
      <c r="C5426">
        <v>0</v>
      </c>
      <c r="D5426">
        <v>202504</v>
      </c>
      <c r="E5426" s="121" t="str">
        <f t="shared" si="83"/>
        <v>01 April 2025</v>
      </c>
      <c r="F5426" s="98" t="s">
        <v>541</v>
      </c>
      <c r="G5426" t="s">
        <v>554</v>
      </c>
    </row>
    <row r="5427" spans="1:7" x14ac:dyDescent="0.25">
      <c r="A5427" s="98" t="s">
        <v>549</v>
      </c>
      <c r="B5427" t="s">
        <v>238</v>
      </c>
      <c r="C5427">
        <v>8698.3700000000008</v>
      </c>
      <c r="D5427">
        <v>202504</v>
      </c>
      <c r="E5427" s="121" t="str">
        <f t="shared" si="83"/>
        <v>01 April 2025</v>
      </c>
      <c r="F5427" s="98" t="s">
        <v>541</v>
      </c>
      <c r="G5427" t="s">
        <v>550</v>
      </c>
    </row>
    <row r="5428" spans="1:7" x14ac:dyDescent="0.25">
      <c r="A5428" s="98" t="s">
        <v>549</v>
      </c>
      <c r="B5428" t="s">
        <v>238</v>
      </c>
      <c r="C5428">
        <v>18909.5</v>
      </c>
      <c r="D5428">
        <v>202504</v>
      </c>
      <c r="E5428" s="121" t="str">
        <f t="shared" si="83"/>
        <v>01 April 2025</v>
      </c>
      <c r="F5428" s="98" t="s">
        <v>541</v>
      </c>
      <c r="G5428" t="s">
        <v>551</v>
      </c>
    </row>
    <row r="5429" spans="1:7" x14ac:dyDescent="0.25">
      <c r="A5429" s="98" t="s">
        <v>549</v>
      </c>
      <c r="B5429" t="s">
        <v>238</v>
      </c>
      <c r="C5429">
        <v>26473.3</v>
      </c>
      <c r="D5429">
        <v>202504</v>
      </c>
      <c r="E5429" s="121" t="str">
        <f t="shared" si="83"/>
        <v>01 April 2025</v>
      </c>
      <c r="F5429" s="98" t="s">
        <v>541</v>
      </c>
      <c r="G5429" t="s">
        <v>552</v>
      </c>
    </row>
    <row r="5430" spans="1:7" x14ac:dyDescent="0.25">
      <c r="A5430" s="98" t="s">
        <v>549</v>
      </c>
      <c r="B5430" t="s">
        <v>238</v>
      </c>
      <c r="C5430">
        <v>35171.67</v>
      </c>
      <c r="D5430">
        <v>202504</v>
      </c>
      <c r="E5430" s="121" t="str">
        <f t="shared" si="83"/>
        <v>01 April 2025</v>
      </c>
      <c r="F5430" s="98" t="s">
        <v>541</v>
      </c>
      <c r="G5430" t="s">
        <v>553</v>
      </c>
    </row>
    <row r="5431" spans="1:7" x14ac:dyDescent="0.25">
      <c r="A5431" s="98" t="s">
        <v>549</v>
      </c>
      <c r="B5431" t="s">
        <v>238</v>
      </c>
      <c r="C5431">
        <v>37819</v>
      </c>
      <c r="D5431">
        <v>202504</v>
      </c>
      <c r="E5431" s="121" t="str">
        <f t="shared" si="83"/>
        <v>01 April 2025</v>
      </c>
      <c r="F5431" s="98" t="s">
        <v>541</v>
      </c>
      <c r="G5431" t="s">
        <v>554</v>
      </c>
    </row>
    <row r="5432" spans="1:7" x14ac:dyDescent="0.25">
      <c r="A5432" s="98" t="s">
        <v>549</v>
      </c>
      <c r="B5432" t="s">
        <v>241</v>
      </c>
      <c r="C5432">
        <v>8698.3700000000008</v>
      </c>
      <c r="D5432">
        <v>202504</v>
      </c>
      <c r="E5432" s="121" t="str">
        <f t="shared" si="83"/>
        <v>01 April 2025</v>
      </c>
      <c r="F5432" s="98" t="s">
        <v>541</v>
      </c>
      <c r="G5432" t="s">
        <v>550</v>
      </c>
    </row>
    <row r="5433" spans="1:7" x14ac:dyDescent="0.25">
      <c r="A5433" s="98" t="s">
        <v>549</v>
      </c>
      <c r="B5433" t="s">
        <v>241</v>
      </c>
      <c r="C5433">
        <v>18909.5</v>
      </c>
      <c r="D5433">
        <v>202504</v>
      </c>
      <c r="E5433" s="121" t="str">
        <f t="shared" si="83"/>
        <v>01 April 2025</v>
      </c>
      <c r="F5433" s="98" t="s">
        <v>541</v>
      </c>
      <c r="G5433" t="s">
        <v>551</v>
      </c>
    </row>
    <row r="5434" spans="1:7" x14ac:dyDescent="0.25">
      <c r="A5434" s="98" t="s">
        <v>549</v>
      </c>
      <c r="B5434" t="s">
        <v>241</v>
      </c>
      <c r="C5434">
        <v>26473.3</v>
      </c>
      <c r="D5434">
        <v>202504</v>
      </c>
      <c r="E5434" s="121" t="str">
        <f t="shared" si="83"/>
        <v>01 April 2025</v>
      </c>
      <c r="F5434" s="98" t="s">
        <v>541</v>
      </c>
      <c r="G5434" t="s">
        <v>552</v>
      </c>
    </row>
    <row r="5435" spans="1:7" x14ac:dyDescent="0.25">
      <c r="A5435" s="98" t="s">
        <v>549</v>
      </c>
      <c r="B5435" t="s">
        <v>241</v>
      </c>
      <c r="C5435">
        <v>35171.67</v>
      </c>
      <c r="D5435">
        <v>202504</v>
      </c>
      <c r="E5435" s="121" t="str">
        <f t="shared" si="83"/>
        <v>01 April 2025</v>
      </c>
      <c r="F5435" s="98" t="s">
        <v>541</v>
      </c>
      <c r="G5435" t="s">
        <v>553</v>
      </c>
    </row>
    <row r="5436" spans="1:7" x14ac:dyDescent="0.25">
      <c r="A5436" s="98" t="s">
        <v>549</v>
      </c>
      <c r="B5436" t="s">
        <v>241</v>
      </c>
      <c r="C5436">
        <v>37819</v>
      </c>
      <c r="D5436">
        <v>202504</v>
      </c>
      <c r="E5436" s="121" t="str">
        <f t="shared" si="83"/>
        <v>01 April 2025</v>
      </c>
      <c r="F5436" s="98" t="s">
        <v>541</v>
      </c>
      <c r="G5436" t="s">
        <v>554</v>
      </c>
    </row>
    <row r="5437" spans="1:7" x14ac:dyDescent="0.25">
      <c r="A5437" s="98" t="s">
        <v>549</v>
      </c>
      <c r="B5437" t="s">
        <v>243</v>
      </c>
      <c r="C5437">
        <v>0</v>
      </c>
      <c r="D5437">
        <v>202504</v>
      </c>
      <c r="E5437" s="121" t="str">
        <f t="shared" si="83"/>
        <v>01 April 2025</v>
      </c>
      <c r="F5437" s="98" t="s">
        <v>541</v>
      </c>
      <c r="G5437" t="s">
        <v>550</v>
      </c>
    </row>
    <row r="5438" spans="1:7" x14ac:dyDescent="0.25">
      <c r="A5438" s="98" t="s">
        <v>549</v>
      </c>
      <c r="B5438" t="s">
        <v>243</v>
      </c>
      <c r="C5438">
        <v>0</v>
      </c>
      <c r="D5438">
        <v>202504</v>
      </c>
      <c r="E5438" s="121" t="str">
        <f t="shared" si="83"/>
        <v>01 April 2025</v>
      </c>
      <c r="F5438" s="98" t="s">
        <v>541</v>
      </c>
      <c r="G5438" t="s">
        <v>551</v>
      </c>
    </row>
    <row r="5439" spans="1:7" x14ac:dyDescent="0.25">
      <c r="A5439" s="98" t="s">
        <v>549</v>
      </c>
      <c r="B5439" t="s">
        <v>243</v>
      </c>
      <c r="C5439">
        <v>0</v>
      </c>
      <c r="D5439">
        <v>202504</v>
      </c>
      <c r="E5439" s="121" t="str">
        <f t="shared" si="83"/>
        <v>01 April 2025</v>
      </c>
      <c r="F5439" s="98" t="s">
        <v>541</v>
      </c>
      <c r="G5439" t="s">
        <v>552</v>
      </c>
    </row>
    <row r="5440" spans="1:7" x14ac:dyDescent="0.25">
      <c r="A5440" s="98" t="s">
        <v>549</v>
      </c>
      <c r="B5440" t="s">
        <v>243</v>
      </c>
      <c r="C5440">
        <v>0</v>
      </c>
      <c r="D5440">
        <v>202504</v>
      </c>
      <c r="E5440" s="121" t="str">
        <f t="shared" si="83"/>
        <v>01 April 2025</v>
      </c>
      <c r="F5440" s="98" t="s">
        <v>541</v>
      </c>
      <c r="G5440" t="s">
        <v>553</v>
      </c>
    </row>
    <row r="5441" spans="1:7" x14ac:dyDescent="0.25">
      <c r="A5441" s="98" t="s">
        <v>549</v>
      </c>
      <c r="B5441" t="s">
        <v>243</v>
      </c>
      <c r="C5441">
        <v>0</v>
      </c>
      <c r="D5441">
        <v>202504</v>
      </c>
      <c r="E5441" s="121" t="str">
        <f t="shared" si="83"/>
        <v>01 April 2025</v>
      </c>
      <c r="F5441" s="98" t="s">
        <v>541</v>
      </c>
      <c r="G5441" t="s">
        <v>554</v>
      </c>
    </row>
    <row r="5442" spans="1:7" x14ac:dyDescent="0.25">
      <c r="A5442" s="98" t="s">
        <v>549</v>
      </c>
      <c r="B5442" t="s">
        <v>249</v>
      </c>
      <c r="C5442">
        <v>8698.3700000000008</v>
      </c>
      <c r="D5442">
        <v>202504</v>
      </c>
      <c r="E5442" s="121" t="str">
        <f t="shared" si="83"/>
        <v>01 April 2025</v>
      </c>
      <c r="F5442" s="98" t="s">
        <v>541</v>
      </c>
      <c r="G5442" t="s">
        <v>550</v>
      </c>
    </row>
    <row r="5443" spans="1:7" x14ac:dyDescent="0.25">
      <c r="A5443" s="98" t="s">
        <v>549</v>
      </c>
      <c r="B5443" t="s">
        <v>249</v>
      </c>
      <c r="C5443">
        <v>18909.5</v>
      </c>
      <c r="D5443">
        <v>202504</v>
      </c>
      <c r="E5443" s="121" t="str">
        <f t="shared" si="83"/>
        <v>01 April 2025</v>
      </c>
      <c r="F5443" s="98" t="s">
        <v>541</v>
      </c>
      <c r="G5443" t="s">
        <v>551</v>
      </c>
    </row>
    <row r="5444" spans="1:7" x14ac:dyDescent="0.25">
      <c r="A5444" s="98" t="s">
        <v>549</v>
      </c>
      <c r="B5444" t="s">
        <v>249</v>
      </c>
      <c r="C5444">
        <v>26473.3</v>
      </c>
      <c r="D5444">
        <v>202504</v>
      </c>
      <c r="E5444" s="121" t="str">
        <f t="shared" si="83"/>
        <v>01 April 2025</v>
      </c>
      <c r="F5444" s="98" t="s">
        <v>541</v>
      </c>
      <c r="G5444" t="s">
        <v>552</v>
      </c>
    </row>
    <row r="5445" spans="1:7" x14ac:dyDescent="0.25">
      <c r="A5445" s="98" t="s">
        <v>549</v>
      </c>
      <c r="B5445" t="s">
        <v>249</v>
      </c>
      <c r="C5445">
        <v>35171.67</v>
      </c>
      <c r="D5445">
        <v>202504</v>
      </c>
      <c r="E5445" s="121" t="str">
        <f t="shared" si="83"/>
        <v>01 April 2025</v>
      </c>
      <c r="F5445" s="98" t="s">
        <v>541</v>
      </c>
      <c r="G5445" t="s">
        <v>553</v>
      </c>
    </row>
    <row r="5446" spans="1:7" x14ac:dyDescent="0.25">
      <c r="A5446" s="98" t="s">
        <v>549</v>
      </c>
      <c r="B5446" t="s">
        <v>249</v>
      </c>
      <c r="C5446">
        <v>37819</v>
      </c>
      <c r="D5446">
        <v>202504</v>
      </c>
      <c r="E5446" s="121" t="str">
        <f t="shared" si="83"/>
        <v>01 April 2025</v>
      </c>
      <c r="F5446" s="98" t="s">
        <v>541</v>
      </c>
      <c r="G5446" t="s">
        <v>554</v>
      </c>
    </row>
    <row r="5447" spans="1:7" x14ac:dyDescent="0.25">
      <c r="A5447" s="98" t="s">
        <v>549</v>
      </c>
      <c r="B5447" t="s">
        <v>255</v>
      </c>
      <c r="C5447">
        <v>8698.3700000000008</v>
      </c>
      <c r="D5447">
        <v>202504</v>
      </c>
      <c r="E5447" s="121" t="str">
        <f t="shared" ref="E5447:E5510" si="84">TEXT(DATE(LEFT(D5447,4), RIGHT(D5447,2), 1), "DD MMMM YYYY")</f>
        <v>01 April 2025</v>
      </c>
      <c r="F5447" s="98" t="s">
        <v>541</v>
      </c>
      <c r="G5447" t="s">
        <v>550</v>
      </c>
    </row>
    <row r="5448" spans="1:7" x14ac:dyDescent="0.25">
      <c r="A5448" s="98" t="s">
        <v>549</v>
      </c>
      <c r="B5448" t="s">
        <v>255</v>
      </c>
      <c r="C5448">
        <v>18909.5</v>
      </c>
      <c r="D5448">
        <v>202504</v>
      </c>
      <c r="E5448" s="121" t="str">
        <f t="shared" si="84"/>
        <v>01 April 2025</v>
      </c>
      <c r="F5448" s="98" t="s">
        <v>541</v>
      </c>
      <c r="G5448" t="s">
        <v>551</v>
      </c>
    </row>
    <row r="5449" spans="1:7" x14ac:dyDescent="0.25">
      <c r="A5449" s="98" t="s">
        <v>549</v>
      </c>
      <c r="B5449" t="s">
        <v>255</v>
      </c>
      <c r="C5449">
        <v>26473.3</v>
      </c>
      <c r="D5449">
        <v>202504</v>
      </c>
      <c r="E5449" s="121" t="str">
        <f t="shared" si="84"/>
        <v>01 April 2025</v>
      </c>
      <c r="F5449" s="98" t="s">
        <v>541</v>
      </c>
      <c r="G5449" t="s">
        <v>552</v>
      </c>
    </row>
    <row r="5450" spans="1:7" x14ac:dyDescent="0.25">
      <c r="A5450" s="98" t="s">
        <v>549</v>
      </c>
      <c r="B5450" t="s">
        <v>255</v>
      </c>
      <c r="C5450">
        <v>35171.67</v>
      </c>
      <c r="D5450">
        <v>202504</v>
      </c>
      <c r="E5450" s="121" t="str">
        <f t="shared" si="84"/>
        <v>01 April 2025</v>
      </c>
      <c r="F5450" s="98" t="s">
        <v>541</v>
      </c>
      <c r="G5450" t="s">
        <v>553</v>
      </c>
    </row>
    <row r="5451" spans="1:7" x14ac:dyDescent="0.25">
      <c r="A5451" s="98" t="s">
        <v>549</v>
      </c>
      <c r="B5451" t="s">
        <v>255</v>
      </c>
      <c r="C5451">
        <v>37819</v>
      </c>
      <c r="D5451">
        <v>202504</v>
      </c>
      <c r="E5451" s="121" t="str">
        <f t="shared" si="84"/>
        <v>01 April 2025</v>
      </c>
      <c r="F5451" s="98" t="s">
        <v>541</v>
      </c>
      <c r="G5451" t="s">
        <v>554</v>
      </c>
    </row>
    <row r="5452" spans="1:7" x14ac:dyDescent="0.25">
      <c r="A5452" s="98" t="s">
        <v>549</v>
      </c>
      <c r="B5452" t="s">
        <v>15</v>
      </c>
      <c r="C5452">
        <v>0</v>
      </c>
      <c r="D5452">
        <v>202505</v>
      </c>
      <c r="E5452" s="121" t="str">
        <f t="shared" si="84"/>
        <v>01 May 2025</v>
      </c>
      <c r="F5452" s="98" t="s">
        <v>541</v>
      </c>
      <c r="G5452" t="s">
        <v>550</v>
      </c>
    </row>
    <row r="5453" spans="1:7" x14ac:dyDescent="0.25">
      <c r="A5453" s="98" t="s">
        <v>549</v>
      </c>
      <c r="B5453" t="s">
        <v>15</v>
      </c>
      <c r="C5453">
        <v>0</v>
      </c>
      <c r="D5453">
        <v>202505</v>
      </c>
      <c r="E5453" s="121" t="str">
        <f t="shared" si="84"/>
        <v>01 May 2025</v>
      </c>
      <c r="F5453" s="98" t="s">
        <v>541</v>
      </c>
      <c r="G5453" t="s">
        <v>551</v>
      </c>
    </row>
    <row r="5454" spans="1:7" x14ac:dyDescent="0.25">
      <c r="A5454" s="98" t="s">
        <v>549</v>
      </c>
      <c r="B5454" t="s">
        <v>15</v>
      </c>
      <c r="C5454">
        <v>0</v>
      </c>
      <c r="D5454">
        <v>202505</v>
      </c>
      <c r="E5454" s="121" t="str">
        <f t="shared" si="84"/>
        <v>01 May 2025</v>
      </c>
      <c r="F5454" s="98" t="s">
        <v>541</v>
      </c>
      <c r="G5454" t="s">
        <v>552</v>
      </c>
    </row>
    <row r="5455" spans="1:7" x14ac:dyDescent="0.25">
      <c r="A5455" s="98" t="s">
        <v>549</v>
      </c>
      <c r="B5455" t="s">
        <v>15</v>
      </c>
      <c r="C5455">
        <v>0</v>
      </c>
      <c r="D5455">
        <v>202505</v>
      </c>
      <c r="E5455" s="121" t="str">
        <f t="shared" si="84"/>
        <v>01 May 2025</v>
      </c>
      <c r="F5455" s="98" t="s">
        <v>541</v>
      </c>
      <c r="G5455" t="s">
        <v>553</v>
      </c>
    </row>
    <row r="5456" spans="1:7" x14ac:dyDescent="0.25">
      <c r="A5456" s="98" t="s">
        <v>549</v>
      </c>
      <c r="B5456" t="s">
        <v>15</v>
      </c>
      <c r="C5456">
        <v>0</v>
      </c>
      <c r="D5456">
        <v>202505</v>
      </c>
      <c r="E5456" s="121" t="str">
        <f t="shared" si="84"/>
        <v>01 May 2025</v>
      </c>
      <c r="F5456" s="98" t="s">
        <v>541</v>
      </c>
      <c r="G5456" t="s">
        <v>554</v>
      </c>
    </row>
    <row r="5457" spans="1:7" x14ac:dyDescent="0.25">
      <c r="A5457" s="98" t="s">
        <v>549</v>
      </c>
      <c r="B5457" t="s">
        <v>18</v>
      </c>
      <c r="C5457">
        <v>0</v>
      </c>
      <c r="D5457">
        <v>202505</v>
      </c>
      <c r="E5457" s="121" t="str">
        <f t="shared" si="84"/>
        <v>01 May 2025</v>
      </c>
      <c r="F5457" s="98" t="s">
        <v>541</v>
      </c>
      <c r="G5457" t="s">
        <v>550</v>
      </c>
    </row>
    <row r="5458" spans="1:7" x14ac:dyDescent="0.25">
      <c r="A5458" s="98" t="s">
        <v>549</v>
      </c>
      <c r="B5458" t="s">
        <v>18</v>
      </c>
      <c r="C5458">
        <v>0</v>
      </c>
      <c r="D5458">
        <v>202505</v>
      </c>
      <c r="E5458" s="121" t="str">
        <f t="shared" si="84"/>
        <v>01 May 2025</v>
      </c>
      <c r="F5458" s="98" t="s">
        <v>541</v>
      </c>
      <c r="G5458" t="s">
        <v>551</v>
      </c>
    </row>
    <row r="5459" spans="1:7" x14ac:dyDescent="0.25">
      <c r="A5459" s="98" t="s">
        <v>549</v>
      </c>
      <c r="B5459" t="s">
        <v>18</v>
      </c>
      <c r="C5459">
        <v>0</v>
      </c>
      <c r="D5459">
        <v>202505</v>
      </c>
      <c r="E5459" s="121" t="str">
        <f t="shared" si="84"/>
        <v>01 May 2025</v>
      </c>
      <c r="F5459" s="98" t="s">
        <v>541</v>
      </c>
      <c r="G5459" t="s">
        <v>552</v>
      </c>
    </row>
    <row r="5460" spans="1:7" x14ac:dyDescent="0.25">
      <c r="A5460" s="98" t="s">
        <v>549</v>
      </c>
      <c r="B5460" t="s">
        <v>18</v>
      </c>
      <c r="C5460">
        <v>0</v>
      </c>
      <c r="D5460">
        <v>202505</v>
      </c>
      <c r="E5460" s="121" t="str">
        <f t="shared" si="84"/>
        <v>01 May 2025</v>
      </c>
      <c r="F5460" s="98" t="s">
        <v>541</v>
      </c>
      <c r="G5460" t="s">
        <v>553</v>
      </c>
    </row>
    <row r="5461" spans="1:7" x14ac:dyDescent="0.25">
      <c r="A5461" s="98" t="s">
        <v>549</v>
      </c>
      <c r="B5461" t="s">
        <v>18</v>
      </c>
      <c r="C5461">
        <v>0</v>
      </c>
      <c r="D5461">
        <v>202505</v>
      </c>
      <c r="E5461" s="121" t="str">
        <f t="shared" si="84"/>
        <v>01 May 2025</v>
      </c>
      <c r="F5461" s="98" t="s">
        <v>541</v>
      </c>
      <c r="G5461" t="s">
        <v>554</v>
      </c>
    </row>
    <row r="5462" spans="1:7" x14ac:dyDescent="0.25">
      <c r="A5462" s="98" t="s">
        <v>549</v>
      </c>
      <c r="B5462" t="s">
        <v>20</v>
      </c>
      <c r="C5462">
        <v>0</v>
      </c>
      <c r="D5462">
        <v>202505</v>
      </c>
      <c r="E5462" s="121" t="str">
        <f t="shared" si="84"/>
        <v>01 May 2025</v>
      </c>
      <c r="F5462" s="98" t="s">
        <v>541</v>
      </c>
      <c r="G5462" t="s">
        <v>550</v>
      </c>
    </row>
    <row r="5463" spans="1:7" x14ac:dyDescent="0.25">
      <c r="A5463" s="98" t="s">
        <v>549</v>
      </c>
      <c r="B5463" t="s">
        <v>20</v>
      </c>
      <c r="C5463">
        <v>0</v>
      </c>
      <c r="D5463">
        <v>202505</v>
      </c>
      <c r="E5463" s="121" t="str">
        <f t="shared" si="84"/>
        <v>01 May 2025</v>
      </c>
      <c r="F5463" s="98" t="s">
        <v>541</v>
      </c>
      <c r="G5463" t="s">
        <v>551</v>
      </c>
    </row>
    <row r="5464" spans="1:7" x14ac:dyDescent="0.25">
      <c r="A5464" s="98" t="s">
        <v>549</v>
      </c>
      <c r="B5464" t="s">
        <v>20</v>
      </c>
      <c r="C5464">
        <v>0</v>
      </c>
      <c r="D5464">
        <v>202505</v>
      </c>
      <c r="E5464" s="121" t="str">
        <f t="shared" si="84"/>
        <v>01 May 2025</v>
      </c>
      <c r="F5464" s="98" t="s">
        <v>541</v>
      </c>
      <c r="G5464" t="s">
        <v>552</v>
      </c>
    </row>
    <row r="5465" spans="1:7" x14ac:dyDescent="0.25">
      <c r="A5465" s="98" t="s">
        <v>549</v>
      </c>
      <c r="B5465" t="s">
        <v>20</v>
      </c>
      <c r="C5465">
        <v>0</v>
      </c>
      <c r="D5465">
        <v>202505</v>
      </c>
      <c r="E5465" s="121" t="str">
        <f t="shared" si="84"/>
        <v>01 May 2025</v>
      </c>
      <c r="F5465" s="98" t="s">
        <v>541</v>
      </c>
      <c r="G5465" t="s">
        <v>553</v>
      </c>
    </row>
    <row r="5466" spans="1:7" x14ac:dyDescent="0.25">
      <c r="A5466" s="98" t="s">
        <v>549</v>
      </c>
      <c r="B5466" t="s">
        <v>20</v>
      </c>
      <c r="C5466">
        <v>0</v>
      </c>
      <c r="D5466">
        <v>202505</v>
      </c>
      <c r="E5466" s="121" t="str">
        <f t="shared" si="84"/>
        <v>01 May 2025</v>
      </c>
      <c r="F5466" s="98" t="s">
        <v>541</v>
      </c>
      <c r="G5466" t="s">
        <v>554</v>
      </c>
    </row>
    <row r="5467" spans="1:7" x14ac:dyDescent="0.25">
      <c r="A5467" s="98" t="s">
        <v>549</v>
      </c>
      <c r="B5467" t="s">
        <v>22</v>
      </c>
      <c r="C5467">
        <v>73000</v>
      </c>
      <c r="D5467">
        <v>202505</v>
      </c>
      <c r="E5467" s="121" t="str">
        <f t="shared" si="84"/>
        <v>01 May 2025</v>
      </c>
      <c r="F5467" s="98" t="s">
        <v>541</v>
      </c>
      <c r="G5467" t="s">
        <v>550</v>
      </c>
    </row>
    <row r="5468" spans="1:7" x14ac:dyDescent="0.25">
      <c r="A5468" s="98" t="s">
        <v>549</v>
      </c>
      <c r="B5468" t="s">
        <v>22</v>
      </c>
      <c r="C5468">
        <v>146000</v>
      </c>
      <c r="D5468">
        <v>202505</v>
      </c>
      <c r="E5468" s="121" t="str">
        <f t="shared" si="84"/>
        <v>01 May 2025</v>
      </c>
      <c r="F5468" s="98" t="s">
        <v>541</v>
      </c>
      <c r="G5468" t="s">
        <v>551</v>
      </c>
    </row>
    <row r="5469" spans="1:7" x14ac:dyDescent="0.25">
      <c r="A5469" s="98" t="s">
        <v>549</v>
      </c>
      <c r="B5469" t="s">
        <v>22</v>
      </c>
      <c r="C5469">
        <v>222650</v>
      </c>
      <c r="D5469">
        <v>202505</v>
      </c>
      <c r="E5469" s="121" t="str">
        <f t="shared" si="84"/>
        <v>01 May 2025</v>
      </c>
      <c r="F5469" s="98" t="s">
        <v>541</v>
      </c>
      <c r="G5469" t="s">
        <v>552</v>
      </c>
    </row>
    <row r="5470" spans="1:7" x14ac:dyDescent="0.25">
      <c r="A5470" s="98" t="s">
        <v>549</v>
      </c>
      <c r="B5470" t="s">
        <v>22</v>
      </c>
      <c r="C5470">
        <v>302950</v>
      </c>
      <c r="D5470">
        <v>202505</v>
      </c>
      <c r="E5470" s="121" t="str">
        <f t="shared" si="84"/>
        <v>01 May 2025</v>
      </c>
      <c r="F5470" s="98" t="s">
        <v>541</v>
      </c>
      <c r="G5470" t="s">
        <v>553</v>
      </c>
    </row>
    <row r="5471" spans="1:7" x14ac:dyDescent="0.25">
      <c r="A5471" s="98" t="s">
        <v>549</v>
      </c>
      <c r="B5471" t="s">
        <v>22</v>
      </c>
      <c r="C5471">
        <v>365000</v>
      </c>
      <c r="D5471">
        <v>202505</v>
      </c>
      <c r="E5471" s="121" t="str">
        <f t="shared" si="84"/>
        <v>01 May 2025</v>
      </c>
      <c r="F5471" s="98" t="s">
        <v>541</v>
      </c>
      <c r="G5471" t="s">
        <v>554</v>
      </c>
    </row>
    <row r="5472" spans="1:7" x14ac:dyDescent="0.25">
      <c r="A5472" s="98" t="s">
        <v>549</v>
      </c>
      <c r="B5472" t="s">
        <v>63</v>
      </c>
      <c r="C5472">
        <v>73000</v>
      </c>
      <c r="D5472">
        <v>202505</v>
      </c>
      <c r="E5472" s="121" t="str">
        <f t="shared" si="84"/>
        <v>01 May 2025</v>
      </c>
      <c r="F5472" s="98" t="s">
        <v>541</v>
      </c>
      <c r="G5472" t="s">
        <v>550</v>
      </c>
    </row>
    <row r="5473" spans="1:7" x14ac:dyDescent="0.25">
      <c r="A5473" s="98" t="s">
        <v>549</v>
      </c>
      <c r="B5473" t="s">
        <v>63</v>
      </c>
      <c r="C5473">
        <v>146000</v>
      </c>
      <c r="D5473">
        <v>202505</v>
      </c>
      <c r="E5473" s="121" t="str">
        <f t="shared" si="84"/>
        <v>01 May 2025</v>
      </c>
      <c r="F5473" s="98" t="s">
        <v>541</v>
      </c>
      <c r="G5473" t="s">
        <v>551</v>
      </c>
    </row>
    <row r="5474" spans="1:7" x14ac:dyDescent="0.25">
      <c r="A5474" s="98" t="s">
        <v>549</v>
      </c>
      <c r="B5474" t="s">
        <v>63</v>
      </c>
      <c r="C5474">
        <v>222650</v>
      </c>
      <c r="D5474">
        <v>202505</v>
      </c>
      <c r="E5474" s="121" t="str">
        <f t="shared" si="84"/>
        <v>01 May 2025</v>
      </c>
      <c r="F5474" s="98" t="s">
        <v>541</v>
      </c>
      <c r="G5474" t="s">
        <v>552</v>
      </c>
    </row>
    <row r="5475" spans="1:7" x14ac:dyDescent="0.25">
      <c r="A5475" s="98" t="s">
        <v>549</v>
      </c>
      <c r="B5475" t="s">
        <v>63</v>
      </c>
      <c r="C5475">
        <v>302950</v>
      </c>
      <c r="D5475">
        <v>202505</v>
      </c>
      <c r="E5475" s="121" t="str">
        <f t="shared" si="84"/>
        <v>01 May 2025</v>
      </c>
      <c r="F5475" s="98" t="s">
        <v>541</v>
      </c>
      <c r="G5475" t="s">
        <v>553</v>
      </c>
    </row>
    <row r="5476" spans="1:7" x14ac:dyDescent="0.25">
      <c r="A5476" s="98" t="s">
        <v>549</v>
      </c>
      <c r="B5476" t="s">
        <v>63</v>
      </c>
      <c r="C5476">
        <v>365000</v>
      </c>
      <c r="D5476">
        <v>202505</v>
      </c>
      <c r="E5476" s="121" t="str">
        <f t="shared" si="84"/>
        <v>01 May 2025</v>
      </c>
      <c r="F5476" s="98" t="s">
        <v>541</v>
      </c>
      <c r="G5476" t="s">
        <v>554</v>
      </c>
    </row>
    <row r="5477" spans="1:7" x14ac:dyDescent="0.25">
      <c r="A5477" s="98" t="s">
        <v>549</v>
      </c>
      <c r="B5477" t="s">
        <v>66</v>
      </c>
      <c r="C5477">
        <v>0</v>
      </c>
      <c r="D5477">
        <v>202505</v>
      </c>
      <c r="E5477" s="121" t="str">
        <f t="shared" si="84"/>
        <v>01 May 2025</v>
      </c>
      <c r="F5477" s="98" t="s">
        <v>541</v>
      </c>
      <c r="G5477" t="s">
        <v>550</v>
      </c>
    </row>
    <row r="5478" spans="1:7" x14ac:dyDescent="0.25">
      <c r="A5478" s="98" t="s">
        <v>549</v>
      </c>
      <c r="B5478" t="s">
        <v>66</v>
      </c>
      <c r="C5478">
        <v>0</v>
      </c>
      <c r="D5478">
        <v>202505</v>
      </c>
      <c r="E5478" s="121" t="str">
        <f t="shared" si="84"/>
        <v>01 May 2025</v>
      </c>
      <c r="F5478" s="98" t="s">
        <v>541</v>
      </c>
      <c r="G5478" t="s">
        <v>551</v>
      </c>
    </row>
    <row r="5479" spans="1:7" x14ac:dyDescent="0.25">
      <c r="A5479" s="98" t="s">
        <v>549</v>
      </c>
      <c r="B5479" t="s">
        <v>66</v>
      </c>
      <c r="C5479">
        <v>0</v>
      </c>
      <c r="D5479">
        <v>202505</v>
      </c>
      <c r="E5479" s="121" t="str">
        <f t="shared" si="84"/>
        <v>01 May 2025</v>
      </c>
      <c r="F5479" s="98" t="s">
        <v>541</v>
      </c>
      <c r="G5479" t="s">
        <v>552</v>
      </c>
    </row>
    <row r="5480" spans="1:7" x14ac:dyDescent="0.25">
      <c r="A5480" s="98" t="s">
        <v>549</v>
      </c>
      <c r="B5480" t="s">
        <v>66</v>
      </c>
      <c r="C5480">
        <v>0</v>
      </c>
      <c r="D5480">
        <v>202505</v>
      </c>
      <c r="E5480" s="121" t="str">
        <f t="shared" si="84"/>
        <v>01 May 2025</v>
      </c>
      <c r="F5480" s="98" t="s">
        <v>541</v>
      </c>
      <c r="G5480" t="s">
        <v>553</v>
      </c>
    </row>
    <row r="5481" spans="1:7" x14ac:dyDescent="0.25">
      <c r="A5481" s="98" t="s">
        <v>549</v>
      </c>
      <c r="B5481" t="s">
        <v>66</v>
      </c>
      <c r="C5481">
        <v>0</v>
      </c>
      <c r="D5481">
        <v>202505</v>
      </c>
      <c r="E5481" s="121" t="str">
        <f t="shared" si="84"/>
        <v>01 May 2025</v>
      </c>
      <c r="F5481" s="98" t="s">
        <v>541</v>
      </c>
      <c r="G5481" t="s">
        <v>554</v>
      </c>
    </row>
    <row r="5482" spans="1:7" x14ac:dyDescent="0.25">
      <c r="A5482" s="98" t="s">
        <v>549</v>
      </c>
      <c r="B5482" t="s">
        <v>68</v>
      </c>
      <c r="C5482">
        <v>-52560</v>
      </c>
      <c r="D5482">
        <v>202505</v>
      </c>
      <c r="E5482" s="121" t="str">
        <f t="shared" si="84"/>
        <v>01 May 2025</v>
      </c>
      <c r="F5482" s="98" t="s">
        <v>541</v>
      </c>
      <c r="G5482" t="s">
        <v>550</v>
      </c>
    </row>
    <row r="5483" spans="1:7" x14ac:dyDescent="0.25">
      <c r="A5483" s="98" t="s">
        <v>549</v>
      </c>
      <c r="B5483" t="s">
        <v>68</v>
      </c>
      <c r="C5483">
        <v>-105120</v>
      </c>
      <c r="D5483">
        <v>202505</v>
      </c>
      <c r="E5483" s="121" t="str">
        <f t="shared" si="84"/>
        <v>01 May 2025</v>
      </c>
      <c r="F5483" s="98" t="s">
        <v>541</v>
      </c>
      <c r="G5483" t="s">
        <v>551</v>
      </c>
    </row>
    <row r="5484" spans="1:7" x14ac:dyDescent="0.25">
      <c r="A5484" s="98" t="s">
        <v>549</v>
      </c>
      <c r="B5484" t="s">
        <v>68</v>
      </c>
      <c r="C5484">
        <v>-160308</v>
      </c>
      <c r="D5484">
        <v>202505</v>
      </c>
      <c r="E5484" s="121" t="str">
        <f t="shared" si="84"/>
        <v>01 May 2025</v>
      </c>
      <c r="F5484" s="98" t="s">
        <v>541</v>
      </c>
      <c r="G5484" t="s">
        <v>552</v>
      </c>
    </row>
    <row r="5485" spans="1:7" x14ac:dyDescent="0.25">
      <c r="A5485" s="98" t="s">
        <v>549</v>
      </c>
      <c r="B5485" t="s">
        <v>68</v>
      </c>
      <c r="C5485">
        <v>-218124</v>
      </c>
      <c r="D5485">
        <v>202505</v>
      </c>
      <c r="E5485" s="121" t="str">
        <f t="shared" si="84"/>
        <v>01 May 2025</v>
      </c>
      <c r="F5485" s="98" t="s">
        <v>541</v>
      </c>
      <c r="G5485" t="s">
        <v>553</v>
      </c>
    </row>
    <row r="5486" spans="1:7" x14ac:dyDescent="0.25">
      <c r="A5486" s="98" t="s">
        <v>549</v>
      </c>
      <c r="B5486" t="s">
        <v>68</v>
      </c>
      <c r="C5486">
        <v>-262800</v>
      </c>
      <c r="D5486">
        <v>202505</v>
      </c>
      <c r="E5486" s="121" t="str">
        <f t="shared" si="84"/>
        <v>01 May 2025</v>
      </c>
      <c r="F5486" s="98" t="s">
        <v>541</v>
      </c>
      <c r="G5486" t="s">
        <v>554</v>
      </c>
    </row>
    <row r="5487" spans="1:7" x14ac:dyDescent="0.25">
      <c r="A5487" s="98" t="s">
        <v>549</v>
      </c>
      <c r="B5487" t="s">
        <v>110</v>
      </c>
      <c r="C5487">
        <v>-52560</v>
      </c>
      <c r="D5487">
        <v>202505</v>
      </c>
      <c r="E5487" s="121" t="str">
        <f t="shared" si="84"/>
        <v>01 May 2025</v>
      </c>
      <c r="F5487" s="98" t="s">
        <v>541</v>
      </c>
      <c r="G5487" t="s">
        <v>550</v>
      </c>
    </row>
    <row r="5488" spans="1:7" x14ac:dyDescent="0.25">
      <c r="A5488" s="98" t="s">
        <v>549</v>
      </c>
      <c r="B5488" t="s">
        <v>110</v>
      </c>
      <c r="C5488">
        <v>-105120</v>
      </c>
      <c r="D5488">
        <v>202505</v>
      </c>
      <c r="E5488" s="121" t="str">
        <f t="shared" si="84"/>
        <v>01 May 2025</v>
      </c>
      <c r="F5488" s="98" t="s">
        <v>541</v>
      </c>
      <c r="G5488" t="s">
        <v>551</v>
      </c>
    </row>
    <row r="5489" spans="1:7" x14ac:dyDescent="0.25">
      <c r="A5489" s="98" t="s">
        <v>549</v>
      </c>
      <c r="B5489" t="s">
        <v>110</v>
      </c>
      <c r="C5489">
        <v>-160308</v>
      </c>
      <c r="D5489">
        <v>202505</v>
      </c>
      <c r="E5489" s="121" t="str">
        <f t="shared" si="84"/>
        <v>01 May 2025</v>
      </c>
      <c r="F5489" s="98" t="s">
        <v>541</v>
      </c>
      <c r="G5489" t="s">
        <v>552</v>
      </c>
    </row>
    <row r="5490" spans="1:7" x14ac:dyDescent="0.25">
      <c r="A5490" s="98" t="s">
        <v>549</v>
      </c>
      <c r="B5490" t="s">
        <v>110</v>
      </c>
      <c r="C5490">
        <v>-218124</v>
      </c>
      <c r="D5490">
        <v>202505</v>
      </c>
      <c r="E5490" s="121" t="str">
        <f t="shared" si="84"/>
        <v>01 May 2025</v>
      </c>
      <c r="F5490" s="98" t="s">
        <v>541</v>
      </c>
      <c r="G5490" t="s">
        <v>553</v>
      </c>
    </row>
    <row r="5491" spans="1:7" x14ac:dyDescent="0.25">
      <c r="A5491" s="98" t="s">
        <v>549</v>
      </c>
      <c r="B5491" t="s">
        <v>110</v>
      </c>
      <c r="C5491">
        <v>-262800</v>
      </c>
      <c r="D5491">
        <v>202505</v>
      </c>
      <c r="E5491" s="121" t="str">
        <f t="shared" si="84"/>
        <v>01 May 2025</v>
      </c>
      <c r="F5491" s="98" t="s">
        <v>541</v>
      </c>
      <c r="G5491" t="s">
        <v>554</v>
      </c>
    </row>
    <row r="5492" spans="1:7" x14ac:dyDescent="0.25">
      <c r="A5492" s="98" t="s">
        <v>549</v>
      </c>
      <c r="B5492" t="s">
        <v>112</v>
      </c>
      <c r="C5492">
        <v>20440</v>
      </c>
      <c r="D5492">
        <v>202505</v>
      </c>
      <c r="E5492" s="121" t="str">
        <f t="shared" si="84"/>
        <v>01 May 2025</v>
      </c>
      <c r="F5492" s="98" t="s">
        <v>541</v>
      </c>
      <c r="G5492" t="s">
        <v>550</v>
      </c>
    </row>
    <row r="5493" spans="1:7" x14ac:dyDescent="0.25">
      <c r="A5493" s="98" t="s">
        <v>549</v>
      </c>
      <c r="B5493" t="s">
        <v>112</v>
      </c>
      <c r="C5493">
        <v>40880</v>
      </c>
      <c r="D5493">
        <v>202505</v>
      </c>
      <c r="E5493" s="121" t="str">
        <f t="shared" si="84"/>
        <v>01 May 2025</v>
      </c>
      <c r="F5493" s="98" t="s">
        <v>541</v>
      </c>
      <c r="G5493" t="s">
        <v>551</v>
      </c>
    </row>
    <row r="5494" spans="1:7" x14ac:dyDescent="0.25">
      <c r="A5494" s="98" t="s">
        <v>549</v>
      </c>
      <c r="B5494" t="s">
        <v>112</v>
      </c>
      <c r="C5494">
        <v>62342</v>
      </c>
      <c r="D5494">
        <v>202505</v>
      </c>
      <c r="E5494" s="121" t="str">
        <f t="shared" si="84"/>
        <v>01 May 2025</v>
      </c>
      <c r="F5494" s="98" t="s">
        <v>541</v>
      </c>
      <c r="G5494" t="s">
        <v>552</v>
      </c>
    </row>
    <row r="5495" spans="1:7" x14ac:dyDescent="0.25">
      <c r="A5495" s="98" t="s">
        <v>549</v>
      </c>
      <c r="B5495" t="s">
        <v>112</v>
      </c>
      <c r="C5495">
        <v>84826</v>
      </c>
      <c r="D5495">
        <v>202505</v>
      </c>
      <c r="E5495" s="121" t="str">
        <f t="shared" si="84"/>
        <v>01 May 2025</v>
      </c>
      <c r="F5495" s="98" t="s">
        <v>541</v>
      </c>
      <c r="G5495" t="s">
        <v>553</v>
      </c>
    </row>
    <row r="5496" spans="1:7" x14ac:dyDescent="0.25">
      <c r="A5496" s="98" t="s">
        <v>549</v>
      </c>
      <c r="B5496" t="s">
        <v>112</v>
      </c>
      <c r="C5496">
        <v>102200</v>
      </c>
      <c r="D5496">
        <v>202505</v>
      </c>
      <c r="E5496" s="121" t="str">
        <f t="shared" si="84"/>
        <v>01 May 2025</v>
      </c>
      <c r="F5496" s="98" t="s">
        <v>541</v>
      </c>
      <c r="G5496" t="s">
        <v>554</v>
      </c>
    </row>
    <row r="5497" spans="1:7" x14ac:dyDescent="0.25">
      <c r="A5497" s="98" t="s">
        <v>549</v>
      </c>
      <c r="B5497" t="s">
        <v>114</v>
      </c>
      <c r="C5497">
        <v>20440</v>
      </c>
      <c r="D5497">
        <v>202505</v>
      </c>
      <c r="E5497" s="121" t="str">
        <f t="shared" si="84"/>
        <v>01 May 2025</v>
      </c>
      <c r="F5497" s="98" t="s">
        <v>541</v>
      </c>
      <c r="G5497" t="s">
        <v>550</v>
      </c>
    </row>
    <row r="5498" spans="1:7" x14ac:dyDescent="0.25">
      <c r="A5498" s="98" t="s">
        <v>549</v>
      </c>
      <c r="B5498" t="s">
        <v>114</v>
      </c>
      <c r="C5498">
        <v>40880</v>
      </c>
      <c r="D5498">
        <v>202505</v>
      </c>
      <c r="E5498" s="121" t="str">
        <f t="shared" si="84"/>
        <v>01 May 2025</v>
      </c>
      <c r="F5498" s="98" t="s">
        <v>541</v>
      </c>
      <c r="G5498" t="s">
        <v>551</v>
      </c>
    </row>
    <row r="5499" spans="1:7" x14ac:dyDescent="0.25">
      <c r="A5499" s="98" t="s">
        <v>549</v>
      </c>
      <c r="B5499" t="s">
        <v>114</v>
      </c>
      <c r="C5499">
        <v>62342</v>
      </c>
      <c r="D5499">
        <v>202505</v>
      </c>
      <c r="E5499" s="121" t="str">
        <f t="shared" si="84"/>
        <v>01 May 2025</v>
      </c>
      <c r="F5499" s="98" t="s">
        <v>541</v>
      </c>
      <c r="G5499" t="s">
        <v>552</v>
      </c>
    </row>
    <row r="5500" spans="1:7" x14ac:dyDescent="0.25">
      <c r="A5500" s="98" t="s">
        <v>549</v>
      </c>
      <c r="B5500" t="s">
        <v>114</v>
      </c>
      <c r="C5500">
        <v>84826</v>
      </c>
      <c r="D5500">
        <v>202505</v>
      </c>
      <c r="E5500" s="121" t="str">
        <f t="shared" si="84"/>
        <v>01 May 2025</v>
      </c>
      <c r="F5500" s="98" t="s">
        <v>541</v>
      </c>
      <c r="G5500" t="s">
        <v>553</v>
      </c>
    </row>
    <row r="5501" spans="1:7" x14ac:dyDescent="0.25">
      <c r="A5501" s="98" t="s">
        <v>549</v>
      </c>
      <c r="B5501" t="s">
        <v>114</v>
      </c>
      <c r="C5501">
        <v>102200</v>
      </c>
      <c r="D5501">
        <v>202505</v>
      </c>
      <c r="E5501" s="121" t="str">
        <f t="shared" si="84"/>
        <v>01 May 2025</v>
      </c>
      <c r="F5501" s="98" t="s">
        <v>541</v>
      </c>
      <c r="G5501" t="s">
        <v>554</v>
      </c>
    </row>
    <row r="5502" spans="1:7" x14ac:dyDescent="0.25">
      <c r="A5502" s="98" t="s">
        <v>549</v>
      </c>
      <c r="B5502" t="s">
        <v>116</v>
      </c>
      <c r="C5502">
        <v>0</v>
      </c>
      <c r="D5502">
        <v>202505</v>
      </c>
      <c r="E5502" s="121" t="str">
        <f t="shared" si="84"/>
        <v>01 May 2025</v>
      </c>
      <c r="F5502" s="98" t="s">
        <v>541</v>
      </c>
      <c r="G5502" t="s">
        <v>550</v>
      </c>
    </row>
    <row r="5503" spans="1:7" x14ac:dyDescent="0.25">
      <c r="A5503" s="98" t="s">
        <v>549</v>
      </c>
      <c r="B5503" t="s">
        <v>116</v>
      </c>
      <c r="C5503">
        <v>0</v>
      </c>
      <c r="D5503">
        <v>202505</v>
      </c>
      <c r="E5503" s="121" t="str">
        <f t="shared" si="84"/>
        <v>01 May 2025</v>
      </c>
      <c r="F5503" s="98" t="s">
        <v>541</v>
      </c>
      <c r="G5503" t="s">
        <v>551</v>
      </c>
    </row>
    <row r="5504" spans="1:7" x14ac:dyDescent="0.25">
      <c r="A5504" s="98" t="s">
        <v>549</v>
      </c>
      <c r="B5504" t="s">
        <v>116</v>
      </c>
      <c r="C5504">
        <v>0</v>
      </c>
      <c r="D5504">
        <v>202505</v>
      </c>
      <c r="E5504" s="121" t="str">
        <f t="shared" si="84"/>
        <v>01 May 2025</v>
      </c>
      <c r="F5504" s="98" t="s">
        <v>541</v>
      </c>
      <c r="G5504" t="s">
        <v>552</v>
      </c>
    </row>
    <row r="5505" spans="1:7" x14ac:dyDescent="0.25">
      <c r="A5505" s="98" t="s">
        <v>549</v>
      </c>
      <c r="B5505" t="s">
        <v>116</v>
      </c>
      <c r="C5505">
        <v>0</v>
      </c>
      <c r="D5505">
        <v>202505</v>
      </c>
      <c r="E5505" s="121" t="str">
        <f t="shared" si="84"/>
        <v>01 May 2025</v>
      </c>
      <c r="F5505" s="98" t="s">
        <v>541</v>
      </c>
      <c r="G5505" t="s">
        <v>553</v>
      </c>
    </row>
    <row r="5506" spans="1:7" x14ac:dyDescent="0.25">
      <c r="A5506" s="98" t="s">
        <v>549</v>
      </c>
      <c r="B5506" t="s">
        <v>116</v>
      </c>
      <c r="C5506">
        <v>0</v>
      </c>
      <c r="D5506">
        <v>202505</v>
      </c>
      <c r="E5506" s="121" t="str">
        <f t="shared" si="84"/>
        <v>01 May 2025</v>
      </c>
      <c r="F5506" s="98" t="s">
        <v>541</v>
      </c>
      <c r="G5506" t="s">
        <v>554</v>
      </c>
    </row>
    <row r="5507" spans="1:7" x14ac:dyDescent="0.25">
      <c r="A5507" s="98" t="s">
        <v>549</v>
      </c>
      <c r="B5507" t="s">
        <v>118</v>
      </c>
      <c r="C5507">
        <v>0</v>
      </c>
      <c r="D5507">
        <v>202505</v>
      </c>
      <c r="E5507" s="121" t="str">
        <f t="shared" si="84"/>
        <v>01 May 2025</v>
      </c>
      <c r="F5507" s="98" t="s">
        <v>541</v>
      </c>
      <c r="G5507" t="s">
        <v>550</v>
      </c>
    </row>
    <row r="5508" spans="1:7" x14ac:dyDescent="0.25">
      <c r="A5508" s="98" t="s">
        <v>549</v>
      </c>
      <c r="B5508" t="s">
        <v>118</v>
      </c>
      <c r="C5508">
        <v>0</v>
      </c>
      <c r="D5508">
        <v>202505</v>
      </c>
      <c r="E5508" s="121" t="str">
        <f t="shared" si="84"/>
        <v>01 May 2025</v>
      </c>
      <c r="F5508" s="98" t="s">
        <v>541</v>
      </c>
      <c r="G5508" t="s">
        <v>551</v>
      </c>
    </row>
    <row r="5509" spans="1:7" x14ac:dyDescent="0.25">
      <c r="A5509" s="98" t="s">
        <v>549</v>
      </c>
      <c r="B5509" t="s">
        <v>118</v>
      </c>
      <c r="C5509">
        <v>0</v>
      </c>
      <c r="D5509">
        <v>202505</v>
      </c>
      <c r="E5509" s="121" t="str">
        <f t="shared" si="84"/>
        <v>01 May 2025</v>
      </c>
      <c r="F5509" s="98" t="s">
        <v>541</v>
      </c>
      <c r="G5509" t="s">
        <v>552</v>
      </c>
    </row>
    <row r="5510" spans="1:7" x14ac:dyDescent="0.25">
      <c r="A5510" s="98" t="s">
        <v>549</v>
      </c>
      <c r="B5510" t="s">
        <v>118</v>
      </c>
      <c r="C5510">
        <v>0</v>
      </c>
      <c r="D5510">
        <v>202505</v>
      </c>
      <c r="E5510" s="121" t="str">
        <f t="shared" si="84"/>
        <v>01 May 2025</v>
      </c>
      <c r="F5510" s="98" t="s">
        <v>541</v>
      </c>
      <c r="G5510" t="s">
        <v>553</v>
      </c>
    </row>
    <row r="5511" spans="1:7" x14ac:dyDescent="0.25">
      <c r="A5511" s="98" t="s">
        <v>549</v>
      </c>
      <c r="B5511" t="s">
        <v>118</v>
      </c>
      <c r="C5511">
        <v>0</v>
      </c>
      <c r="D5511">
        <v>202505</v>
      </c>
      <c r="E5511" s="121" t="str">
        <f t="shared" ref="E5511:E5574" si="85">TEXT(DATE(LEFT(D5511,4), RIGHT(D5511,2), 1), "DD MMMM YYYY")</f>
        <v>01 May 2025</v>
      </c>
      <c r="F5511" s="98" t="s">
        <v>541</v>
      </c>
      <c r="G5511" t="s">
        <v>554</v>
      </c>
    </row>
    <row r="5512" spans="1:7" x14ac:dyDescent="0.25">
      <c r="A5512" s="98" t="s">
        <v>549</v>
      </c>
      <c r="B5512" t="s">
        <v>120</v>
      </c>
      <c r="C5512">
        <v>-6863.4000000000005</v>
      </c>
      <c r="D5512">
        <v>202505</v>
      </c>
      <c r="E5512" s="121" t="str">
        <f t="shared" si="85"/>
        <v>01 May 2025</v>
      </c>
      <c r="F5512" s="98" t="s">
        <v>541</v>
      </c>
      <c r="G5512" t="s">
        <v>550</v>
      </c>
    </row>
    <row r="5513" spans="1:7" x14ac:dyDescent="0.25">
      <c r="A5513" s="98" t="s">
        <v>549</v>
      </c>
      <c r="B5513" t="s">
        <v>120</v>
      </c>
      <c r="C5513">
        <v>-13726.800000000001</v>
      </c>
      <c r="D5513">
        <v>202505</v>
      </c>
      <c r="E5513" s="121" t="str">
        <f t="shared" si="85"/>
        <v>01 May 2025</v>
      </c>
      <c r="F5513" s="98" t="s">
        <v>541</v>
      </c>
      <c r="G5513" t="s">
        <v>551</v>
      </c>
    </row>
    <row r="5514" spans="1:7" x14ac:dyDescent="0.25">
      <c r="A5514" s="98" t="s">
        <v>549</v>
      </c>
      <c r="B5514" t="s">
        <v>120</v>
      </c>
      <c r="C5514">
        <v>-20933.37</v>
      </c>
      <c r="D5514">
        <v>202505</v>
      </c>
      <c r="E5514" s="121" t="str">
        <f t="shared" si="85"/>
        <v>01 May 2025</v>
      </c>
      <c r="F5514" s="98" t="s">
        <v>541</v>
      </c>
      <c r="G5514" t="s">
        <v>552</v>
      </c>
    </row>
    <row r="5515" spans="1:7" x14ac:dyDescent="0.25">
      <c r="A5515" s="98" t="s">
        <v>549</v>
      </c>
      <c r="B5515" t="s">
        <v>120</v>
      </c>
      <c r="C5515">
        <v>-28483.109999999997</v>
      </c>
      <c r="D5515">
        <v>202505</v>
      </c>
      <c r="E5515" s="121" t="str">
        <f t="shared" si="85"/>
        <v>01 May 2025</v>
      </c>
      <c r="F5515" s="98" t="s">
        <v>541</v>
      </c>
      <c r="G5515" t="s">
        <v>553</v>
      </c>
    </row>
    <row r="5516" spans="1:7" x14ac:dyDescent="0.25">
      <c r="A5516" s="98" t="s">
        <v>549</v>
      </c>
      <c r="B5516" t="s">
        <v>120</v>
      </c>
      <c r="C5516">
        <v>-34317</v>
      </c>
      <c r="D5516">
        <v>202505</v>
      </c>
      <c r="E5516" s="121" t="str">
        <f t="shared" si="85"/>
        <v>01 May 2025</v>
      </c>
      <c r="F5516" s="98" t="s">
        <v>541</v>
      </c>
      <c r="G5516" t="s">
        <v>554</v>
      </c>
    </row>
    <row r="5517" spans="1:7" x14ac:dyDescent="0.25">
      <c r="A5517" s="98" t="s">
        <v>549</v>
      </c>
      <c r="B5517" t="s">
        <v>122</v>
      </c>
      <c r="C5517">
        <v>0</v>
      </c>
      <c r="D5517">
        <v>202505</v>
      </c>
      <c r="E5517" s="121" t="str">
        <f t="shared" si="85"/>
        <v>01 May 2025</v>
      </c>
      <c r="F5517" s="98" t="s">
        <v>541</v>
      </c>
      <c r="G5517" t="s">
        <v>550</v>
      </c>
    </row>
    <row r="5518" spans="1:7" x14ac:dyDescent="0.25">
      <c r="A5518" s="98" t="s">
        <v>549</v>
      </c>
      <c r="B5518" t="s">
        <v>122</v>
      </c>
      <c r="C5518">
        <v>0</v>
      </c>
      <c r="D5518">
        <v>202505</v>
      </c>
      <c r="E5518" s="121" t="str">
        <f t="shared" si="85"/>
        <v>01 May 2025</v>
      </c>
      <c r="F5518" s="98" t="s">
        <v>541</v>
      </c>
      <c r="G5518" t="s">
        <v>551</v>
      </c>
    </row>
    <row r="5519" spans="1:7" x14ac:dyDescent="0.25">
      <c r="A5519" s="98" t="s">
        <v>549</v>
      </c>
      <c r="B5519" t="s">
        <v>122</v>
      </c>
      <c r="C5519">
        <v>0</v>
      </c>
      <c r="D5519">
        <v>202505</v>
      </c>
      <c r="E5519" s="121" t="str">
        <f t="shared" si="85"/>
        <v>01 May 2025</v>
      </c>
      <c r="F5519" s="98" t="s">
        <v>541</v>
      </c>
      <c r="G5519" t="s">
        <v>552</v>
      </c>
    </row>
    <row r="5520" spans="1:7" x14ac:dyDescent="0.25">
      <c r="A5520" s="98" t="s">
        <v>549</v>
      </c>
      <c r="B5520" t="s">
        <v>122</v>
      </c>
      <c r="C5520">
        <v>0</v>
      </c>
      <c r="D5520">
        <v>202505</v>
      </c>
      <c r="E5520" s="121" t="str">
        <f t="shared" si="85"/>
        <v>01 May 2025</v>
      </c>
      <c r="F5520" s="98" t="s">
        <v>541</v>
      </c>
      <c r="G5520" t="s">
        <v>553</v>
      </c>
    </row>
    <row r="5521" spans="1:7" x14ac:dyDescent="0.25">
      <c r="A5521" s="98" t="s">
        <v>549</v>
      </c>
      <c r="B5521" t="s">
        <v>122</v>
      </c>
      <c r="C5521">
        <v>0</v>
      </c>
      <c r="D5521">
        <v>202505</v>
      </c>
      <c r="E5521" s="121" t="str">
        <f t="shared" si="85"/>
        <v>01 May 2025</v>
      </c>
      <c r="F5521" s="98" t="s">
        <v>541</v>
      </c>
      <c r="G5521" t="s">
        <v>554</v>
      </c>
    </row>
    <row r="5522" spans="1:7" x14ac:dyDescent="0.25">
      <c r="A5522" s="98" t="s">
        <v>549</v>
      </c>
      <c r="B5522" t="s">
        <v>124</v>
      </c>
      <c r="C5522">
        <v>-274.60000000000002</v>
      </c>
      <c r="D5522">
        <v>202505</v>
      </c>
      <c r="E5522" s="121" t="str">
        <f t="shared" si="85"/>
        <v>01 May 2025</v>
      </c>
      <c r="F5522" s="98" t="s">
        <v>541</v>
      </c>
      <c r="G5522" t="s">
        <v>550</v>
      </c>
    </row>
    <row r="5523" spans="1:7" x14ac:dyDescent="0.25">
      <c r="A5523" s="98" t="s">
        <v>549</v>
      </c>
      <c r="B5523" t="s">
        <v>124</v>
      </c>
      <c r="C5523">
        <v>-549.20000000000005</v>
      </c>
      <c r="D5523">
        <v>202505</v>
      </c>
      <c r="E5523" s="121" t="str">
        <f t="shared" si="85"/>
        <v>01 May 2025</v>
      </c>
      <c r="F5523" s="98" t="s">
        <v>541</v>
      </c>
      <c r="G5523" t="s">
        <v>551</v>
      </c>
    </row>
    <row r="5524" spans="1:7" x14ac:dyDescent="0.25">
      <c r="A5524" s="98" t="s">
        <v>549</v>
      </c>
      <c r="B5524" t="s">
        <v>124</v>
      </c>
      <c r="C5524">
        <v>-837.53</v>
      </c>
      <c r="D5524">
        <v>202505</v>
      </c>
      <c r="E5524" s="121" t="str">
        <f t="shared" si="85"/>
        <v>01 May 2025</v>
      </c>
      <c r="F5524" s="98" t="s">
        <v>541</v>
      </c>
      <c r="G5524" t="s">
        <v>552</v>
      </c>
    </row>
    <row r="5525" spans="1:7" x14ac:dyDescent="0.25">
      <c r="A5525" s="98" t="s">
        <v>549</v>
      </c>
      <c r="B5525" t="s">
        <v>124</v>
      </c>
      <c r="C5525">
        <v>-1139.5899999999999</v>
      </c>
      <c r="D5525">
        <v>202505</v>
      </c>
      <c r="E5525" s="121" t="str">
        <f t="shared" si="85"/>
        <v>01 May 2025</v>
      </c>
      <c r="F5525" s="98" t="s">
        <v>541</v>
      </c>
      <c r="G5525" t="s">
        <v>553</v>
      </c>
    </row>
    <row r="5526" spans="1:7" x14ac:dyDescent="0.25">
      <c r="A5526" s="98" t="s">
        <v>549</v>
      </c>
      <c r="B5526" t="s">
        <v>124</v>
      </c>
      <c r="C5526">
        <v>-1373</v>
      </c>
      <c r="D5526">
        <v>202505</v>
      </c>
      <c r="E5526" s="121" t="str">
        <f t="shared" si="85"/>
        <v>01 May 2025</v>
      </c>
      <c r="F5526" s="98" t="s">
        <v>541</v>
      </c>
      <c r="G5526" t="s">
        <v>554</v>
      </c>
    </row>
    <row r="5527" spans="1:7" x14ac:dyDescent="0.25">
      <c r="A5527" s="98" t="s">
        <v>549</v>
      </c>
      <c r="B5527" t="s">
        <v>558</v>
      </c>
      <c r="C5527">
        <v>0</v>
      </c>
      <c r="D5527">
        <v>202505</v>
      </c>
      <c r="E5527" s="121" t="str">
        <f t="shared" si="85"/>
        <v>01 May 2025</v>
      </c>
      <c r="F5527" s="98" t="s">
        <v>541</v>
      </c>
      <c r="G5527" t="s">
        <v>550</v>
      </c>
    </row>
    <row r="5528" spans="1:7" x14ac:dyDescent="0.25">
      <c r="A5528" s="98" t="s">
        <v>549</v>
      </c>
      <c r="B5528" t="s">
        <v>558</v>
      </c>
      <c r="C5528">
        <v>0</v>
      </c>
      <c r="D5528">
        <v>202505</v>
      </c>
      <c r="E5528" s="121" t="str">
        <f t="shared" si="85"/>
        <v>01 May 2025</v>
      </c>
      <c r="F5528" s="98" t="s">
        <v>541</v>
      </c>
      <c r="G5528" t="s">
        <v>551</v>
      </c>
    </row>
    <row r="5529" spans="1:7" x14ac:dyDescent="0.25">
      <c r="A5529" s="98" t="s">
        <v>549</v>
      </c>
      <c r="B5529" t="s">
        <v>558</v>
      </c>
      <c r="C5529">
        <v>0</v>
      </c>
      <c r="D5529">
        <v>202505</v>
      </c>
      <c r="E5529" s="121" t="str">
        <f t="shared" si="85"/>
        <v>01 May 2025</v>
      </c>
      <c r="F5529" s="98" t="s">
        <v>541</v>
      </c>
      <c r="G5529" t="s">
        <v>552</v>
      </c>
    </row>
    <row r="5530" spans="1:7" x14ac:dyDescent="0.25">
      <c r="A5530" s="98" t="s">
        <v>549</v>
      </c>
      <c r="B5530" t="s">
        <v>558</v>
      </c>
      <c r="C5530">
        <v>0</v>
      </c>
      <c r="D5530">
        <v>202505</v>
      </c>
      <c r="E5530" s="121" t="str">
        <f t="shared" si="85"/>
        <v>01 May 2025</v>
      </c>
      <c r="F5530" s="98" t="s">
        <v>541</v>
      </c>
      <c r="G5530" t="s">
        <v>553</v>
      </c>
    </row>
    <row r="5531" spans="1:7" x14ac:dyDescent="0.25">
      <c r="A5531" s="98" t="s">
        <v>549</v>
      </c>
      <c r="B5531" t="s">
        <v>558</v>
      </c>
      <c r="C5531">
        <v>0</v>
      </c>
      <c r="D5531">
        <v>202505</v>
      </c>
      <c r="E5531" s="121" t="str">
        <f t="shared" si="85"/>
        <v>01 May 2025</v>
      </c>
      <c r="F5531" s="98" t="s">
        <v>541</v>
      </c>
      <c r="G5531" t="s">
        <v>554</v>
      </c>
    </row>
    <row r="5532" spans="1:7" x14ac:dyDescent="0.25">
      <c r="A5532" s="98" t="s">
        <v>549</v>
      </c>
      <c r="B5532" t="s">
        <v>126</v>
      </c>
      <c r="C5532">
        <v>-576.6</v>
      </c>
      <c r="D5532">
        <v>202505</v>
      </c>
      <c r="E5532" s="121" t="str">
        <f t="shared" si="85"/>
        <v>01 May 2025</v>
      </c>
      <c r="F5532" s="98" t="s">
        <v>541</v>
      </c>
      <c r="G5532" t="s">
        <v>550</v>
      </c>
    </row>
    <row r="5533" spans="1:7" x14ac:dyDescent="0.25">
      <c r="A5533" s="98" t="s">
        <v>549</v>
      </c>
      <c r="B5533" t="s">
        <v>126</v>
      </c>
      <c r="C5533">
        <v>-1153.2</v>
      </c>
      <c r="D5533">
        <v>202505</v>
      </c>
      <c r="E5533" s="121" t="str">
        <f t="shared" si="85"/>
        <v>01 May 2025</v>
      </c>
      <c r="F5533" s="98" t="s">
        <v>541</v>
      </c>
      <c r="G5533" t="s">
        <v>551</v>
      </c>
    </row>
    <row r="5534" spans="1:7" x14ac:dyDescent="0.25">
      <c r="A5534" s="98" t="s">
        <v>549</v>
      </c>
      <c r="B5534" t="s">
        <v>126</v>
      </c>
      <c r="C5534">
        <v>-1758.6299999999999</v>
      </c>
      <c r="D5534">
        <v>202505</v>
      </c>
      <c r="E5534" s="121" t="str">
        <f t="shared" si="85"/>
        <v>01 May 2025</v>
      </c>
      <c r="F5534" s="98" t="s">
        <v>541</v>
      </c>
      <c r="G5534" t="s">
        <v>552</v>
      </c>
    </row>
    <row r="5535" spans="1:7" x14ac:dyDescent="0.25">
      <c r="A5535" s="98" t="s">
        <v>549</v>
      </c>
      <c r="B5535" t="s">
        <v>126</v>
      </c>
      <c r="C5535">
        <v>-2392.89</v>
      </c>
      <c r="D5535">
        <v>202505</v>
      </c>
      <c r="E5535" s="121" t="str">
        <f t="shared" si="85"/>
        <v>01 May 2025</v>
      </c>
      <c r="F5535" s="98" t="s">
        <v>541</v>
      </c>
      <c r="G5535" t="s">
        <v>553</v>
      </c>
    </row>
    <row r="5536" spans="1:7" x14ac:dyDescent="0.25">
      <c r="A5536" s="98" t="s">
        <v>549</v>
      </c>
      <c r="B5536" t="s">
        <v>126</v>
      </c>
      <c r="C5536">
        <v>-2883</v>
      </c>
      <c r="D5536">
        <v>202505</v>
      </c>
      <c r="E5536" s="121" t="str">
        <f t="shared" si="85"/>
        <v>01 May 2025</v>
      </c>
      <c r="F5536" s="98" t="s">
        <v>541</v>
      </c>
      <c r="G5536" t="s">
        <v>554</v>
      </c>
    </row>
    <row r="5537" spans="1:7" x14ac:dyDescent="0.25">
      <c r="A5537" s="98" t="s">
        <v>549</v>
      </c>
      <c r="B5537" t="s">
        <v>128</v>
      </c>
      <c r="C5537">
        <v>0</v>
      </c>
      <c r="D5537">
        <v>202505</v>
      </c>
      <c r="E5537" s="121" t="str">
        <f t="shared" si="85"/>
        <v>01 May 2025</v>
      </c>
      <c r="F5537" s="98" t="s">
        <v>541</v>
      </c>
      <c r="G5537" t="s">
        <v>550</v>
      </c>
    </row>
    <row r="5538" spans="1:7" x14ac:dyDescent="0.25">
      <c r="A5538" s="98" t="s">
        <v>549</v>
      </c>
      <c r="B5538" t="s">
        <v>128</v>
      </c>
      <c r="C5538">
        <v>0</v>
      </c>
      <c r="D5538">
        <v>202505</v>
      </c>
      <c r="E5538" s="121" t="str">
        <f t="shared" si="85"/>
        <v>01 May 2025</v>
      </c>
      <c r="F5538" s="98" t="s">
        <v>541</v>
      </c>
      <c r="G5538" t="s">
        <v>551</v>
      </c>
    </row>
    <row r="5539" spans="1:7" x14ac:dyDescent="0.25">
      <c r="A5539" s="98" t="s">
        <v>549</v>
      </c>
      <c r="B5539" t="s">
        <v>128</v>
      </c>
      <c r="C5539">
        <v>0</v>
      </c>
      <c r="D5539">
        <v>202505</v>
      </c>
      <c r="E5539" s="121" t="str">
        <f t="shared" si="85"/>
        <v>01 May 2025</v>
      </c>
      <c r="F5539" s="98" t="s">
        <v>541</v>
      </c>
      <c r="G5539" t="s">
        <v>552</v>
      </c>
    </row>
    <row r="5540" spans="1:7" x14ac:dyDescent="0.25">
      <c r="A5540" s="98" t="s">
        <v>549</v>
      </c>
      <c r="B5540" t="s">
        <v>128</v>
      </c>
      <c r="C5540">
        <v>0</v>
      </c>
      <c r="D5540">
        <v>202505</v>
      </c>
      <c r="E5540" s="121" t="str">
        <f t="shared" si="85"/>
        <v>01 May 2025</v>
      </c>
      <c r="F5540" s="98" t="s">
        <v>541</v>
      </c>
      <c r="G5540" t="s">
        <v>553</v>
      </c>
    </row>
    <row r="5541" spans="1:7" x14ac:dyDescent="0.25">
      <c r="A5541" s="98" t="s">
        <v>549</v>
      </c>
      <c r="B5541" t="s">
        <v>128</v>
      </c>
      <c r="C5541">
        <v>0</v>
      </c>
      <c r="D5541">
        <v>202505</v>
      </c>
      <c r="E5541" s="121" t="str">
        <f t="shared" si="85"/>
        <v>01 May 2025</v>
      </c>
      <c r="F5541" s="98" t="s">
        <v>541</v>
      </c>
      <c r="G5541" t="s">
        <v>554</v>
      </c>
    </row>
    <row r="5542" spans="1:7" x14ac:dyDescent="0.25">
      <c r="A5542" s="98" t="s">
        <v>549</v>
      </c>
      <c r="B5542" t="s">
        <v>543</v>
      </c>
      <c r="C5542">
        <v>-6.8000000000000007</v>
      </c>
      <c r="D5542">
        <v>202505</v>
      </c>
      <c r="E5542" s="121" t="str">
        <f t="shared" si="85"/>
        <v>01 May 2025</v>
      </c>
      <c r="F5542" s="98" t="s">
        <v>541</v>
      </c>
      <c r="G5542" t="s">
        <v>550</v>
      </c>
    </row>
    <row r="5543" spans="1:7" x14ac:dyDescent="0.25">
      <c r="A5543" s="98" t="s">
        <v>549</v>
      </c>
      <c r="B5543" t="s">
        <v>543</v>
      </c>
      <c r="C5543">
        <v>-13.600000000000001</v>
      </c>
      <c r="D5543">
        <v>202505</v>
      </c>
      <c r="E5543" s="121" t="str">
        <f t="shared" si="85"/>
        <v>01 May 2025</v>
      </c>
      <c r="F5543" s="98" t="s">
        <v>541</v>
      </c>
      <c r="G5543" t="s">
        <v>551</v>
      </c>
    </row>
    <row r="5544" spans="1:7" x14ac:dyDescent="0.25">
      <c r="A5544" s="98" t="s">
        <v>549</v>
      </c>
      <c r="B5544" t="s">
        <v>543</v>
      </c>
      <c r="C5544">
        <v>-20.74</v>
      </c>
      <c r="D5544">
        <v>202505</v>
      </c>
      <c r="E5544" s="121" t="str">
        <f t="shared" si="85"/>
        <v>01 May 2025</v>
      </c>
      <c r="F5544" s="98" t="s">
        <v>541</v>
      </c>
      <c r="G5544" t="s">
        <v>552</v>
      </c>
    </row>
    <row r="5545" spans="1:7" x14ac:dyDescent="0.25">
      <c r="A5545" s="98" t="s">
        <v>549</v>
      </c>
      <c r="B5545" t="s">
        <v>543</v>
      </c>
      <c r="C5545">
        <v>-28.22</v>
      </c>
      <c r="D5545">
        <v>202505</v>
      </c>
      <c r="E5545" s="121" t="str">
        <f t="shared" si="85"/>
        <v>01 May 2025</v>
      </c>
      <c r="F5545" s="98" t="s">
        <v>541</v>
      </c>
      <c r="G5545" t="s">
        <v>553</v>
      </c>
    </row>
    <row r="5546" spans="1:7" x14ac:dyDescent="0.25">
      <c r="A5546" s="98" t="s">
        <v>549</v>
      </c>
      <c r="B5546" t="s">
        <v>543</v>
      </c>
      <c r="C5546">
        <v>-34</v>
      </c>
      <c r="D5546">
        <v>202505</v>
      </c>
      <c r="E5546" s="121" t="str">
        <f t="shared" si="85"/>
        <v>01 May 2025</v>
      </c>
      <c r="F5546" s="98" t="s">
        <v>541</v>
      </c>
      <c r="G5546" t="s">
        <v>554</v>
      </c>
    </row>
    <row r="5547" spans="1:7" x14ac:dyDescent="0.25">
      <c r="A5547" s="98" t="s">
        <v>549</v>
      </c>
      <c r="B5547" t="s">
        <v>130</v>
      </c>
      <c r="C5547">
        <v>0</v>
      </c>
      <c r="D5547">
        <v>202505</v>
      </c>
      <c r="E5547" s="121" t="str">
        <f t="shared" si="85"/>
        <v>01 May 2025</v>
      </c>
      <c r="F5547" s="98" t="s">
        <v>541</v>
      </c>
      <c r="G5547" t="s">
        <v>550</v>
      </c>
    </row>
    <row r="5548" spans="1:7" x14ac:dyDescent="0.25">
      <c r="A5548" s="98" t="s">
        <v>549</v>
      </c>
      <c r="B5548" t="s">
        <v>130</v>
      </c>
      <c r="C5548">
        <v>0</v>
      </c>
      <c r="D5548">
        <v>202505</v>
      </c>
      <c r="E5548" s="121" t="str">
        <f t="shared" si="85"/>
        <v>01 May 2025</v>
      </c>
      <c r="F5548" s="98" t="s">
        <v>541</v>
      </c>
      <c r="G5548" t="s">
        <v>551</v>
      </c>
    </row>
    <row r="5549" spans="1:7" x14ac:dyDescent="0.25">
      <c r="A5549" s="98" t="s">
        <v>549</v>
      </c>
      <c r="B5549" t="s">
        <v>130</v>
      </c>
      <c r="C5549">
        <v>0</v>
      </c>
      <c r="D5549">
        <v>202505</v>
      </c>
      <c r="E5549" s="121" t="str">
        <f t="shared" si="85"/>
        <v>01 May 2025</v>
      </c>
      <c r="F5549" s="98" t="s">
        <v>541</v>
      </c>
      <c r="G5549" t="s">
        <v>552</v>
      </c>
    </row>
    <row r="5550" spans="1:7" x14ac:dyDescent="0.25">
      <c r="A5550" s="98" t="s">
        <v>549</v>
      </c>
      <c r="B5550" t="s">
        <v>130</v>
      </c>
      <c r="C5550">
        <v>0</v>
      </c>
      <c r="D5550">
        <v>202505</v>
      </c>
      <c r="E5550" s="121" t="str">
        <f t="shared" si="85"/>
        <v>01 May 2025</v>
      </c>
      <c r="F5550" s="98" t="s">
        <v>541</v>
      </c>
      <c r="G5550" t="s">
        <v>553</v>
      </c>
    </row>
    <row r="5551" spans="1:7" x14ac:dyDescent="0.25">
      <c r="A5551" s="98" t="s">
        <v>549</v>
      </c>
      <c r="B5551" t="s">
        <v>130</v>
      </c>
      <c r="C5551">
        <v>0</v>
      </c>
      <c r="D5551">
        <v>202505</v>
      </c>
      <c r="E5551" s="121" t="str">
        <f t="shared" si="85"/>
        <v>01 May 2025</v>
      </c>
      <c r="F5551" s="98" t="s">
        <v>541</v>
      </c>
      <c r="G5551" t="s">
        <v>554</v>
      </c>
    </row>
    <row r="5552" spans="1:7" x14ac:dyDescent="0.25">
      <c r="A5552" s="98" t="s">
        <v>549</v>
      </c>
      <c r="B5552" t="s">
        <v>134</v>
      </c>
      <c r="C5552">
        <v>-549</v>
      </c>
      <c r="D5552">
        <v>202505</v>
      </c>
      <c r="E5552" s="121" t="str">
        <f t="shared" si="85"/>
        <v>01 May 2025</v>
      </c>
      <c r="F5552" s="98" t="s">
        <v>541</v>
      </c>
      <c r="G5552" t="s">
        <v>550</v>
      </c>
    </row>
    <row r="5553" spans="1:7" x14ac:dyDescent="0.25">
      <c r="A5553" s="98" t="s">
        <v>549</v>
      </c>
      <c r="B5553" t="s">
        <v>134</v>
      </c>
      <c r="C5553">
        <v>-1098</v>
      </c>
      <c r="D5553">
        <v>202505</v>
      </c>
      <c r="E5553" s="121" t="str">
        <f t="shared" si="85"/>
        <v>01 May 2025</v>
      </c>
      <c r="F5553" s="98" t="s">
        <v>541</v>
      </c>
      <c r="G5553" t="s">
        <v>551</v>
      </c>
    </row>
    <row r="5554" spans="1:7" x14ac:dyDescent="0.25">
      <c r="A5554" s="98" t="s">
        <v>549</v>
      </c>
      <c r="B5554" t="s">
        <v>134</v>
      </c>
      <c r="C5554">
        <v>-1674.45</v>
      </c>
      <c r="D5554">
        <v>202505</v>
      </c>
      <c r="E5554" s="121" t="str">
        <f t="shared" si="85"/>
        <v>01 May 2025</v>
      </c>
      <c r="F5554" s="98" t="s">
        <v>541</v>
      </c>
      <c r="G5554" t="s">
        <v>552</v>
      </c>
    </row>
    <row r="5555" spans="1:7" x14ac:dyDescent="0.25">
      <c r="A5555" s="98" t="s">
        <v>549</v>
      </c>
      <c r="B5555" t="s">
        <v>134</v>
      </c>
      <c r="C5555">
        <v>-2278.35</v>
      </c>
      <c r="D5555">
        <v>202505</v>
      </c>
      <c r="E5555" s="121" t="str">
        <f t="shared" si="85"/>
        <v>01 May 2025</v>
      </c>
      <c r="F5555" s="98" t="s">
        <v>541</v>
      </c>
      <c r="G5555" t="s">
        <v>553</v>
      </c>
    </row>
    <row r="5556" spans="1:7" x14ac:dyDescent="0.25">
      <c r="A5556" s="98" t="s">
        <v>549</v>
      </c>
      <c r="B5556" t="s">
        <v>134</v>
      </c>
      <c r="C5556">
        <v>-2745</v>
      </c>
      <c r="D5556">
        <v>202505</v>
      </c>
      <c r="E5556" s="121" t="str">
        <f t="shared" si="85"/>
        <v>01 May 2025</v>
      </c>
      <c r="F5556" s="98" t="s">
        <v>541</v>
      </c>
      <c r="G5556" t="s">
        <v>554</v>
      </c>
    </row>
    <row r="5557" spans="1:7" x14ac:dyDescent="0.25">
      <c r="A5557" s="98" t="s">
        <v>549</v>
      </c>
      <c r="B5557" t="s">
        <v>140</v>
      </c>
      <c r="C5557">
        <v>-8270.4</v>
      </c>
      <c r="D5557">
        <v>202505</v>
      </c>
      <c r="E5557" s="121" t="str">
        <f t="shared" si="85"/>
        <v>01 May 2025</v>
      </c>
      <c r="F5557" s="98" t="s">
        <v>541</v>
      </c>
      <c r="G5557" t="s">
        <v>550</v>
      </c>
    </row>
    <row r="5558" spans="1:7" x14ac:dyDescent="0.25">
      <c r="A5558" s="98" t="s">
        <v>549</v>
      </c>
      <c r="B5558" t="s">
        <v>140</v>
      </c>
      <c r="C5558">
        <v>-16540.8</v>
      </c>
      <c r="D5558">
        <v>202505</v>
      </c>
      <c r="E5558" s="121" t="str">
        <f t="shared" si="85"/>
        <v>01 May 2025</v>
      </c>
      <c r="F5558" s="98" t="s">
        <v>541</v>
      </c>
      <c r="G5558" t="s">
        <v>551</v>
      </c>
    </row>
    <row r="5559" spans="1:7" x14ac:dyDescent="0.25">
      <c r="A5559" s="98" t="s">
        <v>549</v>
      </c>
      <c r="B5559" t="s">
        <v>140</v>
      </c>
      <c r="C5559">
        <v>-25224.720000000001</v>
      </c>
      <c r="D5559">
        <v>202505</v>
      </c>
      <c r="E5559" s="121" t="str">
        <f t="shared" si="85"/>
        <v>01 May 2025</v>
      </c>
      <c r="F5559" s="98" t="s">
        <v>541</v>
      </c>
      <c r="G5559" t="s">
        <v>552</v>
      </c>
    </row>
    <row r="5560" spans="1:7" x14ac:dyDescent="0.25">
      <c r="A5560" s="98" t="s">
        <v>549</v>
      </c>
      <c r="B5560" t="s">
        <v>140</v>
      </c>
      <c r="C5560">
        <v>-34322.159999999996</v>
      </c>
      <c r="D5560">
        <v>202505</v>
      </c>
      <c r="E5560" s="121" t="str">
        <f t="shared" si="85"/>
        <v>01 May 2025</v>
      </c>
      <c r="F5560" s="98" t="s">
        <v>541</v>
      </c>
      <c r="G5560" t="s">
        <v>553</v>
      </c>
    </row>
    <row r="5561" spans="1:7" x14ac:dyDescent="0.25">
      <c r="A5561" s="98" t="s">
        <v>549</v>
      </c>
      <c r="B5561" t="s">
        <v>140</v>
      </c>
      <c r="C5561">
        <v>-41352</v>
      </c>
      <c r="D5561">
        <v>202505</v>
      </c>
      <c r="E5561" s="121" t="str">
        <f t="shared" si="85"/>
        <v>01 May 2025</v>
      </c>
      <c r="F5561" s="98" t="s">
        <v>541</v>
      </c>
      <c r="G5561" t="s">
        <v>554</v>
      </c>
    </row>
    <row r="5562" spans="1:7" x14ac:dyDescent="0.25">
      <c r="A5562" s="98" t="s">
        <v>549</v>
      </c>
      <c r="B5562" t="s">
        <v>142</v>
      </c>
      <c r="C5562">
        <v>0</v>
      </c>
      <c r="D5562">
        <v>202505</v>
      </c>
      <c r="E5562" s="121" t="str">
        <f t="shared" si="85"/>
        <v>01 May 2025</v>
      </c>
      <c r="F5562" s="98" t="s">
        <v>541</v>
      </c>
      <c r="G5562" t="s">
        <v>550</v>
      </c>
    </row>
    <row r="5563" spans="1:7" x14ac:dyDescent="0.25">
      <c r="A5563" s="98" t="s">
        <v>549</v>
      </c>
      <c r="B5563" t="s">
        <v>142</v>
      </c>
      <c r="C5563">
        <v>0</v>
      </c>
      <c r="D5563">
        <v>202505</v>
      </c>
      <c r="E5563" s="121" t="str">
        <f t="shared" si="85"/>
        <v>01 May 2025</v>
      </c>
      <c r="F5563" s="98" t="s">
        <v>541</v>
      </c>
      <c r="G5563" t="s">
        <v>551</v>
      </c>
    </row>
    <row r="5564" spans="1:7" x14ac:dyDescent="0.25">
      <c r="A5564" s="98" t="s">
        <v>549</v>
      </c>
      <c r="B5564" t="s">
        <v>142</v>
      </c>
      <c r="C5564">
        <v>0</v>
      </c>
      <c r="D5564">
        <v>202505</v>
      </c>
      <c r="E5564" s="121" t="str">
        <f t="shared" si="85"/>
        <v>01 May 2025</v>
      </c>
      <c r="F5564" s="98" t="s">
        <v>541</v>
      </c>
      <c r="G5564" t="s">
        <v>552</v>
      </c>
    </row>
    <row r="5565" spans="1:7" x14ac:dyDescent="0.25">
      <c r="A5565" s="98" t="s">
        <v>549</v>
      </c>
      <c r="B5565" t="s">
        <v>142</v>
      </c>
      <c r="C5565">
        <v>0</v>
      </c>
      <c r="D5565">
        <v>202505</v>
      </c>
      <c r="E5565" s="121" t="str">
        <f t="shared" si="85"/>
        <v>01 May 2025</v>
      </c>
      <c r="F5565" s="98" t="s">
        <v>541</v>
      </c>
      <c r="G5565" t="s">
        <v>553</v>
      </c>
    </row>
    <row r="5566" spans="1:7" x14ac:dyDescent="0.25">
      <c r="A5566" s="98" t="s">
        <v>549</v>
      </c>
      <c r="B5566" t="s">
        <v>142</v>
      </c>
      <c r="C5566">
        <v>0</v>
      </c>
      <c r="D5566">
        <v>202505</v>
      </c>
      <c r="E5566" s="121" t="str">
        <f t="shared" si="85"/>
        <v>01 May 2025</v>
      </c>
      <c r="F5566" s="98" t="s">
        <v>541</v>
      </c>
      <c r="G5566" t="s">
        <v>554</v>
      </c>
    </row>
    <row r="5567" spans="1:7" x14ac:dyDescent="0.25">
      <c r="A5567" s="98" t="s">
        <v>549</v>
      </c>
      <c r="B5567" t="s">
        <v>329</v>
      </c>
      <c r="C5567">
        <v>0</v>
      </c>
      <c r="D5567">
        <v>202505</v>
      </c>
      <c r="E5567" s="121" t="str">
        <f t="shared" si="85"/>
        <v>01 May 2025</v>
      </c>
      <c r="F5567" s="98" t="s">
        <v>541</v>
      </c>
      <c r="G5567" t="s">
        <v>550</v>
      </c>
    </row>
    <row r="5568" spans="1:7" x14ac:dyDescent="0.25">
      <c r="A5568" s="98" t="s">
        <v>549</v>
      </c>
      <c r="B5568" t="s">
        <v>329</v>
      </c>
      <c r="C5568">
        <v>0</v>
      </c>
      <c r="D5568">
        <v>202505</v>
      </c>
      <c r="E5568" s="121" t="str">
        <f t="shared" si="85"/>
        <v>01 May 2025</v>
      </c>
      <c r="F5568" s="98" t="s">
        <v>541</v>
      </c>
      <c r="G5568" t="s">
        <v>551</v>
      </c>
    </row>
    <row r="5569" spans="1:7" x14ac:dyDescent="0.25">
      <c r="A5569" s="98" t="s">
        <v>549</v>
      </c>
      <c r="B5569" t="s">
        <v>329</v>
      </c>
      <c r="C5569">
        <v>0</v>
      </c>
      <c r="D5569">
        <v>202505</v>
      </c>
      <c r="E5569" s="121" t="str">
        <f t="shared" si="85"/>
        <v>01 May 2025</v>
      </c>
      <c r="F5569" s="98" t="s">
        <v>541</v>
      </c>
      <c r="G5569" t="s">
        <v>552</v>
      </c>
    </row>
    <row r="5570" spans="1:7" x14ac:dyDescent="0.25">
      <c r="A5570" s="98" t="s">
        <v>549</v>
      </c>
      <c r="B5570" t="s">
        <v>329</v>
      </c>
      <c r="C5570">
        <v>0</v>
      </c>
      <c r="D5570">
        <v>202505</v>
      </c>
      <c r="E5570" s="121" t="str">
        <f t="shared" si="85"/>
        <v>01 May 2025</v>
      </c>
      <c r="F5570" s="98" t="s">
        <v>541</v>
      </c>
      <c r="G5570" t="s">
        <v>553</v>
      </c>
    </row>
    <row r="5571" spans="1:7" x14ac:dyDescent="0.25">
      <c r="A5571" s="98" t="s">
        <v>549</v>
      </c>
      <c r="B5571" t="s">
        <v>329</v>
      </c>
      <c r="C5571">
        <v>0</v>
      </c>
      <c r="D5571">
        <v>202505</v>
      </c>
      <c r="E5571" s="121" t="str">
        <f t="shared" si="85"/>
        <v>01 May 2025</v>
      </c>
      <c r="F5571" s="98" t="s">
        <v>541</v>
      </c>
      <c r="G5571" t="s">
        <v>554</v>
      </c>
    </row>
    <row r="5572" spans="1:7" x14ac:dyDescent="0.25">
      <c r="A5572" s="98" t="s">
        <v>549</v>
      </c>
      <c r="B5572" t="s">
        <v>144</v>
      </c>
      <c r="C5572">
        <v>0</v>
      </c>
      <c r="D5572">
        <v>202505</v>
      </c>
      <c r="E5572" s="121" t="str">
        <f t="shared" si="85"/>
        <v>01 May 2025</v>
      </c>
      <c r="F5572" s="98" t="s">
        <v>541</v>
      </c>
      <c r="G5572" t="s">
        <v>550</v>
      </c>
    </row>
    <row r="5573" spans="1:7" x14ac:dyDescent="0.25">
      <c r="A5573" s="98" t="s">
        <v>549</v>
      </c>
      <c r="B5573" t="s">
        <v>144</v>
      </c>
      <c r="C5573">
        <v>0</v>
      </c>
      <c r="D5573">
        <v>202505</v>
      </c>
      <c r="E5573" s="121" t="str">
        <f t="shared" si="85"/>
        <v>01 May 2025</v>
      </c>
      <c r="F5573" s="98" t="s">
        <v>541</v>
      </c>
      <c r="G5573" t="s">
        <v>551</v>
      </c>
    </row>
    <row r="5574" spans="1:7" x14ac:dyDescent="0.25">
      <c r="A5574" s="98" t="s">
        <v>549</v>
      </c>
      <c r="B5574" t="s">
        <v>144</v>
      </c>
      <c r="C5574">
        <v>0</v>
      </c>
      <c r="D5574">
        <v>202505</v>
      </c>
      <c r="E5574" s="121" t="str">
        <f t="shared" si="85"/>
        <v>01 May 2025</v>
      </c>
      <c r="F5574" s="98" t="s">
        <v>541</v>
      </c>
      <c r="G5574" t="s">
        <v>552</v>
      </c>
    </row>
    <row r="5575" spans="1:7" x14ac:dyDescent="0.25">
      <c r="A5575" s="98" t="s">
        <v>549</v>
      </c>
      <c r="B5575" t="s">
        <v>144</v>
      </c>
      <c r="C5575">
        <v>0</v>
      </c>
      <c r="D5575">
        <v>202505</v>
      </c>
      <c r="E5575" s="121" t="str">
        <f t="shared" ref="E5575:E5638" si="86">TEXT(DATE(LEFT(D5575,4), RIGHT(D5575,2), 1), "DD MMMM YYYY")</f>
        <v>01 May 2025</v>
      </c>
      <c r="F5575" s="98" t="s">
        <v>541</v>
      </c>
      <c r="G5575" t="s">
        <v>553</v>
      </c>
    </row>
    <row r="5576" spans="1:7" x14ac:dyDescent="0.25">
      <c r="A5576" s="98" t="s">
        <v>549</v>
      </c>
      <c r="B5576" t="s">
        <v>144</v>
      </c>
      <c r="C5576">
        <v>0</v>
      </c>
      <c r="D5576">
        <v>202505</v>
      </c>
      <c r="E5576" s="121" t="str">
        <f t="shared" si="86"/>
        <v>01 May 2025</v>
      </c>
      <c r="F5576" s="98" t="s">
        <v>541</v>
      </c>
      <c r="G5576" t="s">
        <v>554</v>
      </c>
    </row>
    <row r="5577" spans="1:7" x14ac:dyDescent="0.25">
      <c r="A5577" s="98" t="s">
        <v>549</v>
      </c>
      <c r="B5577" t="s">
        <v>146</v>
      </c>
      <c r="C5577">
        <v>0</v>
      </c>
      <c r="D5577">
        <v>202505</v>
      </c>
      <c r="E5577" s="121" t="str">
        <f t="shared" si="86"/>
        <v>01 May 2025</v>
      </c>
      <c r="F5577" s="98" t="s">
        <v>541</v>
      </c>
      <c r="G5577" t="s">
        <v>550</v>
      </c>
    </row>
    <row r="5578" spans="1:7" x14ac:dyDescent="0.25">
      <c r="A5578" s="98" t="s">
        <v>549</v>
      </c>
      <c r="B5578" t="s">
        <v>146</v>
      </c>
      <c r="C5578">
        <v>0</v>
      </c>
      <c r="D5578">
        <v>202505</v>
      </c>
      <c r="E5578" s="121" t="str">
        <f t="shared" si="86"/>
        <v>01 May 2025</v>
      </c>
      <c r="F5578" s="98" t="s">
        <v>541</v>
      </c>
      <c r="G5578" t="s">
        <v>551</v>
      </c>
    </row>
    <row r="5579" spans="1:7" x14ac:dyDescent="0.25">
      <c r="A5579" s="98" t="s">
        <v>549</v>
      </c>
      <c r="B5579" t="s">
        <v>146</v>
      </c>
      <c r="C5579">
        <v>0</v>
      </c>
      <c r="D5579">
        <v>202505</v>
      </c>
      <c r="E5579" s="121" t="str">
        <f t="shared" si="86"/>
        <v>01 May 2025</v>
      </c>
      <c r="F5579" s="98" t="s">
        <v>541</v>
      </c>
      <c r="G5579" t="s">
        <v>552</v>
      </c>
    </row>
    <row r="5580" spans="1:7" x14ac:dyDescent="0.25">
      <c r="A5580" s="98" t="s">
        <v>549</v>
      </c>
      <c r="B5580" t="s">
        <v>146</v>
      </c>
      <c r="C5580">
        <v>0</v>
      </c>
      <c r="D5580">
        <v>202505</v>
      </c>
      <c r="E5580" s="121" t="str">
        <f t="shared" si="86"/>
        <v>01 May 2025</v>
      </c>
      <c r="F5580" s="98" t="s">
        <v>541</v>
      </c>
      <c r="G5580" t="s">
        <v>553</v>
      </c>
    </row>
    <row r="5581" spans="1:7" x14ac:dyDescent="0.25">
      <c r="A5581" s="98" t="s">
        <v>549</v>
      </c>
      <c r="B5581" t="s">
        <v>146</v>
      </c>
      <c r="C5581">
        <v>0</v>
      </c>
      <c r="D5581">
        <v>202505</v>
      </c>
      <c r="E5581" s="121" t="str">
        <f t="shared" si="86"/>
        <v>01 May 2025</v>
      </c>
      <c r="F5581" s="98" t="s">
        <v>541</v>
      </c>
      <c r="G5581" t="s">
        <v>554</v>
      </c>
    </row>
    <row r="5582" spans="1:7" x14ac:dyDescent="0.25">
      <c r="A5582" s="98" t="s">
        <v>549</v>
      </c>
      <c r="B5582" t="s">
        <v>148</v>
      </c>
      <c r="C5582">
        <v>0</v>
      </c>
      <c r="D5582">
        <v>202505</v>
      </c>
      <c r="E5582" s="121" t="str">
        <f t="shared" si="86"/>
        <v>01 May 2025</v>
      </c>
      <c r="F5582" s="98" t="s">
        <v>541</v>
      </c>
      <c r="G5582" t="s">
        <v>550</v>
      </c>
    </row>
    <row r="5583" spans="1:7" x14ac:dyDescent="0.25">
      <c r="A5583" s="98" t="s">
        <v>549</v>
      </c>
      <c r="B5583" t="s">
        <v>148</v>
      </c>
      <c r="C5583">
        <v>0</v>
      </c>
      <c r="D5583">
        <v>202505</v>
      </c>
      <c r="E5583" s="121" t="str">
        <f t="shared" si="86"/>
        <v>01 May 2025</v>
      </c>
      <c r="F5583" s="98" t="s">
        <v>541</v>
      </c>
      <c r="G5583" t="s">
        <v>551</v>
      </c>
    </row>
    <row r="5584" spans="1:7" x14ac:dyDescent="0.25">
      <c r="A5584" s="98" t="s">
        <v>549</v>
      </c>
      <c r="B5584" t="s">
        <v>148</v>
      </c>
      <c r="C5584">
        <v>0</v>
      </c>
      <c r="D5584">
        <v>202505</v>
      </c>
      <c r="E5584" s="121" t="str">
        <f t="shared" si="86"/>
        <v>01 May 2025</v>
      </c>
      <c r="F5584" s="98" t="s">
        <v>541</v>
      </c>
      <c r="G5584" t="s">
        <v>552</v>
      </c>
    </row>
    <row r="5585" spans="1:7" x14ac:dyDescent="0.25">
      <c r="A5585" s="98" t="s">
        <v>549</v>
      </c>
      <c r="B5585" t="s">
        <v>148</v>
      </c>
      <c r="C5585">
        <v>0</v>
      </c>
      <c r="D5585">
        <v>202505</v>
      </c>
      <c r="E5585" s="121" t="str">
        <f t="shared" si="86"/>
        <v>01 May 2025</v>
      </c>
      <c r="F5585" s="98" t="s">
        <v>541</v>
      </c>
      <c r="G5585" t="s">
        <v>553</v>
      </c>
    </row>
    <row r="5586" spans="1:7" x14ac:dyDescent="0.25">
      <c r="A5586" s="98" t="s">
        <v>549</v>
      </c>
      <c r="B5586" t="s">
        <v>148</v>
      </c>
      <c r="C5586">
        <v>0</v>
      </c>
      <c r="D5586">
        <v>202505</v>
      </c>
      <c r="E5586" s="121" t="str">
        <f t="shared" si="86"/>
        <v>01 May 2025</v>
      </c>
      <c r="F5586" s="98" t="s">
        <v>541</v>
      </c>
      <c r="G5586" t="s">
        <v>554</v>
      </c>
    </row>
    <row r="5587" spans="1:7" x14ac:dyDescent="0.25">
      <c r="A5587" s="98" t="s">
        <v>549</v>
      </c>
      <c r="B5587" t="s">
        <v>150</v>
      </c>
      <c r="C5587">
        <v>0</v>
      </c>
      <c r="D5587">
        <v>202505</v>
      </c>
      <c r="E5587" s="121" t="str">
        <f t="shared" si="86"/>
        <v>01 May 2025</v>
      </c>
      <c r="F5587" s="98" t="s">
        <v>541</v>
      </c>
      <c r="G5587" t="s">
        <v>550</v>
      </c>
    </row>
    <row r="5588" spans="1:7" x14ac:dyDescent="0.25">
      <c r="A5588" s="98" t="s">
        <v>549</v>
      </c>
      <c r="B5588" t="s">
        <v>150</v>
      </c>
      <c r="C5588">
        <v>0</v>
      </c>
      <c r="D5588">
        <v>202505</v>
      </c>
      <c r="E5588" s="121" t="str">
        <f t="shared" si="86"/>
        <v>01 May 2025</v>
      </c>
      <c r="F5588" s="98" t="s">
        <v>541</v>
      </c>
      <c r="G5588" t="s">
        <v>551</v>
      </c>
    </row>
    <row r="5589" spans="1:7" x14ac:dyDescent="0.25">
      <c r="A5589" s="98" t="s">
        <v>549</v>
      </c>
      <c r="B5589" t="s">
        <v>150</v>
      </c>
      <c r="C5589">
        <v>0</v>
      </c>
      <c r="D5589">
        <v>202505</v>
      </c>
      <c r="E5589" s="121" t="str">
        <f t="shared" si="86"/>
        <v>01 May 2025</v>
      </c>
      <c r="F5589" s="98" t="s">
        <v>541</v>
      </c>
      <c r="G5589" t="s">
        <v>552</v>
      </c>
    </row>
    <row r="5590" spans="1:7" x14ac:dyDescent="0.25">
      <c r="A5590" s="98" t="s">
        <v>549</v>
      </c>
      <c r="B5590" t="s">
        <v>150</v>
      </c>
      <c r="C5590">
        <v>0</v>
      </c>
      <c r="D5590">
        <v>202505</v>
      </c>
      <c r="E5590" s="121" t="str">
        <f t="shared" si="86"/>
        <v>01 May 2025</v>
      </c>
      <c r="F5590" s="98" t="s">
        <v>541</v>
      </c>
      <c r="G5590" t="s">
        <v>553</v>
      </c>
    </row>
    <row r="5591" spans="1:7" x14ac:dyDescent="0.25">
      <c r="A5591" s="98" t="s">
        <v>549</v>
      </c>
      <c r="B5591" t="s">
        <v>150</v>
      </c>
      <c r="C5591">
        <v>0</v>
      </c>
      <c r="D5591">
        <v>202505</v>
      </c>
      <c r="E5591" s="121" t="str">
        <f t="shared" si="86"/>
        <v>01 May 2025</v>
      </c>
      <c r="F5591" s="98" t="s">
        <v>541</v>
      </c>
      <c r="G5591" t="s">
        <v>554</v>
      </c>
    </row>
    <row r="5592" spans="1:7" x14ac:dyDescent="0.25">
      <c r="A5592" s="98" t="s">
        <v>549</v>
      </c>
      <c r="B5592" t="s">
        <v>154</v>
      </c>
      <c r="C5592">
        <v>0</v>
      </c>
      <c r="D5592">
        <v>202505</v>
      </c>
      <c r="E5592" s="121" t="str">
        <f t="shared" si="86"/>
        <v>01 May 2025</v>
      </c>
      <c r="F5592" s="98" t="s">
        <v>541</v>
      </c>
      <c r="G5592" t="s">
        <v>550</v>
      </c>
    </row>
    <row r="5593" spans="1:7" x14ac:dyDescent="0.25">
      <c r="A5593" s="98" t="s">
        <v>549</v>
      </c>
      <c r="B5593" t="s">
        <v>154</v>
      </c>
      <c r="C5593">
        <v>0</v>
      </c>
      <c r="D5593">
        <v>202505</v>
      </c>
      <c r="E5593" s="121" t="str">
        <f t="shared" si="86"/>
        <v>01 May 2025</v>
      </c>
      <c r="F5593" s="98" t="s">
        <v>541</v>
      </c>
      <c r="G5593" t="s">
        <v>551</v>
      </c>
    </row>
    <row r="5594" spans="1:7" x14ac:dyDescent="0.25">
      <c r="A5594" s="98" t="s">
        <v>549</v>
      </c>
      <c r="B5594" t="s">
        <v>154</v>
      </c>
      <c r="C5594">
        <v>0</v>
      </c>
      <c r="D5594">
        <v>202505</v>
      </c>
      <c r="E5594" s="121" t="str">
        <f t="shared" si="86"/>
        <v>01 May 2025</v>
      </c>
      <c r="F5594" s="98" t="s">
        <v>541</v>
      </c>
      <c r="G5594" t="s">
        <v>552</v>
      </c>
    </row>
    <row r="5595" spans="1:7" x14ac:dyDescent="0.25">
      <c r="A5595" s="98" t="s">
        <v>549</v>
      </c>
      <c r="B5595" t="s">
        <v>154</v>
      </c>
      <c r="C5595">
        <v>0</v>
      </c>
      <c r="D5595">
        <v>202505</v>
      </c>
      <c r="E5595" s="121" t="str">
        <f t="shared" si="86"/>
        <v>01 May 2025</v>
      </c>
      <c r="F5595" s="98" t="s">
        <v>541</v>
      </c>
      <c r="G5595" t="s">
        <v>553</v>
      </c>
    </row>
    <row r="5596" spans="1:7" x14ac:dyDescent="0.25">
      <c r="A5596" s="98" t="s">
        <v>549</v>
      </c>
      <c r="B5596" t="s">
        <v>154</v>
      </c>
      <c r="C5596">
        <v>0</v>
      </c>
      <c r="D5596">
        <v>202505</v>
      </c>
      <c r="E5596" s="121" t="str">
        <f t="shared" si="86"/>
        <v>01 May 2025</v>
      </c>
      <c r="F5596" s="98" t="s">
        <v>541</v>
      </c>
      <c r="G5596" t="s">
        <v>554</v>
      </c>
    </row>
    <row r="5597" spans="1:7" x14ac:dyDescent="0.25">
      <c r="A5597" s="98" t="s">
        <v>549</v>
      </c>
      <c r="B5597" t="s">
        <v>156</v>
      </c>
      <c r="C5597">
        <v>0</v>
      </c>
      <c r="D5597">
        <v>202505</v>
      </c>
      <c r="E5597" s="121" t="str">
        <f t="shared" si="86"/>
        <v>01 May 2025</v>
      </c>
      <c r="F5597" s="98" t="s">
        <v>541</v>
      </c>
      <c r="G5597" t="s">
        <v>550</v>
      </c>
    </row>
    <row r="5598" spans="1:7" x14ac:dyDescent="0.25">
      <c r="A5598" s="98" t="s">
        <v>549</v>
      </c>
      <c r="B5598" t="s">
        <v>156</v>
      </c>
      <c r="C5598">
        <v>0</v>
      </c>
      <c r="D5598">
        <v>202505</v>
      </c>
      <c r="E5598" s="121" t="str">
        <f t="shared" si="86"/>
        <v>01 May 2025</v>
      </c>
      <c r="F5598" s="98" t="s">
        <v>541</v>
      </c>
      <c r="G5598" t="s">
        <v>551</v>
      </c>
    </row>
    <row r="5599" spans="1:7" x14ac:dyDescent="0.25">
      <c r="A5599" s="98" t="s">
        <v>549</v>
      </c>
      <c r="B5599" t="s">
        <v>156</v>
      </c>
      <c r="C5599">
        <v>0</v>
      </c>
      <c r="D5599">
        <v>202505</v>
      </c>
      <c r="E5599" s="121" t="str">
        <f t="shared" si="86"/>
        <v>01 May 2025</v>
      </c>
      <c r="F5599" s="98" t="s">
        <v>541</v>
      </c>
      <c r="G5599" t="s">
        <v>552</v>
      </c>
    </row>
    <row r="5600" spans="1:7" x14ac:dyDescent="0.25">
      <c r="A5600" s="98" t="s">
        <v>549</v>
      </c>
      <c r="B5600" t="s">
        <v>156</v>
      </c>
      <c r="C5600">
        <v>0</v>
      </c>
      <c r="D5600">
        <v>202505</v>
      </c>
      <c r="E5600" s="121" t="str">
        <f t="shared" si="86"/>
        <v>01 May 2025</v>
      </c>
      <c r="F5600" s="98" t="s">
        <v>541</v>
      </c>
      <c r="G5600" t="s">
        <v>553</v>
      </c>
    </row>
    <row r="5601" spans="1:7" x14ac:dyDescent="0.25">
      <c r="A5601" s="98" t="s">
        <v>549</v>
      </c>
      <c r="B5601" t="s">
        <v>156</v>
      </c>
      <c r="C5601">
        <v>0</v>
      </c>
      <c r="D5601">
        <v>202505</v>
      </c>
      <c r="E5601" s="121" t="str">
        <f t="shared" si="86"/>
        <v>01 May 2025</v>
      </c>
      <c r="F5601" s="98" t="s">
        <v>541</v>
      </c>
      <c r="G5601" t="s">
        <v>554</v>
      </c>
    </row>
    <row r="5602" spans="1:7" x14ac:dyDescent="0.25">
      <c r="A5602" s="98" t="s">
        <v>549</v>
      </c>
      <c r="B5602" t="s">
        <v>162</v>
      </c>
      <c r="C5602">
        <v>0</v>
      </c>
      <c r="D5602">
        <v>202505</v>
      </c>
      <c r="E5602" s="121" t="str">
        <f t="shared" si="86"/>
        <v>01 May 2025</v>
      </c>
      <c r="F5602" s="98" t="s">
        <v>541</v>
      </c>
      <c r="G5602" t="s">
        <v>550</v>
      </c>
    </row>
    <row r="5603" spans="1:7" x14ac:dyDescent="0.25">
      <c r="A5603" s="98" t="s">
        <v>549</v>
      </c>
      <c r="B5603" t="s">
        <v>162</v>
      </c>
      <c r="C5603">
        <v>0</v>
      </c>
      <c r="D5603">
        <v>202505</v>
      </c>
      <c r="E5603" s="121" t="str">
        <f t="shared" si="86"/>
        <v>01 May 2025</v>
      </c>
      <c r="F5603" s="98" t="s">
        <v>541</v>
      </c>
      <c r="G5603" t="s">
        <v>551</v>
      </c>
    </row>
    <row r="5604" spans="1:7" x14ac:dyDescent="0.25">
      <c r="A5604" s="98" t="s">
        <v>549</v>
      </c>
      <c r="B5604" t="s">
        <v>162</v>
      </c>
      <c r="C5604">
        <v>0</v>
      </c>
      <c r="D5604">
        <v>202505</v>
      </c>
      <c r="E5604" s="121" t="str">
        <f t="shared" si="86"/>
        <v>01 May 2025</v>
      </c>
      <c r="F5604" s="98" t="s">
        <v>541</v>
      </c>
      <c r="G5604" t="s">
        <v>552</v>
      </c>
    </row>
    <row r="5605" spans="1:7" x14ac:dyDescent="0.25">
      <c r="A5605" s="98" t="s">
        <v>549</v>
      </c>
      <c r="B5605" t="s">
        <v>162</v>
      </c>
      <c r="C5605">
        <v>0</v>
      </c>
      <c r="D5605">
        <v>202505</v>
      </c>
      <c r="E5605" s="121" t="str">
        <f t="shared" si="86"/>
        <v>01 May 2025</v>
      </c>
      <c r="F5605" s="98" t="s">
        <v>541</v>
      </c>
      <c r="G5605" t="s">
        <v>553</v>
      </c>
    </row>
    <row r="5606" spans="1:7" x14ac:dyDescent="0.25">
      <c r="A5606" s="98" t="s">
        <v>549</v>
      </c>
      <c r="B5606" t="s">
        <v>162</v>
      </c>
      <c r="C5606">
        <v>0</v>
      </c>
      <c r="D5606">
        <v>202505</v>
      </c>
      <c r="E5606" s="121" t="str">
        <f t="shared" si="86"/>
        <v>01 May 2025</v>
      </c>
      <c r="F5606" s="98" t="s">
        <v>541</v>
      </c>
      <c r="G5606" t="s">
        <v>554</v>
      </c>
    </row>
    <row r="5607" spans="1:7" x14ac:dyDescent="0.25">
      <c r="A5607" s="98" t="s">
        <v>549</v>
      </c>
      <c r="B5607" t="s">
        <v>164</v>
      </c>
      <c r="C5607">
        <v>0</v>
      </c>
      <c r="D5607">
        <v>202505</v>
      </c>
      <c r="E5607" s="121" t="str">
        <f t="shared" si="86"/>
        <v>01 May 2025</v>
      </c>
      <c r="F5607" s="98" t="s">
        <v>541</v>
      </c>
      <c r="G5607" t="s">
        <v>550</v>
      </c>
    </row>
    <row r="5608" spans="1:7" x14ac:dyDescent="0.25">
      <c r="A5608" s="98" t="s">
        <v>549</v>
      </c>
      <c r="B5608" t="s">
        <v>164</v>
      </c>
      <c r="C5608">
        <v>0</v>
      </c>
      <c r="D5608">
        <v>202505</v>
      </c>
      <c r="E5608" s="121" t="str">
        <f t="shared" si="86"/>
        <v>01 May 2025</v>
      </c>
      <c r="F5608" s="98" t="s">
        <v>541</v>
      </c>
      <c r="G5608" t="s">
        <v>551</v>
      </c>
    </row>
    <row r="5609" spans="1:7" x14ac:dyDescent="0.25">
      <c r="A5609" s="98" t="s">
        <v>549</v>
      </c>
      <c r="B5609" t="s">
        <v>164</v>
      </c>
      <c r="C5609">
        <v>0</v>
      </c>
      <c r="D5609">
        <v>202505</v>
      </c>
      <c r="E5609" s="121" t="str">
        <f t="shared" si="86"/>
        <v>01 May 2025</v>
      </c>
      <c r="F5609" s="98" t="s">
        <v>541</v>
      </c>
      <c r="G5609" t="s">
        <v>552</v>
      </c>
    </row>
    <row r="5610" spans="1:7" x14ac:dyDescent="0.25">
      <c r="A5610" s="98" t="s">
        <v>549</v>
      </c>
      <c r="B5610" t="s">
        <v>164</v>
      </c>
      <c r="C5610">
        <v>0</v>
      </c>
      <c r="D5610">
        <v>202505</v>
      </c>
      <c r="E5610" s="121" t="str">
        <f t="shared" si="86"/>
        <v>01 May 2025</v>
      </c>
      <c r="F5610" s="98" t="s">
        <v>541</v>
      </c>
      <c r="G5610" t="s">
        <v>553</v>
      </c>
    </row>
    <row r="5611" spans="1:7" x14ac:dyDescent="0.25">
      <c r="A5611" s="98" t="s">
        <v>549</v>
      </c>
      <c r="B5611" t="s">
        <v>164</v>
      </c>
      <c r="C5611">
        <v>0</v>
      </c>
      <c r="D5611">
        <v>202505</v>
      </c>
      <c r="E5611" s="121" t="str">
        <f t="shared" si="86"/>
        <v>01 May 2025</v>
      </c>
      <c r="F5611" s="98" t="s">
        <v>541</v>
      </c>
      <c r="G5611" t="s">
        <v>554</v>
      </c>
    </row>
    <row r="5612" spans="1:7" x14ac:dyDescent="0.25">
      <c r="A5612" s="98" t="s">
        <v>549</v>
      </c>
      <c r="B5612" t="s">
        <v>276</v>
      </c>
      <c r="C5612">
        <v>-580</v>
      </c>
      <c r="D5612">
        <v>202505</v>
      </c>
      <c r="E5612" s="121" t="str">
        <f t="shared" si="86"/>
        <v>01 May 2025</v>
      </c>
      <c r="F5612" s="98" t="s">
        <v>541</v>
      </c>
      <c r="G5612" t="s">
        <v>550</v>
      </c>
    </row>
    <row r="5613" spans="1:7" x14ac:dyDescent="0.25">
      <c r="A5613" s="98" t="s">
        <v>549</v>
      </c>
      <c r="B5613" t="s">
        <v>276</v>
      </c>
      <c r="C5613">
        <v>-1160</v>
      </c>
      <c r="D5613">
        <v>202505</v>
      </c>
      <c r="E5613" s="121" t="str">
        <f t="shared" si="86"/>
        <v>01 May 2025</v>
      </c>
      <c r="F5613" s="98" t="s">
        <v>541</v>
      </c>
      <c r="G5613" t="s">
        <v>551</v>
      </c>
    </row>
    <row r="5614" spans="1:7" x14ac:dyDescent="0.25">
      <c r="A5614" s="98" t="s">
        <v>549</v>
      </c>
      <c r="B5614" t="s">
        <v>276</v>
      </c>
      <c r="C5614">
        <v>-1769</v>
      </c>
      <c r="D5614">
        <v>202505</v>
      </c>
      <c r="E5614" s="121" t="str">
        <f t="shared" si="86"/>
        <v>01 May 2025</v>
      </c>
      <c r="F5614" s="98" t="s">
        <v>541</v>
      </c>
      <c r="G5614" t="s">
        <v>552</v>
      </c>
    </row>
    <row r="5615" spans="1:7" x14ac:dyDescent="0.25">
      <c r="A5615" s="98" t="s">
        <v>549</v>
      </c>
      <c r="B5615" t="s">
        <v>276</v>
      </c>
      <c r="C5615">
        <v>-2407</v>
      </c>
      <c r="D5615">
        <v>202505</v>
      </c>
      <c r="E5615" s="121" t="str">
        <f t="shared" si="86"/>
        <v>01 May 2025</v>
      </c>
      <c r="F5615" s="98" t="s">
        <v>541</v>
      </c>
      <c r="G5615" t="s">
        <v>553</v>
      </c>
    </row>
    <row r="5616" spans="1:7" x14ac:dyDescent="0.25">
      <c r="A5616" s="98" t="s">
        <v>549</v>
      </c>
      <c r="B5616" t="s">
        <v>276</v>
      </c>
      <c r="C5616">
        <v>-2900</v>
      </c>
      <c r="D5616">
        <v>202505</v>
      </c>
      <c r="E5616" s="121" t="str">
        <f t="shared" si="86"/>
        <v>01 May 2025</v>
      </c>
      <c r="F5616" s="98" t="s">
        <v>541</v>
      </c>
      <c r="G5616" t="s">
        <v>554</v>
      </c>
    </row>
    <row r="5617" spans="1:7" x14ac:dyDescent="0.25">
      <c r="A5617" s="98" t="s">
        <v>549</v>
      </c>
      <c r="B5617" t="s">
        <v>247</v>
      </c>
      <c r="C5617">
        <v>0</v>
      </c>
      <c r="D5617">
        <v>202505</v>
      </c>
      <c r="E5617" s="121" t="str">
        <f t="shared" si="86"/>
        <v>01 May 2025</v>
      </c>
      <c r="F5617" s="98" t="s">
        <v>541</v>
      </c>
      <c r="G5617" t="s">
        <v>550</v>
      </c>
    </row>
    <row r="5618" spans="1:7" x14ac:dyDescent="0.25">
      <c r="A5618" s="98" t="s">
        <v>549</v>
      </c>
      <c r="B5618" t="s">
        <v>247</v>
      </c>
      <c r="C5618">
        <v>0</v>
      </c>
      <c r="D5618">
        <v>202505</v>
      </c>
      <c r="E5618" s="121" t="str">
        <f t="shared" si="86"/>
        <v>01 May 2025</v>
      </c>
      <c r="F5618" s="98" t="s">
        <v>541</v>
      </c>
      <c r="G5618" t="s">
        <v>551</v>
      </c>
    </row>
    <row r="5619" spans="1:7" x14ac:dyDescent="0.25">
      <c r="A5619" s="98" t="s">
        <v>549</v>
      </c>
      <c r="B5619" t="s">
        <v>247</v>
      </c>
      <c r="C5619">
        <v>0</v>
      </c>
      <c r="D5619">
        <v>202505</v>
      </c>
      <c r="E5619" s="121" t="str">
        <f t="shared" si="86"/>
        <v>01 May 2025</v>
      </c>
      <c r="F5619" s="98" t="s">
        <v>541</v>
      </c>
      <c r="G5619" t="s">
        <v>552</v>
      </c>
    </row>
    <row r="5620" spans="1:7" x14ac:dyDescent="0.25">
      <c r="A5620" s="98" t="s">
        <v>549</v>
      </c>
      <c r="B5620" t="s">
        <v>247</v>
      </c>
      <c r="C5620">
        <v>0</v>
      </c>
      <c r="D5620">
        <v>202505</v>
      </c>
      <c r="E5620" s="121" t="str">
        <f t="shared" si="86"/>
        <v>01 May 2025</v>
      </c>
      <c r="F5620" s="98" t="s">
        <v>541</v>
      </c>
      <c r="G5620" t="s">
        <v>553</v>
      </c>
    </row>
    <row r="5621" spans="1:7" x14ac:dyDescent="0.25">
      <c r="A5621" s="98" t="s">
        <v>549</v>
      </c>
      <c r="B5621" t="s">
        <v>247</v>
      </c>
      <c r="C5621">
        <v>0</v>
      </c>
      <c r="D5621">
        <v>202505</v>
      </c>
      <c r="E5621" s="121" t="str">
        <f t="shared" si="86"/>
        <v>01 May 2025</v>
      </c>
      <c r="F5621" s="98" t="s">
        <v>541</v>
      </c>
      <c r="G5621" t="s">
        <v>554</v>
      </c>
    </row>
    <row r="5622" spans="1:7" x14ac:dyDescent="0.25">
      <c r="A5622" s="98" t="s">
        <v>549</v>
      </c>
      <c r="B5622" t="s">
        <v>559</v>
      </c>
      <c r="C5622">
        <v>0</v>
      </c>
      <c r="D5622">
        <v>202505</v>
      </c>
      <c r="E5622" s="121" t="str">
        <f t="shared" si="86"/>
        <v>01 May 2025</v>
      </c>
      <c r="F5622" s="98" t="s">
        <v>541</v>
      </c>
      <c r="G5622" t="s">
        <v>550</v>
      </c>
    </row>
    <row r="5623" spans="1:7" x14ac:dyDescent="0.25">
      <c r="A5623" s="98" t="s">
        <v>549</v>
      </c>
      <c r="B5623" t="s">
        <v>559</v>
      </c>
      <c r="C5623">
        <v>0</v>
      </c>
      <c r="D5623">
        <v>202505</v>
      </c>
      <c r="E5623" s="121" t="str">
        <f t="shared" si="86"/>
        <v>01 May 2025</v>
      </c>
      <c r="F5623" s="98" t="s">
        <v>541</v>
      </c>
      <c r="G5623" t="s">
        <v>551</v>
      </c>
    </row>
    <row r="5624" spans="1:7" x14ac:dyDescent="0.25">
      <c r="A5624" s="98" t="s">
        <v>549</v>
      </c>
      <c r="B5624" t="s">
        <v>559</v>
      </c>
      <c r="C5624">
        <v>0</v>
      </c>
      <c r="D5624">
        <v>202505</v>
      </c>
      <c r="E5624" s="121" t="str">
        <f t="shared" si="86"/>
        <v>01 May 2025</v>
      </c>
      <c r="F5624" s="98" t="s">
        <v>541</v>
      </c>
      <c r="G5624" t="s">
        <v>552</v>
      </c>
    </row>
    <row r="5625" spans="1:7" x14ac:dyDescent="0.25">
      <c r="A5625" s="98" t="s">
        <v>549</v>
      </c>
      <c r="B5625" t="s">
        <v>559</v>
      </c>
      <c r="C5625">
        <v>0</v>
      </c>
      <c r="D5625">
        <v>202505</v>
      </c>
      <c r="E5625" s="121" t="str">
        <f t="shared" si="86"/>
        <v>01 May 2025</v>
      </c>
      <c r="F5625" s="98" t="s">
        <v>541</v>
      </c>
      <c r="G5625" t="s">
        <v>553</v>
      </c>
    </row>
    <row r="5626" spans="1:7" x14ac:dyDescent="0.25">
      <c r="A5626" s="98" t="s">
        <v>549</v>
      </c>
      <c r="B5626" t="s">
        <v>559</v>
      </c>
      <c r="C5626">
        <v>0</v>
      </c>
      <c r="D5626">
        <v>202505</v>
      </c>
      <c r="E5626" s="121" t="str">
        <f t="shared" si="86"/>
        <v>01 May 2025</v>
      </c>
      <c r="F5626" s="98" t="s">
        <v>541</v>
      </c>
      <c r="G5626" t="s">
        <v>554</v>
      </c>
    </row>
    <row r="5627" spans="1:7" x14ac:dyDescent="0.25">
      <c r="A5627" s="98" t="s">
        <v>549</v>
      </c>
      <c r="B5627" t="s">
        <v>172</v>
      </c>
      <c r="C5627">
        <v>-580</v>
      </c>
      <c r="D5627">
        <v>202505</v>
      </c>
      <c r="E5627" s="121" t="str">
        <f t="shared" si="86"/>
        <v>01 May 2025</v>
      </c>
      <c r="F5627" s="98" t="s">
        <v>541</v>
      </c>
      <c r="G5627" t="s">
        <v>550</v>
      </c>
    </row>
    <row r="5628" spans="1:7" x14ac:dyDescent="0.25">
      <c r="A5628" s="98" t="s">
        <v>549</v>
      </c>
      <c r="B5628" t="s">
        <v>172</v>
      </c>
      <c r="C5628">
        <v>-1160</v>
      </c>
      <c r="D5628">
        <v>202505</v>
      </c>
      <c r="E5628" s="121" t="str">
        <f t="shared" si="86"/>
        <v>01 May 2025</v>
      </c>
      <c r="F5628" s="98" t="s">
        <v>541</v>
      </c>
      <c r="G5628" t="s">
        <v>551</v>
      </c>
    </row>
    <row r="5629" spans="1:7" x14ac:dyDescent="0.25">
      <c r="A5629" s="98" t="s">
        <v>549</v>
      </c>
      <c r="B5629" t="s">
        <v>172</v>
      </c>
      <c r="C5629">
        <v>-1769</v>
      </c>
      <c r="D5629">
        <v>202505</v>
      </c>
      <c r="E5629" s="121" t="str">
        <f t="shared" si="86"/>
        <v>01 May 2025</v>
      </c>
      <c r="F5629" s="98" t="s">
        <v>541</v>
      </c>
      <c r="G5629" t="s">
        <v>552</v>
      </c>
    </row>
    <row r="5630" spans="1:7" x14ac:dyDescent="0.25">
      <c r="A5630" s="98" t="s">
        <v>549</v>
      </c>
      <c r="B5630" t="s">
        <v>172</v>
      </c>
      <c r="C5630">
        <v>-2407</v>
      </c>
      <c r="D5630">
        <v>202505</v>
      </c>
      <c r="E5630" s="121" t="str">
        <f t="shared" si="86"/>
        <v>01 May 2025</v>
      </c>
      <c r="F5630" s="98" t="s">
        <v>541</v>
      </c>
      <c r="G5630" t="s">
        <v>553</v>
      </c>
    </row>
    <row r="5631" spans="1:7" x14ac:dyDescent="0.25">
      <c r="A5631" s="98" t="s">
        <v>549</v>
      </c>
      <c r="B5631" t="s">
        <v>172</v>
      </c>
      <c r="C5631">
        <v>-2900</v>
      </c>
      <c r="D5631">
        <v>202505</v>
      </c>
      <c r="E5631" s="121" t="str">
        <f t="shared" si="86"/>
        <v>01 May 2025</v>
      </c>
      <c r="F5631" s="98" t="s">
        <v>541</v>
      </c>
      <c r="G5631" t="s">
        <v>554</v>
      </c>
    </row>
    <row r="5632" spans="1:7" x14ac:dyDescent="0.25">
      <c r="A5632" s="98" t="s">
        <v>549</v>
      </c>
      <c r="B5632" t="s">
        <v>174</v>
      </c>
      <c r="C5632">
        <v>0</v>
      </c>
      <c r="D5632">
        <v>202505</v>
      </c>
      <c r="E5632" s="121" t="str">
        <f t="shared" si="86"/>
        <v>01 May 2025</v>
      </c>
      <c r="F5632" s="98" t="s">
        <v>541</v>
      </c>
      <c r="G5632" t="s">
        <v>550</v>
      </c>
    </row>
    <row r="5633" spans="1:7" x14ac:dyDescent="0.25">
      <c r="A5633" s="98" t="s">
        <v>549</v>
      </c>
      <c r="B5633" t="s">
        <v>174</v>
      </c>
      <c r="C5633">
        <v>0</v>
      </c>
      <c r="D5633">
        <v>202505</v>
      </c>
      <c r="E5633" s="121" t="str">
        <f t="shared" si="86"/>
        <v>01 May 2025</v>
      </c>
      <c r="F5633" s="98" t="s">
        <v>541</v>
      </c>
      <c r="G5633" t="s">
        <v>551</v>
      </c>
    </row>
    <row r="5634" spans="1:7" x14ac:dyDescent="0.25">
      <c r="A5634" s="98" t="s">
        <v>549</v>
      </c>
      <c r="B5634" t="s">
        <v>174</v>
      </c>
      <c r="C5634">
        <v>0</v>
      </c>
      <c r="D5634">
        <v>202505</v>
      </c>
      <c r="E5634" s="121" t="str">
        <f t="shared" si="86"/>
        <v>01 May 2025</v>
      </c>
      <c r="F5634" s="98" t="s">
        <v>541</v>
      </c>
      <c r="G5634" t="s">
        <v>552</v>
      </c>
    </row>
    <row r="5635" spans="1:7" x14ac:dyDescent="0.25">
      <c r="A5635" s="98" t="s">
        <v>549</v>
      </c>
      <c r="B5635" t="s">
        <v>174</v>
      </c>
      <c r="C5635">
        <v>0</v>
      </c>
      <c r="D5635">
        <v>202505</v>
      </c>
      <c r="E5635" s="121" t="str">
        <f t="shared" si="86"/>
        <v>01 May 2025</v>
      </c>
      <c r="F5635" s="98" t="s">
        <v>541</v>
      </c>
      <c r="G5635" t="s">
        <v>553</v>
      </c>
    </row>
    <row r="5636" spans="1:7" x14ac:dyDescent="0.25">
      <c r="A5636" s="98" t="s">
        <v>549</v>
      </c>
      <c r="B5636" t="s">
        <v>174</v>
      </c>
      <c r="C5636">
        <v>0</v>
      </c>
      <c r="D5636">
        <v>202505</v>
      </c>
      <c r="E5636" s="121" t="str">
        <f t="shared" si="86"/>
        <v>01 May 2025</v>
      </c>
      <c r="F5636" s="98" t="s">
        <v>541</v>
      </c>
      <c r="G5636" t="s">
        <v>554</v>
      </c>
    </row>
    <row r="5637" spans="1:7" x14ac:dyDescent="0.25">
      <c r="A5637" s="98" t="s">
        <v>549</v>
      </c>
      <c r="B5637" t="s">
        <v>176</v>
      </c>
      <c r="C5637">
        <v>-894.2</v>
      </c>
      <c r="D5637">
        <v>202505</v>
      </c>
      <c r="E5637" s="121" t="str">
        <f t="shared" si="86"/>
        <v>01 May 2025</v>
      </c>
      <c r="F5637" s="98" t="s">
        <v>541</v>
      </c>
      <c r="G5637" t="s">
        <v>550</v>
      </c>
    </row>
    <row r="5638" spans="1:7" x14ac:dyDescent="0.25">
      <c r="A5638" s="98" t="s">
        <v>549</v>
      </c>
      <c r="B5638" t="s">
        <v>176</v>
      </c>
      <c r="C5638">
        <v>-1788.4</v>
      </c>
      <c r="D5638">
        <v>202505</v>
      </c>
      <c r="E5638" s="121" t="str">
        <f t="shared" si="86"/>
        <v>01 May 2025</v>
      </c>
      <c r="F5638" s="98" t="s">
        <v>541</v>
      </c>
      <c r="G5638" t="s">
        <v>551</v>
      </c>
    </row>
    <row r="5639" spans="1:7" x14ac:dyDescent="0.25">
      <c r="A5639" s="98" t="s">
        <v>549</v>
      </c>
      <c r="B5639" t="s">
        <v>176</v>
      </c>
      <c r="C5639">
        <v>-2727.31</v>
      </c>
      <c r="D5639">
        <v>202505</v>
      </c>
      <c r="E5639" s="121" t="str">
        <f t="shared" ref="E5639:E5702" si="87">TEXT(DATE(LEFT(D5639,4), RIGHT(D5639,2), 1), "DD MMMM YYYY")</f>
        <v>01 May 2025</v>
      </c>
      <c r="F5639" s="98" t="s">
        <v>541</v>
      </c>
      <c r="G5639" t="s">
        <v>552</v>
      </c>
    </row>
    <row r="5640" spans="1:7" x14ac:dyDescent="0.25">
      <c r="A5640" s="98" t="s">
        <v>549</v>
      </c>
      <c r="B5640" t="s">
        <v>176</v>
      </c>
      <c r="C5640">
        <v>-3710.93</v>
      </c>
      <c r="D5640">
        <v>202505</v>
      </c>
      <c r="E5640" s="121" t="str">
        <f t="shared" si="87"/>
        <v>01 May 2025</v>
      </c>
      <c r="F5640" s="98" t="s">
        <v>541</v>
      </c>
      <c r="G5640" t="s">
        <v>553</v>
      </c>
    </row>
    <row r="5641" spans="1:7" x14ac:dyDescent="0.25">
      <c r="A5641" s="98" t="s">
        <v>549</v>
      </c>
      <c r="B5641" t="s">
        <v>176</v>
      </c>
      <c r="C5641">
        <v>-4471</v>
      </c>
      <c r="D5641">
        <v>202505</v>
      </c>
      <c r="E5641" s="121" t="str">
        <f t="shared" si="87"/>
        <v>01 May 2025</v>
      </c>
      <c r="F5641" s="98" t="s">
        <v>541</v>
      </c>
      <c r="G5641" t="s">
        <v>554</v>
      </c>
    </row>
    <row r="5642" spans="1:7" x14ac:dyDescent="0.25">
      <c r="A5642" s="98" t="s">
        <v>549</v>
      </c>
      <c r="B5642" t="s">
        <v>184</v>
      </c>
      <c r="C5642">
        <v>0</v>
      </c>
      <c r="D5642">
        <v>202505</v>
      </c>
      <c r="E5642" s="121" t="str">
        <f t="shared" si="87"/>
        <v>01 May 2025</v>
      </c>
      <c r="F5642" s="98" t="s">
        <v>541</v>
      </c>
      <c r="G5642" t="s">
        <v>550</v>
      </c>
    </row>
    <row r="5643" spans="1:7" x14ac:dyDescent="0.25">
      <c r="A5643" s="98" t="s">
        <v>549</v>
      </c>
      <c r="B5643" t="s">
        <v>184</v>
      </c>
      <c r="C5643">
        <v>0</v>
      </c>
      <c r="D5643">
        <v>202505</v>
      </c>
      <c r="E5643" s="121" t="str">
        <f t="shared" si="87"/>
        <v>01 May 2025</v>
      </c>
      <c r="F5643" s="98" t="s">
        <v>541</v>
      </c>
      <c r="G5643" t="s">
        <v>551</v>
      </c>
    </row>
    <row r="5644" spans="1:7" x14ac:dyDescent="0.25">
      <c r="A5644" s="98" t="s">
        <v>549</v>
      </c>
      <c r="B5644" t="s">
        <v>184</v>
      </c>
      <c r="C5644">
        <v>0</v>
      </c>
      <c r="D5644">
        <v>202505</v>
      </c>
      <c r="E5644" s="121" t="str">
        <f t="shared" si="87"/>
        <v>01 May 2025</v>
      </c>
      <c r="F5644" s="98" t="s">
        <v>541</v>
      </c>
      <c r="G5644" t="s">
        <v>552</v>
      </c>
    </row>
    <row r="5645" spans="1:7" x14ac:dyDescent="0.25">
      <c r="A5645" s="98" t="s">
        <v>549</v>
      </c>
      <c r="B5645" t="s">
        <v>184</v>
      </c>
      <c r="C5645">
        <v>0</v>
      </c>
      <c r="D5645">
        <v>202505</v>
      </c>
      <c r="E5645" s="121" t="str">
        <f t="shared" si="87"/>
        <v>01 May 2025</v>
      </c>
      <c r="F5645" s="98" t="s">
        <v>541</v>
      </c>
      <c r="G5645" t="s">
        <v>553</v>
      </c>
    </row>
    <row r="5646" spans="1:7" x14ac:dyDescent="0.25">
      <c r="A5646" s="98" t="s">
        <v>549</v>
      </c>
      <c r="B5646" t="s">
        <v>184</v>
      </c>
      <c r="C5646">
        <v>0</v>
      </c>
      <c r="D5646">
        <v>202505</v>
      </c>
      <c r="E5646" s="121" t="str">
        <f t="shared" si="87"/>
        <v>01 May 2025</v>
      </c>
      <c r="F5646" s="98" t="s">
        <v>541</v>
      </c>
      <c r="G5646" t="s">
        <v>554</v>
      </c>
    </row>
    <row r="5647" spans="1:7" x14ac:dyDescent="0.25">
      <c r="A5647" s="98" t="s">
        <v>549</v>
      </c>
      <c r="B5647" t="s">
        <v>188</v>
      </c>
      <c r="C5647">
        <v>-55</v>
      </c>
      <c r="D5647">
        <v>202505</v>
      </c>
      <c r="E5647" s="121" t="str">
        <f t="shared" si="87"/>
        <v>01 May 2025</v>
      </c>
      <c r="F5647" s="98" t="s">
        <v>541</v>
      </c>
      <c r="G5647" t="s">
        <v>550</v>
      </c>
    </row>
    <row r="5648" spans="1:7" x14ac:dyDescent="0.25">
      <c r="A5648" s="98" t="s">
        <v>549</v>
      </c>
      <c r="B5648" t="s">
        <v>188</v>
      </c>
      <c r="C5648">
        <v>-110</v>
      </c>
      <c r="D5648">
        <v>202505</v>
      </c>
      <c r="E5648" s="121" t="str">
        <f t="shared" si="87"/>
        <v>01 May 2025</v>
      </c>
      <c r="F5648" s="98" t="s">
        <v>541</v>
      </c>
      <c r="G5648" t="s">
        <v>551</v>
      </c>
    </row>
    <row r="5649" spans="1:7" x14ac:dyDescent="0.25">
      <c r="A5649" s="98" t="s">
        <v>549</v>
      </c>
      <c r="B5649" t="s">
        <v>188</v>
      </c>
      <c r="C5649">
        <v>-167.75</v>
      </c>
      <c r="D5649">
        <v>202505</v>
      </c>
      <c r="E5649" s="121" t="str">
        <f t="shared" si="87"/>
        <v>01 May 2025</v>
      </c>
      <c r="F5649" s="98" t="s">
        <v>541</v>
      </c>
      <c r="G5649" t="s">
        <v>552</v>
      </c>
    </row>
    <row r="5650" spans="1:7" x14ac:dyDescent="0.25">
      <c r="A5650" s="98" t="s">
        <v>549</v>
      </c>
      <c r="B5650" t="s">
        <v>188</v>
      </c>
      <c r="C5650">
        <v>-228.25</v>
      </c>
      <c r="D5650">
        <v>202505</v>
      </c>
      <c r="E5650" s="121" t="str">
        <f t="shared" si="87"/>
        <v>01 May 2025</v>
      </c>
      <c r="F5650" s="98" t="s">
        <v>541</v>
      </c>
      <c r="G5650" t="s">
        <v>553</v>
      </c>
    </row>
    <row r="5651" spans="1:7" x14ac:dyDescent="0.25">
      <c r="A5651" s="98" t="s">
        <v>549</v>
      </c>
      <c r="B5651" t="s">
        <v>188</v>
      </c>
      <c r="C5651">
        <v>-275</v>
      </c>
      <c r="D5651">
        <v>202505</v>
      </c>
      <c r="E5651" s="121" t="str">
        <f t="shared" si="87"/>
        <v>01 May 2025</v>
      </c>
      <c r="F5651" s="98" t="s">
        <v>541</v>
      </c>
      <c r="G5651" t="s">
        <v>554</v>
      </c>
    </row>
    <row r="5652" spans="1:7" x14ac:dyDescent="0.25">
      <c r="A5652" s="98" t="s">
        <v>549</v>
      </c>
      <c r="B5652" t="s">
        <v>190</v>
      </c>
      <c r="C5652">
        <v>0</v>
      </c>
      <c r="D5652">
        <v>202505</v>
      </c>
      <c r="E5652" s="121" t="str">
        <f t="shared" si="87"/>
        <v>01 May 2025</v>
      </c>
      <c r="F5652" s="98" t="s">
        <v>541</v>
      </c>
      <c r="G5652" t="s">
        <v>550</v>
      </c>
    </row>
    <row r="5653" spans="1:7" x14ac:dyDescent="0.25">
      <c r="A5653" s="98" t="s">
        <v>549</v>
      </c>
      <c r="B5653" t="s">
        <v>190</v>
      </c>
      <c r="C5653">
        <v>0</v>
      </c>
      <c r="D5653">
        <v>202505</v>
      </c>
      <c r="E5653" s="121" t="str">
        <f t="shared" si="87"/>
        <v>01 May 2025</v>
      </c>
      <c r="F5653" s="98" t="s">
        <v>541</v>
      </c>
      <c r="G5653" t="s">
        <v>551</v>
      </c>
    </row>
    <row r="5654" spans="1:7" x14ac:dyDescent="0.25">
      <c r="A5654" s="98" t="s">
        <v>549</v>
      </c>
      <c r="B5654" t="s">
        <v>190</v>
      </c>
      <c r="C5654">
        <v>0</v>
      </c>
      <c r="D5654">
        <v>202505</v>
      </c>
      <c r="E5654" s="121" t="str">
        <f t="shared" si="87"/>
        <v>01 May 2025</v>
      </c>
      <c r="F5654" s="98" t="s">
        <v>541</v>
      </c>
      <c r="G5654" t="s">
        <v>552</v>
      </c>
    </row>
    <row r="5655" spans="1:7" x14ac:dyDescent="0.25">
      <c r="A5655" s="98" t="s">
        <v>549</v>
      </c>
      <c r="B5655" t="s">
        <v>190</v>
      </c>
      <c r="C5655">
        <v>0</v>
      </c>
      <c r="D5655">
        <v>202505</v>
      </c>
      <c r="E5655" s="121" t="str">
        <f t="shared" si="87"/>
        <v>01 May 2025</v>
      </c>
      <c r="F5655" s="98" t="s">
        <v>541</v>
      </c>
      <c r="G5655" t="s">
        <v>553</v>
      </c>
    </row>
    <row r="5656" spans="1:7" x14ac:dyDescent="0.25">
      <c r="A5656" s="98" t="s">
        <v>549</v>
      </c>
      <c r="B5656" t="s">
        <v>190</v>
      </c>
      <c r="C5656">
        <v>0</v>
      </c>
      <c r="D5656">
        <v>202505</v>
      </c>
      <c r="E5656" s="121" t="str">
        <f t="shared" si="87"/>
        <v>01 May 2025</v>
      </c>
      <c r="F5656" s="98" t="s">
        <v>541</v>
      </c>
      <c r="G5656" t="s">
        <v>554</v>
      </c>
    </row>
    <row r="5657" spans="1:7" x14ac:dyDescent="0.25">
      <c r="A5657" s="98" t="s">
        <v>549</v>
      </c>
      <c r="B5657" t="s">
        <v>544</v>
      </c>
      <c r="C5657">
        <v>-130</v>
      </c>
      <c r="D5657">
        <v>202505</v>
      </c>
      <c r="E5657" s="121" t="str">
        <f t="shared" si="87"/>
        <v>01 May 2025</v>
      </c>
      <c r="F5657" s="98" t="s">
        <v>541</v>
      </c>
      <c r="G5657" t="s">
        <v>550</v>
      </c>
    </row>
    <row r="5658" spans="1:7" x14ac:dyDescent="0.25">
      <c r="A5658" s="98" t="s">
        <v>549</v>
      </c>
      <c r="B5658" t="s">
        <v>544</v>
      </c>
      <c r="C5658">
        <v>-260</v>
      </c>
      <c r="D5658">
        <v>202505</v>
      </c>
      <c r="E5658" s="121" t="str">
        <f t="shared" si="87"/>
        <v>01 May 2025</v>
      </c>
      <c r="F5658" s="98" t="s">
        <v>541</v>
      </c>
      <c r="G5658" t="s">
        <v>551</v>
      </c>
    </row>
    <row r="5659" spans="1:7" x14ac:dyDescent="0.25">
      <c r="A5659" s="98" t="s">
        <v>549</v>
      </c>
      <c r="B5659" t="s">
        <v>544</v>
      </c>
      <c r="C5659">
        <v>-396.5</v>
      </c>
      <c r="D5659">
        <v>202505</v>
      </c>
      <c r="E5659" s="121" t="str">
        <f t="shared" si="87"/>
        <v>01 May 2025</v>
      </c>
      <c r="F5659" s="98" t="s">
        <v>541</v>
      </c>
      <c r="G5659" t="s">
        <v>552</v>
      </c>
    </row>
    <row r="5660" spans="1:7" x14ac:dyDescent="0.25">
      <c r="A5660" s="98" t="s">
        <v>549</v>
      </c>
      <c r="B5660" t="s">
        <v>544</v>
      </c>
      <c r="C5660">
        <v>-539.5</v>
      </c>
      <c r="D5660">
        <v>202505</v>
      </c>
      <c r="E5660" s="121" t="str">
        <f t="shared" si="87"/>
        <v>01 May 2025</v>
      </c>
      <c r="F5660" s="98" t="s">
        <v>541</v>
      </c>
      <c r="G5660" t="s">
        <v>553</v>
      </c>
    </row>
    <row r="5661" spans="1:7" x14ac:dyDescent="0.25">
      <c r="A5661" s="98" t="s">
        <v>549</v>
      </c>
      <c r="B5661" t="s">
        <v>544</v>
      </c>
      <c r="C5661">
        <v>-650</v>
      </c>
      <c r="D5661">
        <v>202505</v>
      </c>
      <c r="E5661" s="121" t="str">
        <f t="shared" si="87"/>
        <v>01 May 2025</v>
      </c>
      <c r="F5661" s="98" t="s">
        <v>541</v>
      </c>
      <c r="G5661" t="s">
        <v>554</v>
      </c>
    </row>
    <row r="5662" spans="1:7" x14ac:dyDescent="0.25">
      <c r="A5662" s="98" t="s">
        <v>549</v>
      </c>
      <c r="B5662" t="s">
        <v>198</v>
      </c>
      <c r="C5662">
        <v>-1079.2</v>
      </c>
      <c r="D5662">
        <v>202505</v>
      </c>
      <c r="E5662" s="121" t="str">
        <f t="shared" si="87"/>
        <v>01 May 2025</v>
      </c>
      <c r="F5662" s="98" t="s">
        <v>541</v>
      </c>
      <c r="G5662" t="s">
        <v>550</v>
      </c>
    </row>
    <row r="5663" spans="1:7" x14ac:dyDescent="0.25">
      <c r="A5663" s="98" t="s">
        <v>549</v>
      </c>
      <c r="B5663" t="s">
        <v>198</v>
      </c>
      <c r="C5663">
        <v>-2158.4</v>
      </c>
      <c r="D5663">
        <v>202505</v>
      </c>
      <c r="E5663" s="121" t="str">
        <f t="shared" si="87"/>
        <v>01 May 2025</v>
      </c>
      <c r="F5663" s="98" t="s">
        <v>541</v>
      </c>
      <c r="G5663" t="s">
        <v>551</v>
      </c>
    </row>
    <row r="5664" spans="1:7" x14ac:dyDescent="0.25">
      <c r="A5664" s="98" t="s">
        <v>549</v>
      </c>
      <c r="B5664" t="s">
        <v>198</v>
      </c>
      <c r="C5664">
        <v>-3291.56</v>
      </c>
      <c r="D5664">
        <v>202505</v>
      </c>
      <c r="E5664" s="121" t="str">
        <f t="shared" si="87"/>
        <v>01 May 2025</v>
      </c>
      <c r="F5664" s="98" t="s">
        <v>541</v>
      </c>
      <c r="G5664" t="s">
        <v>552</v>
      </c>
    </row>
    <row r="5665" spans="1:7" x14ac:dyDescent="0.25">
      <c r="A5665" s="98" t="s">
        <v>549</v>
      </c>
      <c r="B5665" t="s">
        <v>198</v>
      </c>
      <c r="C5665">
        <v>-4478.6799999999994</v>
      </c>
      <c r="D5665">
        <v>202505</v>
      </c>
      <c r="E5665" s="121" t="str">
        <f t="shared" si="87"/>
        <v>01 May 2025</v>
      </c>
      <c r="F5665" s="98" t="s">
        <v>541</v>
      </c>
      <c r="G5665" t="s">
        <v>553</v>
      </c>
    </row>
    <row r="5666" spans="1:7" x14ac:dyDescent="0.25">
      <c r="A5666" s="98" t="s">
        <v>549</v>
      </c>
      <c r="B5666" t="s">
        <v>198</v>
      </c>
      <c r="C5666">
        <v>-5396</v>
      </c>
      <c r="D5666">
        <v>202505</v>
      </c>
      <c r="E5666" s="121" t="str">
        <f t="shared" si="87"/>
        <v>01 May 2025</v>
      </c>
      <c r="F5666" s="98" t="s">
        <v>541</v>
      </c>
      <c r="G5666" t="s">
        <v>554</v>
      </c>
    </row>
    <row r="5667" spans="1:7" x14ac:dyDescent="0.25">
      <c r="A5667" s="98" t="s">
        <v>549</v>
      </c>
      <c r="B5667" t="s">
        <v>200</v>
      </c>
      <c r="C5667">
        <v>0</v>
      </c>
      <c r="D5667">
        <v>202505</v>
      </c>
      <c r="E5667" s="121" t="str">
        <f t="shared" si="87"/>
        <v>01 May 2025</v>
      </c>
      <c r="F5667" s="98" t="s">
        <v>541</v>
      </c>
      <c r="G5667" t="s">
        <v>550</v>
      </c>
    </row>
    <row r="5668" spans="1:7" x14ac:dyDescent="0.25">
      <c r="A5668" s="98" t="s">
        <v>549</v>
      </c>
      <c r="B5668" t="s">
        <v>200</v>
      </c>
      <c r="C5668">
        <v>0</v>
      </c>
      <c r="D5668">
        <v>202505</v>
      </c>
      <c r="E5668" s="121" t="str">
        <f t="shared" si="87"/>
        <v>01 May 2025</v>
      </c>
      <c r="F5668" s="98" t="s">
        <v>541</v>
      </c>
      <c r="G5668" t="s">
        <v>551</v>
      </c>
    </row>
    <row r="5669" spans="1:7" x14ac:dyDescent="0.25">
      <c r="A5669" s="98" t="s">
        <v>549</v>
      </c>
      <c r="B5669" t="s">
        <v>200</v>
      </c>
      <c r="C5669">
        <v>0</v>
      </c>
      <c r="D5669">
        <v>202505</v>
      </c>
      <c r="E5669" s="121" t="str">
        <f t="shared" si="87"/>
        <v>01 May 2025</v>
      </c>
      <c r="F5669" s="98" t="s">
        <v>541</v>
      </c>
      <c r="G5669" t="s">
        <v>552</v>
      </c>
    </row>
    <row r="5670" spans="1:7" x14ac:dyDescent="0.25">
      <c r="A5670" s="98" t="s">
        <v>549</v>
      </c>
      <c r="B5670" t="s">
        <v>200</v>
      </c>
      <c r="C5670">
        <v>0</v>
      </c>
      <c r="D5670">
        <v>202505</v>
      </c>
      <c r="E5670" s="121" t="str">
        <f t="shared" si="87"/>
        <v>01 May 2025</v>
      </c>
      <c r="F5670" s="98" t="s">
        <v>541</v>
      </c>
      <c r="G5670" t="s">
        <v>553</v>
      </c>
    </row>
    <row r="5671" spans="1:7" x14ac:dyDescent="0.25">
      <c r="A5671" s="98" t="s">
        <v>549</v>
      </c>
      <c r="B5671" t="s">
        <v>200</v>
      </c>
      <c r="C5671">
        <v>0</v>
      </c>
      <c r="D5671">
        <v>202505</v>
      </c>
      <c r="E5671" s="121" t="str">
        <f t="shared" si="87"/>
        <v>01 May 2025</v>
      </c>
      <c r="F5671" s="98" t="s">
        <v>541</v>
      </c>
      <c r="G5671" t="s">
        <v>554</v>
      </c>
    </row>
    <row r="5672" spans="1:7" x14ac:dyDescent="0.25">
      <c r="A5672" s="98" t="s">
        <v>549</v>
      </c>
      <c r="B5672" t="s">
        <v>206</v>
      </c>
      <c r="C5672">
        <v>0</v>
      </c>
      <c r="D5672">
        <v>202505</v>
      </c>
      <c r="E5672" s="121" t="str">
        <f t="shared" si="87"/>
        <v>01 May 2025</v>
      </c>
      <c r="F5672" s="98" t="s">
        <v>541</v>
      </c>
      <c r="G5672" t="s">
        <v>550</v>
      </c>
    </row>
    <row r="5673" spans="1:7" x14ac:dyDescent="0.25">
      <c r="A5673" s="98" t="s">
        <v>549</v>
      </c>
      <c r="B5673" t="s">
        <v>206</v>
      </c>
      <c r="C5673">
        <v>0</v>
      </c>
      <c r="D5673">
        <v>202505</v>
      </c>
      <c r="E5673" s="121" t="str">
        <f t="shared" si="87"/>
        <v>01 May 2025</v>
      </c>
      <c r="F5673" s="98" t="s">
        <v>541</v>
      </c>
      <c r="G5673" t="s">
        <v>551</v>
      </c>
    </row>
    <row r="5674" spans="1:7" x14ac:dyDescent="0.25">
      <c r="A5674" s="98" t="s">
        <v>549</v>
      </c>
      <c r="B5674" t="s">
        <v>206</v>
      </c>
      <c r="C5674">
        <v>0</v>
      </c>
      <c r="D5674">
        <v>202505</v>
      </c>
      <c r="E5674" s="121" t="str">
        <f t="shared" si="87"/>
        <v>01 May 2025</v>
      </c>
      <c r="F5674" s="98" t="s">
        <v>541</v>
      </c>
      <c r="G5674" t="s">
        <v>552</v>
      </c>
    </row>
    <row r="5675" spans="1:7" x14ac:dyDescent="0.25">
      <c r="A5675" s="98" t="s">
        <v>549</v>
      </c>
      <c r="B5675" t="s">
        <v>206</v>
      </c>
      <c r="C5675">
        <v>0</v>
      </c>
      <c r="D5675">
        <v>202505</v>
      </c>
      <c r="E5675" s="121" t="str">
        <f t="shared" si="87"/>
        <v>01 May 2025</v>
      </c>
      <c r="F5675" s="98" t="s">
        <v>541</v>
      </c>
      <c r="G5675" t="s">
        <v>553</v>
      </c>
    </row>
    <row r="5676" spans="1:7" x14ac:dyDescent="0.25">
      <c r="A5676" s="98" t="s">
        <v>549</v>
      </c>
      <c r="B5676" t="s">
        <v>206</v>
      </c>
      <c r="C5676">
        <v>0</v>
      </c>
      <c r="D5676">
        <v>202505</v>
      </c>
      <c r="E5676" s="121" t="str">
        <f t="shared" si="87"/>
        <v>01 May 2025</v>
      </c>
      <c r="F5676" s="98" t="s">
        <v>541</v>
      </c>
      <c r="G5676" t="s">
        <v>554</v>
      </c>
    </row>
    <row r="5677" spans="1:7" x14ac:dyDescent="0.25">
      <c r="A5677" s="98" t="s">
        <v>549</v>
      </c>
      <c r="B5677" t="s">
        <v>208</v>
      </c>
      <c r="C5677">
        <v>0</v>
      </c>
      <c r="D5677">
        <v>202505</v>
      </c>
      <c r="E5677" s="121" t="str">
        <f t="shared" si="87"/>
        <v>01 May 2025</v>
      </c>
      <c r="F5677" s="98" t="s">
        <v>541</v>
      </c>
      <c r="G5677" t="s">
        <v>550</v>
      </c>
    </row>
    <row r="5678" spans="1:7" x14ac:dyDescent="0.25">
      <c r="A5678" s="98" t="s">
        <v>549</v>
      </c>
      <c r="B5678" t="s">
        <v>208</v>
      </c>
      <c r="C5678">
        <v>0</v>
      </c>
      <c r="D5678">
        <v>202505</v>
      </c>
      <c r="E5678" s="121" t="str">
        <f t="shared" si="87"/>
        <v>01 May 2025</v>
      </c>
      <c r="F5678" s="98" t="s">
        <v>541</v>
      </c>
      <c r="G5678" t="s">
        <v>551</v>
      </c>
    </row>
    <row r="5679" spans="1:7" x14ac:dyDescent="0.25">
      <c r="A5679" s="98" t="s">
        <v>549</v>
      </c>
      <c r="B5679" t="s">
        <v>208</v>
      </c>
      <c r="C5679">
        <v>0</v>
      </c>
      <c r="D5679">
        <v>202505</v>
      </c>
      <c r="E5679" s="121" t="str">
        <f t="shared" si="87"/>
        <v>01 May 2025</v>
      </c>
      <c r="F5679" s="98" t="s">
        <v>541</v>
      </c>
      <c r="G5679" t="s">
        <v>552</v>
      </c>
    </row>
    <row r="5680" spans="1:7" x14ac:dyDescent="0.25">
      <c r="A5680" s="98" t="s">
        <v>549</v>
      </c>
      <c r="B5680" t="s">
        <v>208</v>
      </c>
      <c r="C5680">
        <v>0</v>
      </c>
      <c r="D5680">
        <v>202505</v>
      </c>
      <c r="E5680" s="121" t="str">
        <f t="shared" si="87"/>
        <v>01 May 2025</v>
      </c>
      <c r="F5680" s="98" t="s">
        <v>541</v>
      </c>
      <c r="G5680" t="s">
        <v>553</v>
      </c>
    </row>
    <row r="5681" spans="1:7" x14ac:dyDescent="0.25">
      <c r="A5681" s="98" t="s">
        <v>549</v>
      </c>
      <c r="B5681" t="s">
        <v>208</v>
      </c>
      <c r="C5681">
        <v>0</v>
      </c>
      <c r="D5681">
        <v>202505</v>
      </c>
      <c r="E5681" s="121" t="str">
        <f t="shared" si="87"/>
        <v>01 May 2025</v>
      </c>
      <c r="F5681" s="98" t="s">
        <v>541</v>
      </c>
      <c r="G5681" t="s">
        <v>554</v>
      </c>
    </row>
    <row r="5682" spans="1:7" x14ac:dyDescent="0.25">
      <c r="A5682" s="98" t="s">
        <v>549</v>
      </c>
      <c r="B5682" t="s">
        <v>281</v>
      </c>
      <c r="C5682">
        <v>0</v>
      </c>
      <c r="D5682">
        <v>202505</v>
      </c>
      <c r="E5682" s="121" t="str">
        <f t="shared" si="87"/>
        <v>01 May 2025</v>
      </c>
      <c r="F5682" s="98" t="s">
        <v>541</v>
      </c>
      <c r="G5682" t="s">
        <v>550</v>
      </c>
    </row>
    <row r="5683" spans="1:7" x14ac:dyDescent="0.25">
      <c r="A5683" s="98" t="s">
        <v>549</v>
      </c>
      <c r="B5683" t="s">
        <v>281</v>
      </c>
      <c r="C5683">
        <v>0</v>
      </c>
      <c r="D5683">
        <v>202505</v>
      </c>
      <c r="E5683" s="121" t="str">
        <f t="shared" si="87"/>
        <v>01 May 2025</v>
      </c>
      <c r="F5683" s="98" t="s">
        <v>541</v>
      </c>
      <c r="G5683" t="s">
        <v>551</v>
      </c>
    </row>
    <row r="5684" spans="1:7" x14ac:dyDescent="0.25">
      <c r="A5684" s="98" t="s">
        <v>549</v>
      </c>
      <c r="B5684" t="s">
        <v>281</v>
      </c>
      <c r="C5684">
        <v>0</v>
      </c>
      <c r="D5684">
        <v>202505</v>
      </c>
      <c r="E5684" s="121" t="str">
        <f t="shared" si="87"/>
        <v>01 May 2025</v>
      </c>
      <c r="F5684" s="98" t="s">
        <v>541</v>
      </c>
      <c r="G5684" t="s">
        <v>552</v>
      </c>
    </row>
    <row r="5685" spans="1:7" x14ac:dyDescent="0.25">
      <c r="A5685" s="98" t="s">
        <v>549</v>
      </c>
      <c r="B5685" t="s">
        <v>281</v>
      </c>
      <c r="C5685">
        <v>0</v>
      </c>
      <c r="D5685">
        <v>202505</v>
      </c>
      <c r="E5685" s="121" t="str">
        <f t="shared" si="87"/>
        <v>01 May 2025</v>
      </c>
      <c r="F5685" s="98" t="s">
        <v>541</v>
      </c>
      <c r="G5685" t="s">
        <v>553</v>
      </c>
    </row>
    <row r="5686" spans="1:7" x14ac:dyDescent="0.25">
      <c r="A5686" s="98" t="s">
        <v>549</v>
      </c>
      <c r="B5686" t="s">
        <v>281</v>
      </c>
      <c r="C5686">
        <v>0</v>
      </c>
      <c r="D5686">
        <v>202505</v>
      </c>
      <c r="E5686" s="121" t="str">
        <f t="shared" si="87"/>
        <v>01 May 2025</v>
      </c>
      <c r="F5686" s="98" t="s">
        <v>541</v>
      </c>
      <c r="G5686" t="s">
        <v>554</v>
      </c>
    </row>
    <row r="5687" spans="1:7" x14ac:dyDescent="0.25">
      <c r="A5687" s="98" t="s">
        <v>549</v>
      </c>
      <c r="B5687" t="s">
        <v>214</v>
      </c>
      <c r="C5687">
        <v>0</v>
      </c>
      <c r="D5687">
        <v>202505</v>
      </c>
      <c r="E5687" s="121" t="str">
        <f t="shared" si="87"/>
        <v>01 May 2025</v>
      </c>
      <c r="F5687" s="98" t="s">
        <v>541</v>
      </c>
      <c r="G5687" t="s">
        <v>550</v>
      </c>
    </row>
    <row r="5688" spans="1:7" x14ac:dyDescent="0.25">
      <c r="A5688" s="98" t="s">
        <v>549</v>
      </c>
      <c r="B5688" t="s">
        <v>214</v>
      </c>
      <c r="C5688">
        <v>0</v>
      </c>
      <c r="D5688">
        <v>202505</v>
      </c>
      <c r="E5688" s="121" t="str">
        <f t="shared" si="87"/>
        <v>01 May 2025</v>
      </c>
      <c r="F5688" s="98" t="s">
        <v>541</v>
      </c>
      <c r="G5688" t="s">
        <v>551</v>
      </c>
    </row>
    <row r="5689" spans="1:7" x14ac:dyDescent="0.25">
      <c r="A5689" s="98" t="s">
        <v>549</v>
      </c>
      <c r="B5689" t="s">
        <v>214</v>
      </c>
      <c r="C5689">
        <v>0</v>
      </c>
      <c r="D5689">
        <v>202505</v>
      </c>
      <c r="E5689" s="121" t="str">
        <f t="shared" si="87"/>
        <v>01 May 2025</v>
      </c>
      <c r="F5689" s="98" t="s">
        <v>541</v>
      </c>
      <c r="G5689" t="s">
        <v>552</v>
      </c>
    </row>
    <row r="5690" spans="1:7" x14ac:dyDescent="0.25">
      <c r="A5690" s="98" t="s">
        <v>549</v>
      </c>
      <c r="B5690" t="s">
        <v>214</v>
      </c>
      <c r="C5690">
        <v>0</v>
      </c>
      <c r="D5690">
        <v>202505</v>
      </c>
      <c r="E5690" s="121" t="str">
        <f t="shared" si="87"/>
        <v>01 May 2025</v>
      </c>
      <c r="F5690" s="98" t="s">
        <v>541</v>
      </c>
      <c r="G5690" t="s">
        <v>553</v>
      </c>
    </row>
    <row r="5691" spans="1:7" x14ac:dyDescent="0.25">
      <c r="A5691" s="98" t="s">
        <v>549</v>
      </c>
      <c r="B5691" t="s">
        <v>214</v>
      </c>
      <c r="C5691">
        <v>0</v>
      </c>
      <c r="D5691">
        <v>202505</v>
      </c>
      <c r="E5691" s="121" t="str">
        <f t="shared" si="87"/>
        <v>01 May 2025</v>
      </c>
      <c r="F5691" s="98" t="s">
        <v>541</v>
      </c>
      <c r="G5691" t="s">
        <v>554</v>
      </c>
    </row>
    <row r="5692" spans="1:7" x14ac:dyDescent="0.25">
      <c r="A5692" s="98" t="s">
        <v>549</v>
      </c>
      <c r="B5692" t="s">
        <v>218</v>
      </c>
      <c r="C5692">
        <v>-35</v>
      </c>
      <c r="D5692">
        <v>202505</v>
      </c>
      <c r="E5692" s="121" t="str">
        <f t="shared" si="87"/>
        <v>01 May 2025</v>
      </c>
      <c r="F5692" s="98" t="s">
        <v>541</v>
      </c>
      <c r="G5692" t="s">
        <v>550</v>
      </c>
    </row>
    <row r="5693" spans="1:7" x14ac:dyDescent="0.25">
      <c r="A5693" s="98" t="s">
        <v>549</v>
      </c>
      <c r="B5693" t="s">
        <v>218</v>
      </c>
      <c r="C5693">
        <v>-70</v>
      </c>
      <c r="D5693">
        <v>202505</v>
      </c>
      <c r="E5693" s="121" t="str">
        <f t="shared" si="87"/>
        <v>01 May 2025</v>
      </c>
      <c r="F5693" s="98" t="s">
        <v>541</v>
      </c>
      <c r="G5693" t="s">
        <v>551</v>
      </c>
    </row>
    <row r="5694" spans="1:7" x14ac:dyDescent="0.25">
      <c r="A5694" s="98" t="s">
        <v>549</v>
      </c>
      <c r="B5694" t="s">
        <v>218</v>
      </c>
      <c r="C5694">
        <v>-106.75</v>
      </c>
      <c r="D5694">
        <v>202505</v>
      </c>
      <c r="E5694" s="121" t="str">
        <f t="shared" si="87"/>
        <v>01 May 2025</v>
      </c>
      <c r="F5694" s="98" t="s">
        <v>541</v>
      </c>
      <c r="G5694" t="s">
        <v>552</v>
      </c>
    </row>
    <row r="5695" spans="1:7" x14ac:dyDescent="0.25">
      <c r="A5695" s="98" t="s">
        <v>549</v>
      </c>
      <c r="B5695" t="s">
        <v>218</v>
      </c>
      <c r="C5695">
        <v>-145.25</v>
      </c>
      <c r="D5695">
        <v>202505</v>
      </c>
      <c r="E5695" s="121" t="str">
        <f t="shared" si="87"/>
        <v>01 May 2025</v>
      </c>
      <c r="F5695" s="98" t="s">
        <v>541</v>
      </c>
      <c r="G5695" t="s">
        <v>553</v>
      </c>
    </row>
    <row r="5696" spans="1:7" x14ac:dyDescent="0.25">
      <c r="A5696" s="98" t="s">
        <v>549</v>
      </c>
      <c r="B5696" t="s">
        <v>218</v>
      </c>
      <c r="C5696">
        <v>-175</v>
      </c>
      <c r="D5696">
        <v>202505</v>
      </c>
      <c r="E5696" s="121" t="str">
        <f t="shared" si="87"/>
        <v>01 May 2025</v>
      </c>
      <c r="F5696" s="98" t="s">
        <v>541</v>
      </c>
      <c r="G5696" t="s">
        <v>554</v>
      </c>
    </row>
    <row r="5697" spans="1:7" x14ac:dyDescent="0.25">
      <c r="A5697" s="98" t="s">
        <v>549</v>
      </c>
      <c r="B5697" t="s">
        <v>333</v>
      </c>
      <c r="C5697">
        <v>-6</v>
      </c>
      <c r="D5697">
        <v>202505</v>
      </c>
      <c r="E5697" s="121" t="str">
        <f t="shared" si="87"/>
        <v>01 May 2025</v>
      </c>
      <c r="F5697" s="98" t="s">
        <v>541</v>
      </c>
      <c r="G5697" t="s">
        <v>550</v>
      </c>
    </row>
    <row r="5698" spans="1:7" x14ac:dyDescent="0.25">
      <c r="A5698" s="98" t="s">
        <v>549</v>
      </c>
      <c r="B5698" t="s">
        <v>333</v>
      </c>
      <c r="C5698">
        <v>-12</v>
      </c>
      <c r="D5698">
        <v>202505</v>
      </c>
      <c r="E5698" s="121" t="str">
        <f t="shared" si="87"/>
        <v>01 May 2025</v>
      </c>
      <c r="F5698" s="98" t="s">
        <v>541</v>
      </c>
      <c r="G5698" t="s">
        <v>551</v>
      </c>
    </row>
    <row r="5699" spans="1:7" x14ac:dyDescent="0.25">
      <c r="A5699" s="98" t="s">
        <v>549</v>
      </c>
      <c r="B5699" t="s">
        <v>333</v>
      </c>
      <c r="C5699">
        <v>-18.3</v>
      </c>
      <c r="D5699">
        <v>202505</v>
      </c>
      <c r="E5699" s="121" t="str">
        <f t="shared" si="87"/>
        <v>01 May 2025</v>
      </c>
      <c r="F5699" s="98" t="s">
        <v>541</v>
      </c>
      <c r="G5699" t="s">
        <v>552</v>
      </c>
    </row>
    <row r="5700" spans="1:7" x14ac:dyDescent="0.25">
      <c r="A5700" s="98" t="s">
        <v>549</v>
      </c>
      <c r="B5700" t="s">
        <v>333</v>
      </c>
      <c r="C5700">
        <v>-24.9</v>
      </c>
      <c r="D5700">
        <v>202505</v>
      </c>
      <c r="E5700" s="121" t="str">
        <f t="shared" si="87"/>
        <v>01 May 2025</v>
      </c>
      <c r="F5700" s="98" t="s">
        <v>541</v>
      </c>
      <c r="G5700" t="s">
        <v>553</v>
      </c>
    </row>
    <row r="5701" spans="1:7" x14ac:dyDescent="0.25">
      <c r="A5701" s="98" t="s">
        <v>549</v>
      </c>
      <c r="B5701" t="s">
        <v>333</v>
      </c>
      <c r="C5701">
        <v>-30</v>
      </c>
      <c r="D5701">
        <v>202505</v>
      </c>
      <c r="E5701" s="121" t="str">
        <f t="shared" si="87"/>
        <v>01 May 2025</v>
      </c>
      <c r="F5701" s="98" t="s">
        <v>541</v>
      </c>
      <c r="G5701" t="s">
        <v>554</v>
      </c>
    </row>
    <row r="5702" spans="1:7" x14ac:dyDescent="0.25">
      <c r="A5702" s="98" t="s">
        <v>549</v>
      </c>
      <c r="B5702" t="s">
        <v>220</v>
      </c>
      <c r="C5702">
        <v>-41</v>
      </c>
      <c r="D5702">
        <v>202505</v>
      </c>
      <c r="E5702" s="121" t="str">
        <f t="shared" si="87"/>
        <v>01 May 2025</v>
      </c>
      <c r="F5702" s="98" t="s">
        <v>541</v>
      </c>
      <c r="G5702" t="s">
        <v>550</v>
      </c>
    </row>
    <row r="5703" spans="1:7" x14ac:dyDescent="0.25">
      <c r="A5703" s="98" t="s">
        <v>549</v>
      </c>
      <c r="B5703" t="s">
        <v>220</v>
      </c>
      <c r="C5703">
        <v>-82</v>
      </c>
      <c r="D5703">
        <v>202505</v>
      </c>
      <c r="E5703" s="121" t="str">
        <f t="shared" ref="E5703:E5766" si="88">TEXT(DATE(LEFT(D5703,4), RIGHT(D5703,2), 1), "DD MMMM YYYY")</f>
        <v>01 May 2025</v>
      </c>
      <c r="F5703" s="98" t="s">
        <v>541</v>
      </c>
      <c r="G5703" t="s">
        <v>551</v>
      </c>
    </row>
    <row r="5704" spans="1:7" x14ac:dyDescent="0.25">
      <c r="A5704" s="98" t="s">
        <v>549</v>
      </c>
      <c r="B5704" t="s">
        <v>220</v>
      </c>
      <c r="C5704">
        <v>-125.05</v>
      </c>
      <c r="D5704">
        <v>202505</v>
      </c>
      <c r="E5704" s="121" t="str">
        <f t="shared" si="88"/>
        <v>01 May 2025</v>
      </c>
      <c r="F5704" s="98" t="s">
        <v>541</v>
      </c>
      <c r="G5704" t="s">
        <v>552</v>
      </c>
    </row>
    <row r="5705" spans="1:7" x14ac:dyDescent="0.25">
      <c r="A5705" s="98" t="s">
        <v>549</v>
      </c>
      <c r="B5705" t="s">
        <v>220</v>
      </c>
      <c r="C5705">
        <v>-170.15</v>
      </c>
      <c r="D5705">
        <v>202505</v>
      </c>
      <c r="E5705" s="121" t="str">
        <f t="shared" si="88"/>
        <v>01 May 2025</v>
      </c>
      <c r="F5705" s="98" t="s">
        <v>541</v>
      </c>
      <c r="G5705" t="s">
        <v>553</v>
      </c>
    </row>
    <row r="5706" spans="1:7" x14ac:dyDescent="0.25">
      <c r="A5706" s="98" t="s">
        <v>549</v>
      </c>
      <c r="B5706" t="s">
        <v>220</v>
      </c>
      <c r="C5706">
        <v>-205</v>
      </c>
      <c r="D5706">
        <v>202505</v>
      </c>
      <c r="E5706" s="121" t="str">
        <f t="shared" si="88"/>
        <v>01 May 2025</v>
      </c>
      <c r="F5706" s="98" t="s">
        <v>541</v>
      </c>
      <c r="G5706" t="s">
        <v>554</v>
      </c>
    </row>
    <row r="5707" spans="1:7" x14ac:dyDescent="0.25">
      <c r="A5707" s="98" t="s">
        <v>549</v>
      </c>
      <c r="B5707" t="s">
        <v>222</v>
      </c>
      <c r="C5707">
        <v>0</v>
      </c>
      <c r="D5707">
        <v>202505</v>
      </c>
      <c r="E5707" s="121" t="str">
        <f t="shared" si="88"/>
        <v>01 May 2025</v>
      </c>
      <c r="F5707" s="98" t="s">
        <v>541</v>
      </c>
      <c r="G5707" t="s">
        <v>550</v>
      </c>
    </row>
    <row r="5708" spans="1:7" x14ac:dyDescent="0.25">
      <c r="A5708" s="98" t="s">
        <v>549</v>
      </c>
      <c r="B5708" t="s">
        <v>222</v>
      </c>
      <c r="C5708">
        <v>0</v>
      </c>
      <c r="D5708">
        <v>202505</v>
      </c>
      <c r="E5708" s="121" t="str">
        <f t="shared" si="88"/>
        <v>01 May 2025</v>
      </c>
      <c r="F5708" s="98" t="s">
        <v>541</v>
      </c>
      <c r="G5708" t="s">
        <v>551</v>
      </c>
    </row>
    <row r="5709" spans="1:7" x14ac:dyDescent="0.25">
      <c r="A5709" s="98" t="s">
        <v>549</v>
      </c>
      <c r="B5709" t="s">
        <v>222</v>
      </c>
      <c r="C5709">
        <v>0</v>
      </c>
      <c r="D5709">
        <v>202505</v>
      </c>
      <c r="E5709" s="121" t="str">
        <f t="shared" si="88"/>
        <v>01 May 2025</v>
      </c>
      <c r="F5709" s="98" t="s">
        <v>541</v>
      </c>
      <c r="G5709" t="s">
        <v>552</v>
      </c>
    </row>
    <row r="5710" spans="1:7" x14ac:dyDescent="0.25">
      <c r="A5710" s="98" t="s">
        <v>549</v>
      </c>
      <c r="B5710" t="s">
        <v>222</v>
      </c>
      <c r="C5710">
        <v>0</v>
      </c>
      <c r="D5710">
        <v>202505</v>
      </c>
      <c r="E5710" s="121" t="str">
        <f t="shared" si="88"/>
        <v>01 May 2025</v>
      </c>
      <c r="F5710" s="98" t="s">
        <v>541</v>
      </c>
      <c r="G5710" t="s">
        <v>553</v>
      </c>
    </row>
    <row r="5711" spans="1:7" x14ac:dyDescent="0.25">
      <c r="A5711" s="98" t="s">
        <v>549</v>
      </c>
      <c r="B5711" t="s">
        <v>222</v>
      </c>
      <c r="C5711">
        <v>0</v>
      </c>
      <c r="D5711">
        <v>202505</v>
      </c>
      <c r="E5711" s="121" t="str">
        <f t="shared" si="88"/>
        <v>01 May 2025</v>
      </c>
      <c r="F5711" s="98" t="s">
        <v>541</v>
      </c>
      <c r="G5711" t="s">
        <v>554</v>
      </c>
    </row>
    <row r="5712" spans="1:7" x14ac:dyDescent="0.25">
      <c r="A5712" s="98" t="s">
        <v>549</v>
      </c>
      <c r="B5712" t="s">
        <v>224</v>
      </c>
      <c r="C5712">
        <v>0</v>
      </c>
      <c r="D5712">
        <v>202505</v>
      </c>
      <c r="E5712" s="121" t="str">
        <f t="shared" si="88"/>
        <v>01 May 2025</v>
      </c>
      <c r="F5712" s="98" t="s">
        <v>541</v>
      </c>
      <c r="G5712" t="s">
        <v>550</v>
      </c>
    </row>
    <row r="5713" spans="1:7" x14ac:dyDescent="0.25">
      <c r="A5713" s="98" t="s">
        <v>549</v>
      </c>
      <c r="B5713" t="s">
        <v>224</v>
      </c>
      <c r="C5713">
        <v>0</v>
      </c>
      <c r="D5713">
        <v>202505</v>
      </c>
      <c r="E5713" s="121" t="str">
        <f t="shared" si="88"/>
        <v>01 May 2025</v>
      </c>
      <c r="F5713" s="98" t="s">
        <v>541</v>
      </c>
      <c r="G5713" t="s">
        <v>551</v>
      </c>
    </row>
    <row r="5714" spans="1:7" x14ac:dyDescent="0.25">
      <c r="A5714" s="98" t="s">
        <v>549</v>
      </c>
      <c r="B5714" t="s">
        <v>224</v>
      </c>
      <c r="C5714">
        <v>0</v>
      </c>
      <c r="D5714">
        <v>202505</v>
      </c>
      <c r="E5714" s="121" t="str">
        <f t="shared" si="88"/>
        <v>01 May 2025</v>
      </c>
      <c r="F5714" s="98" t="s">
        <v>541</v>
      </c>
      <c r="G5714" t="s">
        <v>552</v>
      </c>
    </row>
    <row r="5715" spans="1:7" x14ac:dyDescent="0.25">
      <c r="A5715" s="98" t="s">
        <v>549</v>
      </c>
      <c r="B5715" t="s">
        <v>224</v>
      </c>
      <c r="C5715">
        <v>0</v>
      </c>
      <c r="D5715">
        <v>202505</v>
      </c>
      <c r="E5715" s="121" t="str">
        <f t="shared" si="88"/>
        <v>01 May 2025</v>
      </c>
      <c r="F5715" s="98" t="s">
        <v>541</v>
      </c>
      <c r="G5715" t="s">
        <v>553</v>
      </c>
    </row>
    <row r="5716" spans="1:7" x14ac:dyDescent="0.25">
      <c r="A5716" s="98" t="s">
        <v>549</v>
      </c>
      <c r="B5716" t="s">
        <v>224</v>
      </c>
      <c r="C5716">
        <v>0</v>
      </c>
      <c r="D5716">
        <v>202505</v>
      </c>
      <c r="E5716" s="121" t="str">
        <f t="shared" si="88"/>
        <v>01 May 2025</v>
      </c>
      <c r="F5716" s="98" t="s">
        <v>541</v>
      </c>
      <c r="G5716" t="s">
        <v>554</v>
      </c>
    </row>
    <row r="5717" spans="1:7" x14ac:dyDescent="0.25">
      <c r="A5717" s="98" t="s">
        <v>549</v>
      </c>
      <c r="B5717" t="s">
        <v>226</v>
      </c>
      <c r="C5717">
        <v>0</v>
      </c>
      <c r="D5717">
        <v>202505</v>
      </c>
      <c r="E5717" s="121" t="str">
        <f t="shared" si="88"/>
        <v>01 May 2025</v>
      </c>
      <c r="F5717" s="98" t="s">
        <v>541</v>
      </c>
      <c r="G5717" t="s">
        <v>550</v>
      </c>
    </row>
    <row r="5718" spans="1:7" x14ac:dyDescent="0.25">
      <c r="A5718" s="98" t="s">
        <v>549</v>
      </c>
      <c r="B5718" t="s">
        <v>226</v>
      </c>
      <c r="C5718">
        <v>0</v>
      </c>
      <c r="D5718">
        <v>202505</v>
      </c>
      <c r="E5718" s="121" t="str">
        <f t="shared" si="88"/>
        <v>01 May 2025</v>
      </c>
      <c r="F5718" s="98" t="s">
        <v>541</v>
      </c>
      <c r="G5718" t="s">
        <v>551</v>
      </c>
    </row>
    <row r="5719" spans="1:7" x14ac:dyDescent="0.25">
      <c r="A5719" s="98" t="s">
        <v>549</v>
      </c>
      <c r="B5719" t="s">
        <v>226</v>
      </c>
      <c r="C5719">
        <v>0</v>
      </c>
      <c r="D5719">
        <v>202505</v>
      </c>
      <c r="E5719" s="121" t="str">
        <f t="shared" si="88"/>
        <v>01 May 2025</v>
      </c>
      <c r="F5719" s="98" t="s">
        <v>541</v>
      </c>
      <c r="G5719" t="s">
        <v>552</v>
      </c>
    </row>
    <row r="5720" spans="1:7" x14ac:dyDescent="0.25">
      <c r="A5720" s="98" t="s">
        <v>549</v>
      </c>
      <c r="B5720" t="s">
        <v>226</v>
      </c>
      <c r="C5720">
        <v>0</v>
      </c>
      <c r="D5720">
        <v>202505</v>
      </c>
      <c r="E5720" s="121" t="str">
        <f t="shared" si="88"/>
        <v>01 May 2025</v>
      </c>
      <c r="F5720" s="98" t="s">
        <v>541</v>
      </c>
      <c r="G5720" t="s">
        <v>553</v>
      </c>
    </row>
    <row r="5721" spans="1:7" x14ac:dyDescent="0.25">
      <c r="A5721" s="98" t="s">
        <v>549</v>
      </c>
      <c r="B5721" t="s">
        <v>226</v>
      </c>
      <c r="C5721">
        <v>0</v>
      </c>
      <c r="D5721">
        <v>202505</v>
      </c>
      <c r="E5721" s="121" t="str">
        <f t="shared" si="88"/>
        <v>01 May 2025</v>
      </c>
      <c r="F5721" s="98" t="s">
        <v>541</v>
      </c>
      <c r="G5721" t="s">
        <v>554</v>
      </c>
    </row>
    <row r="5722" spans="1:7" x14ac:dyDescent="0.25">
      <c r="A5722" s="98" t="s">
        <v>549</v>
      </c>
      <c r="B5722" t="s">
        <v>228</v>
      </c>
      <c r="C5722">
        <v>0</v>
      </c>
      <c r="D5722">
        <v>202505</v>
      </c>
      <c r="E5722" s="121" t="str">
        <f t="shared" si="88"/>
        <v>01 May 2025</v>
      </c>
      <c r="F5722" s="98" t="s">
        <v>541</v>
      </c>
      <c r="G5722" t="s">
        <v>550</v>
      </c>
    </row>
    <row r="5723" spans="1:7" x14ac:dyDescent="0.25">
      <c r="A5723" s="98" t="s">
        <v>549</v>
      </c>
      <c r="B5723" t="s">
        <v>228</v>
      </c>
      <c r="C5723">
        <v>0</v>
      </c>
      <c r="D5723">
        <v>202505</v>
      </c>
      <c r="E5723" s="121" t="str">
        <f t="shared" si="88"/>
        <v>01 May 2025</v>
      </c>
      <c r="F5723" s="98" t="s">
        <v>541</v>
      </c>
      <c r="G5723" t="s">
        <v>551</v>
      </c>
    </row>
    <row r="5724" spans="1:7" x14ac:dyDescent="0.25">
      <c r="A5724" s="98" t="s">
        <v>549</v>
      </c>
      <c r="B5724" t="s">
        <v>228</v>
      </c>
      <c r="C5724">
        <v>0</v>
      </c>
      <c r="D5724">
        <v>202505</v>
      </c>
      <c r="E5724" s="121" t="str">
        <f t="shared" si="88"/>
        <v>01 May 2025</v>
      </c>
      <c r="F5724" s="98" t="s">
        <v>541</v>
      </c>
      <c r="G5724" t="s">
        <v>552</v>
      </c>
    </row>
    <row r="5725" spans="1:7" x14ac:dyDescent="0.25">
      <c r="A5725" s="98" t="s">
        <v>549</v>
      </c>
      <c r="B5725" t="s">
        <v>228</v>
      </c>
      <c r="C5725">
        <v>0</v>
      </c>
      <c r="D5725">
        <v>202505</v>
      </c>
      <c r="E5725" s="121" t="str">
        <f t="shared" si="88"/>
        <v>01 May 2025</v>
      </c>
      <c r="F5725" s="98" t="s">
        <v>541</v>
      </c>
      <c r="G5725" t="s">
        <v>553</v>
      </c>
    </row>
    <row r="5726" spans="1:7" x14ac:dyDescent="0.25">
      <c r="A5726" s="98" t="s">
        <v>549</v>
      </c>
      <c r="B5726" t="s">
        <v>228</v>
      </c>
      <c r="C5726">
        <v>0</v>
      </c>
      <c r="D5726">
        <v>202505</v>
      </c>
      <c r="E5726" s="121" t="str">
        <f t="shared" si="88"/>
        <v>01 May 2025</v>
      </c>
      <c r="F5726" s="98" t="s">
        <v>541</v>
      </c>
      <c r="G5726" t="s">
        <v>554</v>
      </c>
    </row>
    <row r="5727" spans="1:7" x14ac:dyDescent="0.25">
      <c r="A5727" s="98" t="s">
        <v>549</v>
      </c>
      <c r="B5727" t="s">
        <v>230</v>
      </c>
      <c r="C5727">
        <v>0</v>
      </c>
      <c r="D5727">
        <v>202505</v>
      </c>
      <c r="E5727" s="121" t="str">
        <f t="shared" si="88"/>
        <v>01 May 2025</v>
      </c>
      <c r="F5727" s="98" t="s">
        <v>541</v>
      </c>
      <c r="G5727" t="s">
        <v>550</v>
      </c>
    </row>
    <row r="5728" spans="1:7" x14ac:dyDescent="0.25">
      <c r="A5728" s="98" t="s">
        <v>549</v>
      </c>
      <c r="B5728" t="s">
        <v>230</v>
      </c>
      <c r="C5728">
        <v>0</v>
      </c>
      <c r="D5728">
        <v>202505</v>
      </c>
      <c r="E5728" s="121" t="str">
        <f t="shared" si="88"/>
        <v>01 May 2025</v>
      </c>
      <c r="F5728" s="98" t="s">
        <v>541</v>
      </c>
      <c r="G5728" t="s">
        <v>551</v>
      </c>
    </row>
    <row r="5729" spans="1:7" x14ac:dyDescent="0.25">
      <c r="A5729" s="98" t="s">
        <v>549</v>
      </c>
      <c r="B5729" t="s">
        <v>230</v>
      </c>
      <c r="C5729">
        <v>0</v>
      </c>
      <c r="D5729">
        <v>202505</v>
      </c>
      <c r="E5729" s="121" t="str">
        <f t="shared" si="88"/>
        <v>01 May 2025</v>
      </c>
      <c r="F5729" s="98" t="s">
        <v>541</v>
      </c>
      <c r="G5729" t="s">
        <v>552</v>
      </c>
    </row>
    <row r="5730" spans="1:7" x14ac:dyDescent="0.25">
      <c r="A5730" s="98" t="s">
        <v>549</v>
      </c>
      <c r="B5730" t="s">
        <v>230</v>
      </c>
      <c r="C5730">
        <v>0</v>
      </c>
      <c r="D5730">
        <v>202505</v>
      </c>
      <c r="E5730" s="121" t="str">
        <f t="shared" si="88"/>
        <v>01 May 2025</v>
      </c>
      <c r="F5730" s="98" t="s">
        <v>541</v>
      </c>
      <c r="G5730" t="s">
        <v>553</v>
      </c>
    </row>
    <row r="5731" spans="1:7" x14ac:dyDescent="0.25">
      <c r="A5731" s="98" t="s">
        <v>549</v>
      </c>
      <c r="B5731" t="s">
        <v>230</v>
      </c>
      <c r="C5731">
        <v>0</v>
      </c>
      <c r="D5731">
        <v>202505</v>
      </c>
      <c r="E5731" s="121" t="str">
        <f t="shared" si="88"/>
        <v>01 May 2025</v>
      </c>
      <c r="F5731" s="98" t="s">
        <v>541</v>
      </c>
      <c r="G5731" t="s">
        <v>554</v>
      </c>
    </row>
    <row r="5732" spans="1:7" x14ac:dyDescent="0.25">
      <c r="A5732" s="98" t="s">
        <v>549</v>
      </c>
      <c r="B5732" t="s">
        <v>232</v>
      </c>
      <c r="C5732">
        <v>0</v>
      </c>
      <c r="D5732">
        <v>202505</v>
      </c>
      <c r="E5732" s="121" t="str">
        <f t="shared" si="88"/>
        <v>01 May 2025</v>
      </c>
      <c r="F5732" s="98" t="s">
        <v>541</v>
      </c>
      <c r="G5732" t="s">
        <v>550</v>
      </c>
    </row>
    <row r="5733" spans="1:7" x14ac:dyDescent="0.25">
      <c r="A5733" s="98" t="s">
        <v>549</v>
      </c>
      <c r="B5733" t="s">
        <v>232</v>
      </c>
      <c r="C5733">
        <v>0</v>
      </c>
      <c r="D5733">
        <v>202505</v>
      </c>
      <c r="E5733" s="121" t="str">
        <f t="shared" si="88"/>
        <v>01 May 2025</v>
      </c>
      <c r="F5733" s="98" t="s">
        <v>541</v>
      </c>
      <c r="G5733" t="s">
        <v>551</v>
      </c>
    </row>
    <row r="5734" spans="1:7" x14ac:dyDescent="0.25">
      <c r="A5734" s="98" t="s">
        <v>549</v>
      </c>
      <c r="B5734" t="s">
        <v>232</v>
      </c>
      <c r="C5734">
        <v>0</v>
      </c>
      <c r="D5734">
        <v>202505</v>
      </c>
      <c r="E5734" s="121" t="str">
        <f t="shared" si="88"/>
        <v>01 May 2025</v>
      </c>
      <c r="F5734" s="98" t="s">
        <v>541</v>
      </c>
      <c r="G5734" t="s">
        <v>552</v>
      </c>
    </row>
    <row r="5735" spans="1:7" x14ac:dyDescent="0.25">
      <c r="A5735" s="98" t="s">
        <v>549</v>
      </c>
      <c r="B5735" t="s">
        <v>232</v>
      </c>
      <c r="C5735">
        <v>0</v>
      </c>
      <c r="D5735">
        <v>202505</v>
      </c>
      <c r="E5735" s="121" t="str">
        <f t="shared" si="88"/>
        <v>01 May 2025</v>
      </c>
      <c r="F5735" s="98" t="s">
        <v>541</v>
      </c>
      <c r="G5735" t="s">
        <v>553</v>
      </c>
    </row>
    <row r="5736" spans="1:7" x14ac:dyDescent="0.25">
      <c r="A5736" s="98" t="s">
        <v>549</v>
      </c>
      <c r="B5736" t="s">
        <v>232</v>
      </c>
      <c r="C5736">
        <v>0</v>
      </c>
      <c r="D5736">
        <v>202505</v>
      </c>
      <c r="E5736" s="121" t="str">
        <f t="shared" si="88"/>
        <v>01 May 2025</v>
      </c>
      <c r="F5736" s="98" t="s">
        <v>541</v>
      </c>
      <c r="G5736" t="s">
        <v>554</v>
      </c>
    </row>
    <row r="5737" spans="1:7" x14ac:dyDescent="0.25">
      <c r="A5737" s="98" t="s">
        <v>549</v>
      </c>
      <c r="B5737" t="s">
        <v>234</v>
      </c>
      <c r="C5737">
        <v>-9970.6</v>
      </c>
      <c r="D5737">
        <v>202505</v>
      </c>
      <c r="E5737" s="121" t="str">
        <f t="shared" si="88"/>
        <v>01 May 2025</v>
      </c>
      <c r="F5737" s="98" t="s">
        <v>541</v>
      </c>
      <c r="G5737" t="s">
        <v>550</v>
      </c>
    </row>
    <row r="5738" spans="1:7" x14ac:dyDescent="0.25">
      <c r="A5738" s="98" t="s">
        <v>549</v>
      </c>
      <c r="B5738" t="s">
        <v>234</v>
      </c>
      <c r="C5738">
        <v>-19941.2</v>
      </c>
      <c r="D5738">
        <v>202505</v>
      </c>
      <c r="E5738" s="121" t="str">
        <f t="shared" si="88"/>
        <v>01 May 2025</v>
      </c>
      <c r="F5738" s="98" t="s">
        <v>541</v>
      </c>
      <c r="G5738" t="s">
        <v>551</v>
      </c>
    </row>
    <row r="5739" spans="1:7" x14ac:dyDescent="0.25">
      <c r="A5739" s="98" t="s">
        <v>549</v>
      </c>
      <c r="B5739" t="s">
        <v>234</v>
      </c>
      <c r="C5739">
        <v>-30410.329999999998</v>
      </c>
      <c r="D5739">
        <v>202505</v>
      </c>
      <c r="E5739" s="121" t="str">
        <f t="shared" si="88"/>
        <v>01 May 2025</v>
      </c>
      <c r="F5739" s="98" t="s">
        <v>541</v>
      </c>
      <c r="G5739" t="s">
        <v>552</v>
      </c>
    </row>
    <row r="5740" spans="1:7" x14ac:dyDescent="0.25">
      <c r="A5740" s="98" t="s">
        <v>549</v>
      </c>
      <c r="B5740" t="s">
        <v>234</v>
      </c>
      <c r="C5740">
        <v>-41377.99</v>
      </c>
      <c r="D5740">
        <v>202505</v>
      </c>
      <c r="E5740" s="121" t="str">
        <f t="shared" si="88"/>
        <v>01 May 2025</v>
      </c>
      <c r="F5740" s="98" t="s">
        <v>541</v>
      </c>
      <c r="G5740" t="s">
        <v>553</v>
      </c>
    </row>
    <row r="5741" spans="1:7" x14ac:dyDescent="0.25">
      <c r="A5741" s="98" t="s">
        <v>549</v>
      </c>
      <c r="B5741" t="s">
        <v>234</v>
      </c>
      <c r="C5741">
        <v>-49853</v>
      </c>
      <c r="D5741">
        <v>202505</v>
      </c>
      <c r="E5741" s="121" t="str">
        <f t="shared" si="88"/>
        <v>01 May 2025</v>
      </c>
      <c r="F5741" s="98" t="s">
        <v>541</v>
      </c>
      <c r="G5741" t="s">
        <v>554</v>
      </c>
    </row>
    <row r="5742" spans="1:7" x14ac:dyDescent="0.25">
      <c r="A5742" s="98" t="s">
        <v>549</v>
      </c>
      <c r="B5742" t="s">
        <v>236</v>
      </c>
      <c r="C5742">
        <v>10469.400000000001</v>
      </c>
      <c r="D5742">
        <v>202505</v>
      </c>
      <c r="E5742" s="121" t="str">
        <f t="shared" si="88"/>
        <v>01 May 2025</v>
      </c>
      <c r="F5742" s="98" t="s">
        <v>541</v>
      </c>
      <c r="G5742" t="s">
        <v>550</v>
      </c>
    </row>
    <row r="5743" spans="1:7" x14ac:dyDescent="0.25">
      <c r="A5743" s="98" t="s">
        <v>549</v>
      </c>
      <c r="B5743" t="s">
        <v>236</v>
      </c>
      <c r="C5743">
        <v>20938.800000000003</v>
      </c>
      <c r="D5743">
        <v>202505</v>
      </c>
      <c r="E5743" s="121" t="str">
        <f t="shared" si="88"/>
        <v>01 May 2025</v>
      </c>
      <c r="F5743" s="98" t="s">
        <v>541</v>
      </c>
      <c r="G5743" t="s">
        <v>551</v>
      </c>
    </row>
    <row r="5744" spans="1:7" x14ac:dyDescent="0.25">
      <c r="A5744" s="98" t="s">
        <v>549</v>
      </c>
      <c r="B5744" t="s">
        <v>236</v>
      </c>
      <c r="C5744">
        <v>31931.67</v>
      </c>
      <c r="D5744">
        <v>202505</v>
      </c>
      <c r="E5744" s="121" t="str">
        <f t="shared" si="88"/>
        <v>01 May 2025</v>
      </c>
      <c r="F5744" s="98" t="s">
        <v>541</v>
      </c>
      <c r="G5744" t="s">
        <v>552</v>
      </c>
    </row>
    <row r="5745" spans="1:7" x14ac:dyDescent="0.25">
      <c r="A5745" s="98" t="s">
        <v>549</v>
      </c>
      <c r="B5745" t="s">
        <v>236</v>
      </c>
      <c r="C5745">
        <v>43448.009999999995</v>
      </c>
      <c r="D5745">
        <v>202505</v>
      </c>
      <c r="E5745" s="121" t="str">
        <f t="shared" si="88"/>
        <v>01 May 2025</v>
      </c>
      <c r="F5745" s="98" t="s">
        <v>541</v>
      </c>
      <c r="G5745" t="s">
        <v>553</v>
      </c>
    </row>
    <row r="5746" spans="1:7" x14ac:dyDescent="0.25">
      <c r="A5746" s="98" t="s">
        <v>549</v>
      </c>
      <c r="B5746" t="s">
        <v>236</v>
      </c>
      <c r="C5746">
        <v>52347</v>
      </c>
      <c r="D5746">
        <v>202505</v>
      </c>
      <c r="E5746" s="121" t="str">
        <f t="shared" si="88"/>
        <v>01 May 2025</v>
      </c>
      <c r="F5746" s="98" t="s">
        <v>541</v>
      </c>
      <c r="G5746" t="s">
        <v>554</v>
      </c>
    </row>
    <row r="5747" spans="1:7" x14ac:dyDescent="0.25">
      <c r="A5747" s="98" t="s">
        <v>549</v>
      </c>
      <c r="B5747" t="s">
        <v>238</v>
      </c>
      <c r="C5747">
        <v>0</v>
      </c>
      <c r="D5747">
        <v>202505</v>
      </c>
      <c r="E5747" s="121" t="str">
        <f t="shared" si="88"/>
        <v>01 May 2025</v>
      </c>
      <c r="F5747" s="98" t="s">
        <v>541</v>
      </c>
      <c r="G5747" t="s">
        <v>550</v>
      </c>
    </row>
    <row r="5748" spans="1:7" x14ac:dyDescent="0.25">
      <c r="A5748" s="98" t="s">
        <v>549</v>
      </c>
      <c r="B5748" t="s">
        <v>238</v>
      </c>
      <c r="C5748">
        <v>0</v>
      </c>
      <c r="D5748">
        <v>202505</v>
      </c>
      <c r="E5748" s="121" t="str">
        <f t="shared" si="88"/>
        <v>01 May 2025</v>
      </c>
      <c r="F5748" s="98" t="s">
        <v>541</v>
      </c>
      <c r="G5748" t="s">
        <v>551</v>
      </c>
    </row>
    <row r="5749" spans="1:7" x14ac:dyDescent="0.25">
      <c r="A5749" s="98" t="s">
        <v>549</v>
      </c>
      <c r="B5749" t="s">
        <v>238</v>
      </c>
      <c r="C5749">
        <v>0</v>
      </c>
      <c r="D5749">
        <v>202505</v>
      </c>
      <c r="E5749" s="121" t="str">
        <f t="shared" si="88"/>
        <v>01 May 2025</v>
      </c>
      <c r="F5749" s="98" t="s">
        <v>541</v>
      </c>
      <c r="G5749" t="s">
        <v>552</v>
      </c>
    </row>
    <row r="5750" spans="1:7" x14ac:dyDescent="0.25">
      <c r="A5750" s="98" t="s">
        <v>549</v>
      </c>
      <c r="B5750" t="s">
        <v>238</v>
      </c>
      <c r="C5750">
        <v>0</v>
      </c>
      <c r="D5750">
        <v>202505</v>
      </c>
      <c r="E5750" s="121" t="str">
        <f t="shared" si="88"/>
        <v>01 May 2025</v>
      </c>
      <c r="F5750" s="98" t="s">
        <v>541</v>
      </c>
      <c r="G5750" t="s">
        <v>553</v>
      </c>
    </row>
    <row r="5751" spans="1:7" x14ac:dyDescent="0.25">
      <c r="A5751" s="98" t="s">
        <v>549</v>
      </c>
      <c r="B5751" t="s">
        <v>238</v>
      </c>
      <c r="C5751">
        <v>0</v>
      </c>
      <c r="D5751">
        <v>202505</v>
      </c>
      <c r="E5751" s="121" t="str">
        <f t="shared" si="88"/>
        <v>01 May 2025</v>
      </c>
      <c r="F5751" s="98" t="s">
        <v>541</v>
      </c>
      <c r="G5751" t="s">
        <v>554</v>
      </c>
    </row>
    <row r="5752" spans="1:7" x14ac:dyDescent="0.25">
      <c r="A5752" s="98" t="s">
        <v>549</v>
      </c>
      <c r="B5752" t="s">
        <v>238</v>
      </c>
      <c r="C5752">
        <v>10469.400000000001</v>
      </c>
      <c r="D5752">
        <v>202505</v>
      </c>
      <c r="E5752" s="121" t="str">
        <f t="shared" si="88"/>
        <v>01 May 2025</v>
      </c>
      <c r="F5752" s="98" t="s">
        <v>541</v>
      </c>
      <c r="G5752" t="s">
        <v>550</v>
      </c>
    </row>
    <row r="5753" spans="1:7" x14ac:dyDescent="0.25">
      <c r="A5753" s="98" t="s">
        <v>549</v>
      </c>
      <c r="B5753" t="s">
        <v>238</v>
      </c>
      <c r="C5753">
        <v>20938.800000000003</v>
      </c>
      <c r="D5753">
        <v>202505</v>
      </c>
      <c r="E5753" s="121" t="str">
        <f t="shared" si="88"/>
        <v>01 May 2025</v>
      </c>
      <c r="F5753" s="98" t="s">
        <v>541</v>
      </c>
      <c r="G5753" t="s">
        <v>551</v>
      </c>
    </row>
    <row r="5754" spans="1:7" x14ac:dyDescent="0.25">
      <c r="A5754" s="98" t="s">
        <v>549</v>
      </c>
      <c r="B5754" t="s">
        <v>238</v>
      </c>
      <c r="C5754">
        <v>31931.67</v>
      </c>
      <c r="D5754">
        <v>202505</v>
      </c>
      <c r="E5754" s="121" t="str">
        <f t="shared" si="88"/>
        <v>01 May 2025</v>
      </c>
      <c r="F5754" s="98" t="s">
        <v>541</v>
      </c>
      <c r="G5754" t="s">
        <v>552</v>
      </c>
    </row>
    <row r="5755" spans="1:7" x14ac:dyDescent="0.25">
      <c r="A5755" s="98" t="s">
        <v>549</v>
      </c>
      <c r="B5755" t="s">
        <v>238</v>
      </c>
      <c r="C5755">
        <v>43448.009999999995</v>
      </c>
      <c r="D5755">
        <v>202505</v>
      </c>
      <c r="E5755" s="121" t="str">
        <f t="shared" si="88"/>
        <v>01 May 2025</v>
      </c>
      <c r="F5755" s="98" t="s">
        <v>541</v>
      </c>
      <c r="G5755" t="s">
        <v>553</v>
      </c>
    </row>
    <row r="5756" spans="1:7" x14ac:dyDescent="0.25">
      <c r="A5756" s="98" t="s">
        <v>549</v>
      </c>
      <c r="B5756" t="s">
        <v>238</v>
      </c>
      <c r="C5756">
        <v>52347</v>
      </c>
      <c r="D5756">
        <v>202505</v>
      </c>
      <c r="E5756" s="121" t="str">
        <f t="shared" si="88"/>
        <v>01 May 2025</v>
      </c>
      <c r="F5756" s="98" t="s">
        <v>541</v>
      </c>
      <c r="G5756" t="s">
        <v>554</v>
      </c>
    </row>
    <row r="5757" spans="1:7" x14ac:dyDescent="0.25">
      <c r="A5757" s="98" t="s">
        <v>549</v>
      </c>
      <c r="B5757" t="s">
        <v>241</v>
      </c>
      <c r="C5757">
        <v>10469.400000000001</v>
      </c>
      <c r="D5757">
        <v>202505</v>
      </c>
      <c r="E5757" s="121" t="str">
        <f t="shared" si="88"/>
        <v>01 May 2025</v>
      </c>
      <c r="F5757" s="98" t="s">
        <v>541</v>
      </c>
      <c r="G5757" t="s">
        <v>550</v>
      </c>
    </row>
    <row r="5758" spans="1:7" x14ac:dyDescent="0.25">
      <c r="A5758" s="98" t="s">
        <v>549</v>
      </c>
      <c r="B5758" t="s">
        <v>241</v>
      </c>
      <c r="C5758">
        <v>20938.800000000003</v>
      </c>
      <c r="D5758">
        <v>202505</v>
      </c>
      <c r="E5758" s="121" t="str">
        <f t="shared" si="88"/>
        <v>01 May 2025</v>
      </c>
      <c r="F5758" s="98" t="s">
        <v>541</v>
      </c>
      <c r="G5758" t="s">
        <v>551</v>
      </c>
    </row>
    <row r="5759" spans="1:7" x14ac:dyDescent="0.25">
      <c r="A5759" s="98" t="s">
        <v>549</v>
      </c>
      <c r="B5759" t="s">
        <v>241</v>
      </c>
      <c r="C5759">
        <v>31931.67</v>
      </c>
      <c r="D5759">
        <v>202505</v>
      </c>
      <c r="E5759" s="121" t="str">
        <f t="shared" si="88"/>
        <v>01 May 2025</v>
      </c>
      <c r="F5759" s="98" t="s">
        <v>541</v>
      </c>
      <c r="G5759" t="s">
        <v>552</v>
      </c>
    </row>
    <row r="5760" spans="1:7" x14ac:dyDescent="0.25">
      <c r="A5760" s="98" t="s">
        <v>549</v>
      </c>
      <c r="B5760" t="s">
        <v>241</v>
      </c>
      <c r="C5760">
        <v>43448.009999999995</v>
      </c>
      <c r="D5760">
        <v>202505</v>
      </c>
      <c r="E5760" s="121" t="str">
        <f t="shared" si="88"/>
        <v>01 May 2025</v>
      </c>
      <c r="F5760" s="98" t="s">
        <v>541</v>
      </c>
      <c r="G5760" t="s">
        <v>553</v>
      </c>
    </row>
    <row r="5761" spans="1:7" x14ac:dyDescent="0.25">
      <c r="A5761" s="98" t="s">
        <v>549</v>
      </c>
      <c r="B5761" t="s">
        <v>241</v>
      </c>
      <c r="C5761">
        <v>52347</v>
      </c>
      <c r="D5761">
        <v>202505</v>
      </c>
      <c r="E5761" s="121" t="str">
        <f t="shared" si="88"/>
        <v>01 May 2025</v>
      </c>
      <c r="F5761" s="98" t="s">
        <v>541</v>
      </c>
      <c r="G5761" t="s">
        <v>554</v>
      </c>
    </row>
    <row r="5762" spans="1:7" x14ac:dyDescent="0.25">
      <c r="A5762" s="98" t="s">
        <v>549</v>
      </c>
      <c r="B5762" t="s">
        <v>243</v>
      </c>
      <c r="C5762">
        <v>0</v>
      </c>
      <c r="D5762">
        <v>202505</v>
      </c>
      <c r="E5762" s="121" t="str">
        <f t="shared" si="88"/>
        <v>01 May 2025</v>
      </c>
      <c r="F5762" s="98" t="s">
        <v>541</v>
      </c>
      <c r="G5762" t="s">
        <v>550</v>
      </c>
    </row>
    <row r="5763" spans="1:7" x14ac:dyDescent="0.25">
      <c r="A5763" s="98" t="s">
        <v>549</v>
      </c>
      <c r="B5763" t="s">
        <v>243</v>
      </c>
      <c r="C5763">
        <v>0</v>
      </c>
      <c r="D5763">
        <v>202505</v>
      </c>
      <c r="E5763" s="121" t="str">
        <f t="shared" si="88"/>
        <v>01 May 2025</v>
      </c>
      <c r="F5763" s="98" t="s">
        <v>541</v>
      </c>
      <c r="G5763" t="s">
        <v>551</v>
      </c>
    </row>
    <row r="5764" spans="1:7" x14ac:dyDescent="0.25">
      <c r="A5764" s="98" t="s">
        <v>549</v>
      </c>
      <c r="B5764" t="s">
        <v>243</v>
      </c>
      <c r="C5764">
        <v>0</v>
      </c>
      <c r="D5764">
        <v>202505</v>
      </c>
      <c r="E5764" s="121" t="str">
        <f t="shared" si="88"/>
        <v>01 May 2025</v>
      </c>
      <c r="F5764" s="98" t="s">
        <v>541</v>
      </c>
      <c r="G5764" t="s">
        <v>552</v>
      </c>
    </row>
    <row r="5765" spans="1:7" x14ac:dyDescent="0.25">
      <c r="A5765" s="98" t="s">
        <v>549</v>
      </c>
      <c r="B5765" t="s">
        <v>243</v>
      </c>
      <c r="C5765">
        <v>0</v>
      </c>
      <c r="D5765">
        <v>202505</v>
      </c>
      <c r="E5765" s="121" t="str">
        <f t="shared" si="88"/>
        <v>01 May 2025</v>
      </c>
      <c r="F5765" s="98" t="s">
        <v>541</v>
      </c>
      <c r="G5765" t="s">
        <v>553</v>
      </c>
    </row>
    <row r="5766" spans="1:7" x14ac:dyDescent="0.25">
      <c r="A5766" s="98" t="s">
        <v>549</v>
      </c>
      <c r="B5766" t="s">
        <v>243</v>
      </c>
      <c r="C5766">
        <v>0</v>
      </c>
      <c r="D5766">
        <v>202505</v>
      </c>
      <c r="E5766" s="121" t="str">
        <f t="shared" si="88"/>
        <v>01 May 2025</v>
      </c>
      <c r="F5766" s="98" t="s">
        <v>541</v>
      </c>
      <c r="G5766" t="s">
        <v>554</v>
      </c>
    </row>
    <row r="5767" spans="1:7" x14ac:dyDescent="0.25">
      <c r="A5767" s="98" t="s">
        <v>549</v>
      </c>
      <c r="B5767" t="s">
        <v>249</v>
      </c>
      <c r="C5767">
        <v>10469.400000000001</v>
      </c>
      <c r="D5767">
        <v>202505</v>
      </c>
      <c r="E5767" s="121" t="str">
        <f t="shared" ref="E5767:E5830" si="89">TEXT(DATE(LEFT(D5767,4), RIGHT(D5767,2), 1), "DD MMMM YYYY")</f>
        <v>01 May 2025</v>
      </c>
      <c r="F5767" s="98" t="s">
        <v>541</v>
      </c>
      <c r="G5767" t="s">
        <v>550</v>
      </c>
    </row>
    <row r="5768" spans="1:7" x14ac:dyDescent="0.25">
      <c r="A5768" s="98" t="s">
        <v>549</v>
      </c>
      <c r="B5768" t="s">
        <v>249</v>
      </c>
      <c r="C5768">
        <v>20938.800000000003</v>
      </c>
      <c r="D5768">
        <v>202505</v>
      </c>
      <c r="E5768" s="121" t="str">
        <f t="shared" si="89"/>
        <v>01 May 2025</v>
      </c>
      <c r="F5768" s="98" t="s">
        <v>541</v>
      </c>
      <c r="G5768" t="s">
        <v>551</v>
      </c>
    </row>
    <row r="5769" spans="1:7" x14ac:dyDescent="0.25">
      <c r="A5769" s="98" t="s">
        <v>549</v>
      </c>
      <c r="B5769" t="s">
        <v>249</v>
      </c>
      <c r="C5769">
        <v>31931.67</v>
      </c>
      <c r="D5769">
        <v>202505</v>
      </c>
      <c r="E5769" s="121" t="str">
        <f t="shared" si="89"/>
        <v>01 May 2025</v>
      </c>
      <c r="F5769" s="98" t="s">
        <v>541</v>
      </c>
      <c r="G5769" t="s">
        <v>552</v>
      </c>
    </row>
    <row r="5770" spans="1:7" x14ac:dyDescent="0.25">
      <c r="A5770" s="98" t="s">
        <v>549</v>
      </c>
      <c r="B5770" t="s">
        <v>249</v>
      </c>
      <c r="C5770">
        <v>43448.009999999995</v>
      </c>
      <c r="D5770">
        <v>202505</v>
      </c>
      <c r="E5770" s="121" t="str">
        <f t="shared" si="89"/>
        <v>01 May 2025</v>
      </c>
      <c r="F5770" s="98" t="s">
        <v>541</v>
      </c>
      <c r="G5770" t="s">
        <v>553</v>
      </c>
    </row>
    <row r="5771" spans="1:7" x14ac:dyDescent="0.25">
      <c r="A5771" s="98" t="s">
        <v>549</v>
      </c>
      <c r="B5771" t="s">
        <v>249</v>
      </c>
      <c r="C5771">
        <v>52347</v>
      </c>
      <c r="D5771">
        <v>202505</v>
      </c>
      <c r="E5771" s="121" t="str">
        <f t="shared" si="89"/>
        <v>01 May 2025</v>
      </c>
      <c r="F5771" s="98" t="s">
        <v>541</v>
      </c>
      <c r="G5771" t="s">
        <v>554</v>
      </c>
    </row>
    <row r="5772" spans="1:7" x14ac:dyDescent="0.25">
      <c r="A5772" s="98" t="s">
        <v>549</v>
      </c>
      <c r="B5772" t="s">
        <v>255</v>
      </c>
      <c r="C5772">
        <v>10469.400000000001</v>
      </c>
      <c r="D5772">
        <v>202505</v>
      </c>
      <c r="E5772" s="121" t="str">
        <f t="shared" si="89"/>
        <v>01 May 2025</v>
      </c>
      <c r="F5772" s="98" t="s">
        <v>541</v>
      </c>
      <c r="G5772" t="s">
        <v>550</v>
      </c>
    </row>
    <row r="5773" spans="1:7" x14ac:dyDescent="0.25">
      <c r="A5773" s="98" t="s">
        <v>549</v>
      </c>
      <c r="B5773" t="s">
        <v>255</v>
      </c>
      <c r="C5773">
        <v>20938.800000000003</v>
      </c>
      <c r="D5773">
        <v>202505</v>
      </c>
      <c r="E5773" s="121" t="str">
        <f t="shared" si="89"/>
        <v>01 May 2025</v>
      </c>
      <c r="F5773" s="98" t="s">
        <v>541</v>
      </c>
      <c r="G5773" t="s">
        <v>551</v>
      </c>
    </row>
    <row r="5774" spans="1:7" x14ac:dyDescent="0.25">
      <c r="A5774" s="98" t="s">
        <v>549</v>
      </c>
      <c r="B5774" t="s">
        <v>255</v>
      </c>
      <c r="C5774">
        <v>31931.67</v>
      </c>
      <c r="D5774">
        <v>202505</v>
      </c>
      <c r="E5774" s="121" t="str">
        <f t="shared" si="89"/>
        <v>01 May 2025</v>
      </c>
      <c r="F5774" s="98" t="s">
        <v>541</v>
      </c>
      <c r="G5774" t="s">
        <v>552</v>
      </c>
    </row>
    <row r="5775" spans="1:7" x14ac:dyDescent="0.25">
      <c r="A5775" s="98" t="s">
        <v>549</v>
      </c>
      <c r="B5775" t="s">
        <v>255</v>
      </c>
      <c r="C5775">
        <v>43448.009999999995</v>
      </c>
      <c r="D5775">
        <v>202505</v>
      </c>
      <c r="E5775" s="121" t="str">
        <f t="shared" si="89"/>
        <v>01 May 2025</v>
      </c>
      <c r="F5775" s="98" t="s">
        <v>541</v>
      </c>
      <c r="G5775" t="s">
        <v>553</v>
      </c>
    </row>
    <row r="5776" spans="1:7" x14ac:dyDescent="0.25">
      <c r="A5776" s="98" t="s">
        <v>549</v>
      </c>
      <c r="B5776" t="s">
        <v>255</v>
      </c>
      <c r="C5776">
        <v>52347</v>
      </c>
      <c r="D5776">
        <v>202505</v>
      </c>
      <c r="E5776" s="121" t="str">
        <f t="shared" si="89"/>
        <v>01 May 2025</v>
      </c>
      <c r="F5776" s="98" t="s">
        <v>541</v>
      </c>
      <c r="G5776" t="s">
        <v>554</v>
      </c>
    </row>
    <row r="5777" spans="1:7" x14ac:dyDescent="0.25">
      <c r="A5777" s="98" t="s">
        <v>549</v>
      </c>
      <c r="B5777" t="s">
        <v>15</v>
      </c>
      <c r="C5777">
        <v>0</v>
      </c>
      <c r="D5777">
        <v>202506</v>
      </c>
      <c r="E5777" s="121" t="str">
        <f t="shared" si="89"/>
        <v>01 June 2025</v>
      </c>
      <c r="F5777" s="98" t="s">
        <v>541</v>
      </c>
      <c r="G5777" t="s">
        <v>550</v>
      </c>
    </row>
    <row r="5778" spans="1:7" x14ac:dyDescent="0.25">
      <c r="A5778" s="98" t="s">
        <v>549</v>
      </c>
      <c r="B5778" t="s">
        <v>15</v>
      </c>
      <c r="C5778">
        <v>0</v>
      </c>
      <c r="D5778">
        <v>202506</v>
      </c>
      <c r="E5778" s="121" t="str">
        <f t="shared" si="89"/>
        <v>01 June 2025</v>
      </c>
      <c r="F5778" s="98" t="s">
        <v>541</v>
      </c>
      <c r="G5778" t="s">
        <v>551</v>
      </c>
    </row>
    <row r="5779" spans="1:7" x14ac:dyDescent="0.25">
      <c r="A5779" s="98" t="s">
        <v>549</v>
      </c>
      <c r="B5779" t="s">
        <v>15</v>
      </c>
      <c r="C5779">
        <v>0</v>
      </c>
      <c r="D5779">
        <v>202506</v>
      </c>
      <c r="E5779" s="121" t="str">
        <f t="shared" si="89"/>
        <v>01 June 2025</v>
      </c>
      <c r="F5779" s="98" t="s">
        <v>541</v>
      </c>
      <c r="G5779" t="s">
        <v>552</v>
      </c>
    </row>
    <row r="5780" spans="1:7" x14ac:dyDescent="0.25">
      <c r="A5780" s="98" t="s">
        <v>549</v>
      </c>
      <c r="B5780" t="s">
        <v>15</v>
      </c>
      <c r="C5780">
        <v>0</v>
      </c>
      <c r="D5780">
        <v>202506</v>
      </c>
      <c r="E5780" s="121" t="str">
        <f t="shared" si="89"/>
        <v>01 June 2025</v>
      </c>
      <c r="F5780" s="98" t="s">
        <v>541</v>
      </c>
      <c r="G5780" t="s">
        <v>553</v>
      </c>
    </row>
    <row r="5781" spans="1:7" x14ac:dyDescent="0.25">
      <c r="A5781" s="98" t="s">
        <v>549</v>
      </c>
      <c r="B5781" t="s">
        <v>15</v>
      </c>
      <c r="C5781">
        <v>0</v>
      </c>
      <c r="D5781">
        <v>202506</v>
      </c>
      <c r="E5781" s="121" t="str">
        <f t="shared" si="89"/>
        <v>01 June 2025</v>
      </c>
      <c r="F5781" s="98" t="s">
        <v>541</v>
      </c>
      <c r="G5781" t="s">
        <v>554</v>
      </c>
    </row>
    <row r="5782" spans="1:7" x14ac:dyDescent="0.25">
      <c r="A5782" s="98" t="s">
        <v>549</v>
      </c>
      <c r="B5782" t="s">
        <v>18</v>
      </c>
      <c r="C5782">
        <v>0</v>
      </c>
      <c r="D5782">
        <v>202506</v>
      </c>
      <c r="E5782" s="121" t="str">
        <f t="shared" si="89"/>
        <v>01 June 2025</v>
      </c>
      <c r="F5782" s="98" t="s">
        <v>541</v>
      </c>
      <c r="G5782" t="s">
        <v>550</v>
      </c>
    </row>
    <row r="5783" spans="1:7" x14ac:dyDescent="0.25">
      <c r="A5783" s="98" t="s">
        <v>549</v>
      </c>
      <c r="B5783" t="s">
        <v>18</v>
      </c>
      <c r="C5783">
        <v>0</v>
      </c>
      <c r="D5783">
        <v>202506</v>
      </c>
      <c r="E5783" s="121" t="str">
        <f t="shared" si="89"/>
        <v>01 June 2025</v>
      </c>
      <c r="F5783" s="98" t="s">
        <v>541</v>
      </c>
      <c r="G5783" t="s">
        <v>551</v>
      </c>
    </row>
    <row r="5784" spans="1:7" x14ac:dyDescent="0.25">
      <c r="A5784" s="98" t="s">
        <v>549</v>
      </c>
      <c r="B5784" t="s">
        <v>18</v>
      </c>
      <c r="C5784">
        <v>0</v>
      </c>
      <c r="D5784">
        <v>202506</v>
      </c>
      <c r="E5784" s="121" t="str">
        <f t="shared" si="89"/>
        <v>01 June 2025</v>
      </c>
      <c r="F5784" s="98" t="s">
        <v>541</v>
      </c>
      <c r="G5784" t="s">
        <v>552</v>
      </c>
    </row>
    <row r="5785" spans="1:7" x14ac:dyDescent="0.25">
      <c r="A5785" s="98" t="s">
        <v>549</v>
      </c>
      <c r="B5785" t="s">
        <v>18</v>
      </c>
      <c r="C5785">
        <v>0</v>
      </c>
      <c r="D5785">
        <v>202506</v>
      </c>
      <c r="E5785" s="121" t="str">
        <f t="shared" si="89"/>
        <v>01 June 2025</v>
      </c>
      <c r="F5785" s="98" t="s">
        <v>541</v>
      </c>
      <c r="G5785" t="s">
        <v>553</v>
      </c>
    </row>
    <row r="5786" spans="1:7" x14ac:dyDescent="0.25">
      <c r="A5786" s="98" t="s">
        <v>549</v>
      </c>
      <c r="B5786" t="s">
        <v>18</v>
      </c>
      <c r="C5786">
        <v>0</v>
      </c>
      <c r="D5786">
        <v>202506</v>
      </c>
      <c r="E5786" s="121" t="str">
        <f t="shared" si="89"/>
        <v>01 June 2025</v>
      </c>
      <c r="F5786" s="98" t="s">
        <v>541</v>
      </c>
      <c r="G5786" t="s">
        <v>554</v>
      </c>
    </row>
    <row r="5787" spans="1:7" x14ac:dyDescent="0.25">
      <c r="A5787" s="98" t="s">
        <v>549</v>
      </c>
      <c r="B5787" t="s">
        <v>20</v>
      </c>
      <c r="C5787">
        <v>0</v>
      </c>
      <c r="D5787">
        <v>202506</v>
      </c>
      <c r="E5787" s="121" t="str">
        <f t="shared" si="89"/>
        <v>01 June 2025</v>
      </c>
      <c r="F5787" s="98" t="s">
        <v>541</v>
      </c>
      <c r="G5787" t="s">
        <v>550</v>
      </c>
    </row>
    <row r="5788" spans="1:7" x14ac:dyDescent="0.25">
      <c r="A5788" s="98" t="s">
        <v>549</v>
      </c>
      <c r="B5788" t="s">
        <v>20</v>
      </c>
      <c r="C5788">
        <v>0</v>
      </c>
      <c r="D5788">
        <v>202506</v>
      </c>
      <c r="E5788" s="121" t="str">
        <f t="shared" si="89"/>
        <v>01 June 2025</v>
      </c>
      <c r="F5788" s="98" t="s">
        <v>541</v>
      </c>
      <c r="G5788" t="s">
        <v>551</v>
      </c>
    </row>
    <row r="5789" spans="1:7" x14ac:dyDescent="0.25">
      <c r="A5789" s="98" t="s">
        <v>549</v>
      </c>
      <c r="B5789" t="s">
        <v>20</v>
      </c>
      <c r="C5789">
        <v>0</v>
      </c>
      <c r="D5789">
        <v>202506</v>
      </c>
      <c r="E5789" s="121" t="str">
        <f t="shared" si="89"/>
        <v>01 June 2025</v>
      </c>
      <c r="F5789" s="98" t="s">
        <v>541</v>
      </c>
      <c r="G5789" t="s">
        <v>552</v>
      </c>
    </row>
    <row r="5790" spans="1:7" x14ac:dyDescent="0.25">
      <c r="A5790" s="98" t="s">
        <v>549</v>
      </c>
      <c r="B5790" t="s">
        <v>20</v>
      </c>
      <c r="C5790">
        <v>0</v>
      </c>
      <c r="D5790">
        <v>202506</v>
      </c>
      <c r="E5790" s="121" t="str">
        <f t="shared" si="89"/>
        <v>01 June 2025</v>
      </c>
      <c r="F5790" s="98" t="s">
        <v>541</v>
      </c>
      <c r="G5790" t="s">
        <v>553</v>
      </c>
    </row>
    <row r="5791" spans="1:7" x14ac:dyDescent="0.25">
      <c r="A5791" s="98" t="s">
        <v>549</v>
      </c>
      <c r="B5791" t="s">
        <v>20</v>
      </c>
      <c r="C5791">
        <v>0</v>
      </c>
      <c r="D5791">
        <v>202506</v>
      </c>
      <c r="E5791" s="121" t="str">
        <f t="shared" si="89"/>
        <v>01 June 2025</v>
      </c>
      <c r="F5791" s="98" t="s">
        <v>541</v>
      </c>
      <c r="G5791" t="s">
        <v>554</v>
      </c>
    </row>
    <row r="5792" spans="1:7" x14ac:dyDescent="0.25">
      <c r="A5792" s="98" t="s">
        <v>549</v>
      </c>
      <c r="B5792" t="s">
        <v>22</v>
      </c>
      <c r="C5792">
        <v>19800</v>
      </c>
      <c r="D5792">
        <v>202506</v>
      </c>
      <c r="E5792" s="121" t="str">
        <f t="shared" si="89"/>
        <v>01 June 2025</v>
      </c>
      <c r="F5792" s="98" t="s">
        <v>541</v>
      </c>
      <c r="G5792" t="s">
        <v>550</v>
      </c>
    </row>
    <row r="5793" spans="1:7" x14ac:dyDescent="0.25">
      <c r="A5793" s="98" t="s">
        <v>549</v>
      </c>
      <c r="B5793" t="s">
        <v>22</v>
      </c>
      <c r="C5793">
        <v>99000</v>
      </c>
      <c r="D5793">
        <v>202506</v>
      </c>
      <c r="E5793" s="121" t="str">
        <f t="shared" si="89"/>
        <v>01 June 2025</v>
      </c>
      <c r="F5793" s="98" t="s">
        <v>541</v>
      </c>
      <c r="G5793" t="s">
        <v>551</v>
      </c>
    </row>
    <row r="5794" spans="1:7" x14ac:dyDescent="0.25">
      <c r="A5794" s="98" t="s">
        <v>549</v>
      </c>
      <c r="B5794" t="s">
        <v>22</v>
      </c>
      <c r="C5794">
        <v>174900</v>
      </c>
      <c r="D5794">
        <v>202506</v>
      </c>
      <c r="E5794" s="121" t="str">
        <f t="shared" si="89"/>
        <v>01 June 2025</v>
      </c>
      <c r="F5794" s="98" t="s">
        <v>541</v>
      </c>
      <c r="G5794" t="s">
        <v>552</v>
      </c>
    </row>
    <row r="5795" spans="1:7" x14ac:dyDescent="0.25">
      <c r="A5795" s="98" t="s">
        <v>549</v>
      </c>
      <c r="B5795" t="s">
        <v>22</v>
      </c>
      <c r="C5795">
        <v>250800</v>
      </c>
      <c r="D5795">
        <v>202506</v>
      </c>
      <c r="E5795" s="121" t="str">
        <f t="shared" si="89"/>
        <v>01 June 2025</v>
      </c>
      <c r="F5795" s="98" t="s">
        <v>541</v>
      </c>
      <c r="G5795" t="s">
        <v>553</v>
      </c>
    </row>
    <row r="5796" spans="1:7" x14ac:dyDescent="0.25">
      <c r="A5796" s="98" t="s">
        <v>549</v>
      </c>
      <c r="B5796" t="s">
        <v>22</v>
      </c>
      <c r="C5796">
        <v>330000</v>
      </c>
      <c r="D5796">
        <v>202506</v>
      </c>
      <c r="E5796" s="121" t="str">
        <f t="shared" si="89"/>
        <v>01 June 2025</v>
      </c>
      <c r="F5796" s="98" t="s">
        <v>541</v>
      </c>
      <c r="G5796" t="s">
        <v>554</v>
      </c>
    </row>
    <row r="5797" spans="1:7" x14ac:dyDescent="0.25">
      <c r="A5797" s="98" t="s">
        <v>549</v>
      </c>
      <c r="B5797" t="s">
        <v>63</v>
      </c>
      <c r="C5797">
        <v>19800</v>
      </c>
      <c r="D5797">
        <v>202506</v>
      </c>
      <c r="E5797" s="121" t="str">
        <f t="shared" si="89"/>
        <v>01 June 2025</v>
      </c>
      <c r="F5797" s="98" t="s">
        <v>541</v>
      </c>
      <c r="G5797" t="s">
        <v>550</v>
      </c>
    </row>
    <row r="5798" spans="1:7" x14ac:dyDescent="0.25">
      <c r="A5798" s="98" t="s">
        <v>549</v>
      </c>
      <c r="B5798" t="s">
        <v>63</v>
      </c>
      <c r="C5798">
        <v>99000</v>
      </c>
      <c r="D5798">
        <v>202506</v>
      </c>
      <c r="E5798" s="121" t="str">
        <f t="shared" si="89"/>
        <v>01 June 2025</v>
      </c>
      <c r="F5798" s="98" t="s">
        <v>541</v>
      </c>
      <c r="G5798" t="s">
        <v>551</v>
      </c>
    </row>
    <row r="5799" spans="1:7" x14ac:dyDescent="0.25">
      <c r="A5799" s="98" t="s">
        <v>549</v>
      </c>
      <c r="B5799" t="s">
        <v>63</v>
      </c>
      <c r="C5799">
        <v>174900</v>
      </c>
      <c r="D5799">
        <v>202506</v>
      </c>
      <c r="E5799" s="121" t="str">
        <f t="shared" si="89"/>
        <v>01 June 2025</v>
      </c>
      <c r="F5799" s="98" t="s">
        <v>541</v>
      </c>
      <c r="G5799" t="s">
        <v>552</v>
      </c>
    </row>
    <row r="5800" spans="1:7" x14ac:dyDescent="0.25">
      <c r="A5800" s="98" t="s">
        <v>549</v>
      </c>
      <c r="B5800" t="s">
        <v>63</v>
      </c>
      <c r="C5800">
        <v>250800</v>
      </c>
      <c r="D5800">
        <v>202506</v>
      </c>
      <c r="E5800" s="121" t="str">
        <f t="shared" si="89"/>
        <v>01 June 2025</v>
      </c>
      <c r="F5800" s="98" t="s">
        <v>541</v>
      </c>
      <c r="G5800" t="s">
        <v>553</v>
      </c>
    </row>
    <row r="5801" spans="1:7" x14ac:dyDescent="0.25">
      <c r="A5801" s="98" t="s">
        <v>549</v>
      </c>
      <c r="B5801" t="s">
        <v>63</v>
      </c>
      <c r="C5801">
        <v>330000</v>
      </c>
      <c r="D5801">
        <v>202506</v>
      </c>
      <c r="E5801" s="121" t="str">
        <f t="shared" si="89"/>
        <v>01 June 2025</v>
      </c>
      <c r="F5801" s="98" t="s">
        <v>541</v>
      </c>
      <c r="G5801" t="s">
        <v>554</v>
      </c>
    </row>
    <row r="5802" spans="1:7" x14ac:dyDescent="0.25">
      <c r="A5802" s="98" t="s">
        <v>549</v>
      </c>
      <c r="B5802" t="s">
        <v>66</v>
      </c>
      <c r="C5802">
        <v>0</v>
      </c>
      <c r="D5802">
        <v>202506</v>
      </c>
      <c r="E5802" s="121" t="str">
        <f t="shared" si="89"/>
        <v>01 June 2025</v>
      </c>
      <c r="F5802" s="98" t="s">
        <v>541</v>
      </c>
      <c r="G5802" t="s">
        <v>550</v>
      </c>
    </row>
    <row r="5803" spans="1:7" x14ac:dyDescent="0.25">
      <c r="A5803" s="98" t="s">
        <v>549</v>
      </c>
      <c r="B5803" t="s">
        <v>66</v>
      </c>
      <c r="C5803">
        <v>0</v>
      </c>
      <c r="D5803">
        <v>202506</v>
      </c>
      <c r="E5803" s="121" t="str">
        <f t="shared" si="89"/>
        <v>01 June 2025</v>
      </c>
      <c r="F5803" s="98" t="s">
        <v>541</v>
      </c>
      <c r="G5803" t="s">
        <v>551</v>
      </c>
    </row>
    <row r="5804" spans="1:7" x14ac:dyDescent="0.25">
      <c r="A5804" s="98" t="s">
        <v>549</v>
      </c>
      <c r="B5804" t="s">
        <v>66</v>
      </c>
      <c r="C5804">
        <v>0</v>
      </c>
      <c r="D5804">
        <v>202506</v>
      </c>
      <c r="E5804" s="121" t="str">
        <f t="shared" si="89"/>
        <v>01 June 2025</v>
      </c>
      <c r="F5804" s="98" t="s">
        <v>541</v>
      </c>
      <c r="G5804" t="s">
        <v>552</v>
      </c>
    </row>
    <row r="5805" spans="1:7" x14ac:dyDescent="0.25">
      <c r="A5805" s="98" t="s">
        <v>549</v>
      </c>
      <c r="B5805" t="s">
        <v>66</v>
      </c>
      <c r="C5805">
        <v>0</v>
      </c>
      <c r="D5805">
        <v>202506</v>
      </c>
      <c r="E5805" s="121" t="str">
        <f t="shared" si="89"/>
        <v>01 June 2025</v>
      </c>
      <c r="F5805" s="98" t="s">
        <v>541</v>
      </c>
      <c r="G5805" t="s">
        <v>553</v>
      </c>
    </row>
    <row r="5806" spans="1:7" x14ac:dyDescent="0.25">
      <c r="A5806" s="98" t="s">
        <v>549</v>
      </c>
      <c r="B5806" t="s">
        <v>66</v>
      </c>
      <c r="C5806">
        <v>0</v>
      </c>
      <c r="D5806">
        <v>202506</v>
      </c>
      <c r="E5806" s="121" t="str">
        <f t="shared" si="89"/>
        <v>01 June 2025</v>
      </c>
      <c r="F5806" s="98" t="s">
        <v>541</v>
      </c>
      <c r="G5806" t="s">
        <v>554</v>
      </c>
    </row>
    <row r="5807" spans="1:7" x14ac:dyDescent="0.25">
      <c r="A5807" s="98" t="s">
        <v>549</v>
      </c>
      <c r="B5807" t="s">
        <v>68</v>
      </c>
      <c r="C5807">
        <v>-14256</v>
      </c>
      <c r="D5807">
        <v>202506</v>
      </c>
      <c r="E5807" s="121" t="str">
        <f t="shared" si="89"/>
        <v>01 June 2025</v>
      </c>
      <c r="F5807" s="98" t="s">
        <v>541</v>
      </c>
      <c r="G5807" t="s">
        <v>550</v>
      </c>
    </row>
    <row r="5808" spans="1:7" x14ac:dyDescent="0.25">
      <c r="A5808" s="98" t="s">
        <v>549</v>
      </c>
      <c r="B5808" t="s">
        <v>68</v>
      </c>
      <c r="C5808">
        <v>-71280</v>
      </c>
      <c r="D5808">
        <v>202506</v>
      </c>
      <c r="E5808" s="121" t="str">
        <f t="shared" si="89"/>
        <v>01 June 2025</v>
      </c>
      <c r="F5808" s="98" t="s">
        <v>541</v>
      </c>
      <c r="G5808" t="s">
        <v>551</v>
      </c>
    </row>
    <row r="5809" spans="1:7" x14ac:dyDescent="0.25">
      <c r="A5809" s="98" t="s">
        <v>549</v>
      </c>
      <c r="B5809" t="s">
        <v>68</v>
      </c>
      <c r="C5809">
        <v>-125928</v>
      </c>
      <c r="D5809">
        <v>202506</v>
      </c>
      <c r="E5809" s="121" t="str">
        <f t="shared" si="89"/>
        <v>01 June 2025</v>
      </c>
      <c r="F5809" s="98" t="s">
        <v>541</v>
      </c>
      <c r="G5809" t="s">
        <v>552</v>
      </c>
    </row>
    <row r="5810" spans="1:7" x14ac:dyDescent="0.25">
      <c r="A5810" s="98" t="s">
        <v>549</v>
      </c>
      <c r="B5810" t="s">
        <v>68</v>
      </c>
      <c r="C5810">
        <v>-180576</v>
      </c>
      <c r="D5810">
        <v>202506</v>
      </c>
      <c r="E5810" s="121" t="str">
        <f t="shared" si="89"/>
        <v>01 June 2025</v>
      </c>
      <c r="F5810" s="98" t="s">
        <v>541</v>
      </c>
      <c r="G5810" t="s">
        <v>553</v>
      </c>
    </row>
    <row r="5811" spans="1:7" x14ac:dyDescent="0.25">
      <c r="A5811" s="98" t="s">
        <v>549</v>
      </c>
      <c r="B5811" t="s">
        <v>68</v>
      </c>
      <c r="C5811">
        <v>-237600</v>
      </c>
      <c r="D5811">
        <v>202506</v>
      </c>
      <c r="E5811" s="121" t="str">
        <f t="shared" si="89"/>
        <v>01 June 2025</v>
      </c>
      <c r="F5811" s="98" t="s">
        <v>541</v>
      </c>
      <c r="G5811" t="s">
        <v>554</v>
      </c>
    </row>
    <row r="5812" spans="1:7" x14ac:dyDescent="0.25">
      <c r="A5812" s="98" t="s">
        <v>549</v>
      </c>
      <c r="B5812" t="s">
        <v>110</v>
      </c>
      <c r="C5812">
        <v>-14256</v>
      </c>
      <c r="D5812">
        <v>202506</v>
      </c>
      <c r="E5812" s="121" t="str">
        <f t="shared" si="89"/>
        <v>01 June 2025</v>
      </c>
      <c r="F5812" s="98" t="s">
        <v>541</v>
      </c>
      <c r="G5812" t="s">
        <v>550</v>
      </c>
    </row>
    <row r="5813" spans="1:7" x14ac:dyDescent="0.25">
      <c r="A5813" s="98" t="s">
        <v>549</v>
      </c>
      <c r="B5813" t="s">
        <v>110</v>
      </c>
      <c r="C5813">
        <v>-71280</v>
      </c>
      <c r="D5813">
        <v>202506</v>
      </c>
      <c r="E5813" s="121" t="str">
        <f t="shared" si="89"/>
        <v>01 June 2025</v>
      </c>
      <c r="F5813" s="98" t="s">
        <v>541</v>
      </c>
      <c r="G5813" t="s">
        <v>551</v>
      </c>
    </row>
    <row r="5814" spans="1:7" x14ac:dyDescent="0.25">
      <c r="A5814" s="98" t="s">
        <v>549</v>
      </c>
      <c r="B5814" t="s">
        <v>110</v>
      </c>
      <c r="C5814">
        <v>-125928</v>
      </c>
      <c r="D5814">
        <v>202506</v>
      </c>
      <c r="E5814" s="121" t="str">
        <f t="shared" si="89"/>
        <v>01 June 2025</v>
      </c>
      <c r="F5814" s="98" t="s">
        <v>541</v>
      </c>
      <c r="G5814" t="s">
        <v>552</v>
      </c>
    </row>
    <row r="5815" spans="1:7" x14ac:dyDescent="0.25">
      <c r="A5815" s="98" t="s">
        <v>549</v>
      </c>
      <c r="B5815" t="s">
        <v>110</v>
      </c>
      <c r="C5815">
        <v>-180576</v>
      </c>
      <c r="D5815">
        <v>202506</v>
      </c>
      <c r="E5815" s="121" t="str">
        <f t="shared" si="89"/>
        <v>01 June 2025</v>
      </c>
      <c r="F5815" s="98" t="s">
        <v>541</v>
      </c>
      <c r="G5815" t="s">
        <v>553</v>
      </c>
    </row>
    <row r="5816" spans="1:7" x14ac:dyDescent="0.25">
      <c r="A5816" s="98" t="s">
        <v>549</v>
      </c>
      <c r="B5816" t="s">
        <v>110</v>
      </c>
      <c r="C5816">
        <v>-237600</v>
      </c>
      <c r="D5816">
        <v>202506</v>
      </c>
      <c r="E5816" s="121" t="str">
        <f t="shared" si="89"/>
        <v>01 June 2025</v>
      </c>
      <c r="F5816" s="98" t="s">
        <v>541</v>
      </c>
      <c r="G5816" t="s">
        <v>554</v>
      </c>
    </row>
    <row r="5817" spans="1:7" x14ac:dyDescent="0.25">
      <c r="A5817" s="98" t="s">
        <v>549</v>
      </c>
      <c r="B5817" t="s">
        <v>112</v>
      </c>
      <c r="C5817">
        <v>5544</v>
      </c>
      <c r="D5817">
        <v>202506</v>
      </c>
      <c r="E5817" s="121" t="str">
        <f t="shared" si="89"/>
        <v>01 June 2025</v>
      </c>
      <c r="F5817" s="98" t="s">
        <v>541</v>
      </c>
      <c r="G5817" t="s">
        <v>550</v>
      </c>
    </row>
    <row r="5818" spans="1:7" x14ac:dyDescent="0.25">
      <c r="A5818" s="98" t="s">
        <v>549</v>
      </c>
      <c r="B5818" t="s">
        <v>112</v>
      </c>
      <c r="C5818">
        <v>27720</v>
      </c>
      <c r="D5818">
        <v>202506</v>
      </c>
      <c r="E5818" s="121" t="str">
        <f t="shared" si="89"/>
        <v>01 June 2025</v>
      </c>
      <c r="F5818" s="98" t="s">
        <v>541</v>
      </c>
      <c r="G5818" t="s">
        <v>551</v>
      </c>
    </row>
    <row r="5819" spans="1:7" x14ac:dyDescent="0.25">
      <c r="A5819" s="98" t="s">
        <v>549</v>
      </c>
      <c r="B5819" t="s">
        <v>112</v>
      </c>
      <c r="C5819">
        <v>48972</v>
      </c>
      <c r="D5819">
        <v>202506</v>
      </c>
      <c r="E5819" s="121" t="str">
        <f t="shared" si="89"/>
        <v>01 June 2025</v>
      </c>
      <c r="F5819" s="98" t="s">
        <v>541</v>
      </c>
      <c r="G5819" t="s">
        <v>552</v>
      </c>
    </row>
    <row r="5820" spans="1:7" x14ac:dyDescent="0.25">
      <c r="A5820" s="98" t="s">
        <v>549</v>
      </c>
      <c r="B5820" t="s">
        <v>112</v>
      </c>
      <c r="C5820">
        <v>70224</v>
      </c>
      <c r="D5820">
        <v>202506</v>
      </c>
      <c r="E5820" s="121" t="str">
        <f t="shared" si="89"/>
        <v>01 June 2025</v>
      </c>
      <c r="F5820" s="98" t="s">
        <v>541</v>
      </c>
      <c r="G5820" t="s">
        <v>553</v>
      </c>
    </row>
    <row r="5821" spans="1:7" x14ac:dyDescent="0.25">
      <c r="A5821" s="98" t="s">
        <v>549</v>
      </c>
      <c r="B5821" t="s">
        <v>112</v>
      </c>
      <c r="C5821">
        <v>92400</v>
      </c>
      <c r="D5821">
        <v>202506</v>
      </c>
      <c r="E5821" s="121" t="str">
        <f t="shared" si="89"/>
        <v>01 June 2025</v>
      </c>
      <c r="F5821" s="98" t="s">
        <v>541</v>
      </c>
      <c r="G5821" t="s">
        <v>554</v>
      </c>
    </row>
    <row r="5822" spans="1:7" x14ac:dyDescent="0.25">
      <c r="A5822" s="98" t="s">
        <v>549</v>
      </c>
      <c r="B5822" t="s">
        <v>114</v>
      </c>
      <c r="C5822">
        <v>5544</v>
      </c>
      <c r="D5822">
        <v>202506</v>
      </c>
      <c r="E5822" s="121" t="str">
        <f t="shared" si="89"/>
        <v>01 June 2025</v>
      </c>
      <c r="F5822" s="98" t="s">
        <v>541</v>
      </c>
      <c r="G5822" t="s">
        <v>550</v>
      </c>
    </row>
    <row r="5823" spans="1:7" x14ac:dyDescent="0.25">
      <c r="A5823" s="98" t="s">
        <v>549</v>
      </c>
      <c r="B5823" t="s">
        <v>114</v>
      </c>
      <c r="C5823">
        <v>27720</v>
      </c>
      <c r="D5823">
        <v>202506</v>
      </c>
      <c r="E5823" s="121" t="str">
        <f t="shared" si="89"/>
        <v>01 June 2025</v>
      </c>
      <c r="F5823" s="98" t="s">
        <v>541</v>
      </c>
      <c r="G5823" t="s">
        <v>551</v>
      </c>
    </row>
    <row r="5824" spans="1:7" x14ac:dyDescent="0.25">
      <c r="A5824" s="98" t="s">
        <v>549</v>
      </c>
      <c r="B5824" t="s">
        <v>114</v>
      </c>
      <c r="C5824">
        <v>48972</v>
      </c>
      <c r="D5824">
        <v>202506</v>
      </c>
      <c r="E5824" s="121" t="str">
        <f t="shared" si="89"/>
        <v>01 June 2025</v>
      </c>
      <c r="F5824" s="98" t="s">
        <v>541</v>
      </c>
      <c r="G5824" t="s">
        <v>552</v>
      </c>
    </row>
    <row r="5825" spans="1:7" x14ac:dyDescent="0.25">
      <c r="A5825" s="98" t="s">
        <v>549</v>
      </c>
      <c r="B5825" t="s">
        <v>114</v>
      </c>
      <c r="C5825">
        <v>70224</v>
      </c>
      <c r="D5825">
        <v>202506</v>
      </c>
      <c r="E5825" s="121" t="str">
        <f t="shared" si="89"/>
        <v>01 June 2025</v>
      </c>
      <c r="F5825" s="98" t="s">
        <v>541</v>
      </c>
      <c r="G5825" t="s">
        <v>553</v>
      </c>
    </row>
    <row r="5826" spans="1:7" x14ac:dyDescent="0.25">
      <c r="A5826" s="98" t="s">
        <v>549</v>
      </c>
      <c r="B5826" t="s">
        <v>114</v>
      </c>
      <c r="C5826">
        <v>92400</v>
      </c>
      <c r="D5826">
        <v>202506</v>
      </c>
      <c r="E5826" s="121" t="str">
        <f t="shared" si="89"/>
        <v>01 June 2025</v>
      </c>
      <c r="F5826" s="98" t="s">
        <v>541</v>
      </c>
      <c r="G5826" t="s">
        <v>554</v>
      </c>
    </row>
    <row r="5827" spans="1:7" x14ac:dyDescent="0.25">
      <c r="A5827" s="98" t="s">
        <v>549</v>
      </c>
      <c r="B5827" t="s">
        <v>116</v>
      </c>
      <c r="C5827">
        <v>0</v>
      </c>
      <c r="D5827">
        <v>202506</v>
      </c>
      <c r="E5827" s="121" t="str">
        <f t="shared" si="89"/>
        <v>01 June 2025</v>
      </c>
      <c r="F5827" s="98" t="s">
        <v>541</v>
      </c>
      <c r="G5827" t="s">
        <v>550</v>
      </c>
    </row>
    <row r="5828" spans="1:7" x14ac:dyDescent="0.25">
      <c r="A5828" s="98" t="s">
        <v>549</v>
      </c>
      <c r="B5828" t="s">
        <v>116</v>
      </c>
      <c r="C5828">
        <v>0</v>
      </c>
      <c r="D5828">
        <v>202506</v>
      </c>
      <c r="E5828" s="121" t="str">
        <f t="shared" si="89"/>
        <v>01 June 2025</v>
      </c>
      <c r="F5828" s="98" t="s">
        <v>541</v>
      </c>
      <c r="G5828" t="s">
        <v>551</v>
      </c>
    </row>
    <row r="5829" spans="1:7" x14ac:dyDescent="0.25">
      <c r="A5829" s="98" t="s">
        <v>549</v>
      </c>
      <c r="B5829" t="s">
        <v>116</v>
      </c>
      <c r="C5829">
        <v>0</v>
      </c>
      <c r="D5829">
        <v>202506</v>
      </c>
      <c r="E5829" s="121" t="str">
        <f t="shared" si="89"/>
        <v>01 June 2025</v>
      </c>
      <c r="F5829" s="98" t="s">
        <v>541</v>
      </c>
      <c r="G5829" t="s">
        <v>552</v>
      </c>
    </row>
    <row r="5830" spans="1:7" x14ac:dyDescent="0.25">
      <c r="A5830" s="98" t="s">
        <v>549</v>
      </c>
      <c r="B5830" t="s">
        <v>116</v>
      </c>
      <c r="C5830">
        <v>0</v>
      </c>
      <c r="D5830">
        <v>202506</v>
      </c>
      <c r="E5830" s="121" t="str">
        <f t="shared" si="89"/>
        <v>01 June 2025</v>
      </c>
      <c r="F5830" s="98" t="s">
        <v>541</v>
      </c>
      <c r="G5830" t="s">
        <v>553</v>
      </c>
    </row>
    <row r="5831" spans="1:7" x14ac:dyDescent="0.25">
      <c r="A5831" s="98" t="s">
        <v>549</v>
      </c>
      <c r="B5831" t="s">
        <v>116</v>
      </c>
      <c r="C5831">
        <v>0</v>
      </c>
      <c r="D5831">
        <v>202506</v>
      </c>
      <c r="E5831" s="121" t="str">
        <f t="shared" ref="E5831:E5894" si="90">TEXT(DATE(LEFT(D5831,4), RIGHT(D5831,2), 1), "DD MMMM YYYY")</f>
        <v>01 June 2025</v>
      </c>
      <c r="F5831" s="98" t="s">
        <v>541</v>
      </c>
      <c r="G5831" t="s">
        <v>554</v>
      </c>
    </row>
    <row r="5832" spans="1:7" x14ac:dyDescent="0.25">
      <c r="A5832" s="98" t="s">
        <v>549</v>
      </c>
      <c r="B5832" t="s">
        <v>118</v>
      </c>
      <c r="C5832">
        <v>0</v>
      </c>
      <c r="D5832">
        <v>202506</v>
      </c>
      <c r="E5832" s="121" t="str">
        <f t="shared" si="90"/>
        <v>01 June 2025</v>
      </c>
      <c r="F5832" s="98" t="s">
        <v>541</v>
      </c>
      <c r="G5832" t="s">
        <v>550</v>
      </c>
    </row>
    <row r="5833" spans="1:7" x14ac:dyDescent="0.25">
      <c r="A5833" s="98" t="s">
        <v>549</v>
      </c>
      <c r="B5833" t="s">
        <v>118</v>
      </c>
      <c r="C5833">
        <v>0</v>
      </c>
      <c r="D5833">
        <v>202506</v>
      </c>
      <c r="E5833" s="121" t="str">
        <f t="shared" si="90"/>
        <v>01 June 2025</v>
      </c>
      <c r="F5833" s="98" t="s">
        <v>541</v>
      </c>
      <c r="G5833" t="s">
        <v>551</v>
      </c>
    </row>
    <row r="5834" spans="1:7" x14ac:dyDescent="0.25">
      <c r="A5834" s="98" t="s">
        <v>549</v>
      </c>
      <c r="B5834" t="s">
        <v>118</v>
      </c>
      <c r="C5834">
        <v>0</v>
      </c>
      <c r="D5834">
        <v>202506</v>
      </c>
      <c r="E5834" s="121" t="str">
        <f t="shared" si="90"/>
        <v>01 June 2025</v>
      </c>
      <c r="F5834" s="98" t="s">
        <v>541</v>
      </c>
      <c r="G5834" t="s">
        <v>552</v>
      </c>
    </row>
    <row r="5835" spans="1:7" x14ac:dyDescent="0.25">
      <c r="A5835" s="98" t="s">
        <v>549</v>
      </c>
      <c r="B5835" t="s">
        <v>118</v>
      </c>
      <c r="C5835">
        <v>0</v>
      </c>
      <c r="D5835">
        <v>202506</v>
      </c>
      <c r="E5835" s="121" t="str">
        <f t="shared" si="90"/>
        <v>01 June 2025</v>
      </c>
      <c r="F5835" s="98" t="s">
        <v>541</v>
      </c>
      <c r="G5835" t="s">
        <v>553</v>
      </c>
    </row>
    <row r="5836" spans="1:7" x14ac:dyDescent="0.25">
      <c r="A5836" s="98" t="s">
        <v>549</v>
      </c>
      <c r="B5836" t="s">
        <v>118</v>
      </c>
      <c r="C5836">
        <v>0</v>
      </c>
      <c r="D5836">
        <v>202506</v>
      </c>
      <c r="E5836" s="121" t="str">
        <f t="shared" si="90"/>
        <v>01 June 2025</v>
      </c>
      <c r="F5836" s="98" t="s">
        <v>541</v>
      </c>
      <c r="G5836" t="s">
        <v>554</v>
      </c>
    </row>
    <row r="5837" spans="1:7" x14ac:dyDescent="0.25">
      <c r="A5837" s="98" t="s">
        <v>549</v>
      </c>
      <c r="B5837" t="s">
        <v>120</v>
      </c>
      <c r="C5837">
        <v>-2059.02</v>
      </c>
      <c r="D5837">
        <v>202506</v>
      </c>
      <c r="E5837" s="121" t="str">
        <f t="shared" si="90"/>
        <v>01 June 2025</v>
      </c>
      <c r="F5837" s="98" t="s">
        <v>541</v>
      </c>
      <c r="G5837" t="s">
        <v>550</v>
      </c>
    </row>
    <row r="5838" spans="1:7" x14ac:dyDescent="0.25">
      <c r="A5838" s="98" t="s">
        <v>549</v>
      </c>
      <c r="B5838" t="s">
        <v>120</v>
      </c>
      <c r="C5838">
        <v>-10295.1</v>
      </c>
      <c r="D5838">
        <v>202506</v>
      </c>
      <c r="E5838" s="121" t="str">
        <f t="shared" si="90"/>
        <v>01 June 2025</v>
      </c>
      <c r="F5838" s="98" t="s">
        <v>541</v>
      </c>
      <c r="G5838" t="s">
        <v>551</v>
      </c>
    </row>
    <row r="5839" spans="1:7" x14ac:dyDescent="0.25">
      <c r="A5839" s="98" t="s">
        <v>549</v>
      </c>
      <c r="B5839" t="s">
        <v>120</v>
      </c>
      <c r="C5839">
        <v>-18188.010000000002</v>
      </c>
      <c r="D5839">
        <v>202506</v>
      </c>
      <c r="E5839" s="121" t="str">
        <f t="shared" si="90"/>
        <v>01 June 2025</v>
      </c>
      <c r="F5839" s="98" t="s">
        <v>541</v>
      </c>
      <c r="G5839" t="s">
        <v>552</v>
      </c>
    </row>
    <row r="5840" spans="1:7" x14ac:dyDescent="0.25">
      <c r="A5840" s="98" t="s">
        <v>549</v>
      </c>
      <c r="B5840" t="s">
        <v>120</v>
      </c>
      <c r="C5840">
        <v>-26080.920000000002</v>
      </c>
      <c r="D5840">
        <v>202506</v>
      </c>
      <c r="E5840" s="121" t="str">
        <f t="shared" si="90"/>
        <v>01 June 2025</v>
      </c>
      <c r="F5840" s="98" t="s">
        <v>541</v>
      </c>
      <c r="G5840" t="s">
        <v>553</v>
      </c>
    </row>
    <row r="5841" spans="1:7" x14ac:dyDescent="0.25">
      <c r="A5841" s="98" t="s">
        <v>549</v>
      </c>
      <c r="B5841" t="s">
        <v>120</v>
      </c>
      <c r="C5841">
        <v>-34317</v>
      </c>
      <c r="D5841">
        <v>202506</v>
      </c>
      <c r="E5841" s="121" t="str">
        <f t="shared" si="90"/>
        <v>01 June 2025</v>
      </c>
      <c r="F5841" s="98" t="s">
        <v>541</v>
      </c>
      <c r="G5841" t="s">
        <v>554</v>
      </c>
    </row>
    <row r="5842" spans="1:7" x14ac:dyDescent="0.25">
      <c r="A5842" s="98" t="s">
        <v>549</v>
      </c>
      <c r="B5842" t="s">
        <v>122</v>
      </c>
      <c r="C5842">
        <v>-890.4</v>
      </c>
      <c r="D5842">
        <v>202506</v>
      </c>
      <c r="E5842" s="121" t="str">
        <f t="shared" si="90"/>
        <v>01 June 2025</v>
      </c>
      <c r="F5842" s="98" t="s">
        <v>541</v>
      </c>
      <c r="G5842" t="s">
        <v>550</v>
      </c>
    </row>
    <row r="5843" spans="1:7" x14ac:dyDescent="0.25">
      <c r="A5843" s="98" t="s">
        <v>549</v>
      </c>
      <c r="B5843" t="s">
        <v>122</v>
      </c>
      <c r="C5843">
        <v>-4452</v>
      </c>
      <c r="D5843">
        <v>202506</v>
      </c>
      <c r="E5843" s="121" t="str">
        <f t="shared" si="90"/>
        <v>01 June 2025</v>
      </c>
      <c r="F5843" s="98" t="s">
        <v>541</v>
      </c>
      <c r="G5843" t="s">
        <v>551</v>
      </c>
    </row>
    <row r="5844" spans="1:7" x14ac:dyDescent="0.25">
      <c r="A5844" s="98" t="s">
        <v>549</v>
      </c>
      <c r="B5844" t="s">
        <v>122</v>
      </c>
      <c r="C5844">
        <v>-7865.2000000000007</v>
      </c>
      <c r="D5844">
        <v>202506</v>
      </c>
      <c r="E5844" s="121" t="str">
        <f t="shared" si="90"/>
        <v>01 June 2025</v>
      </c>
      <c r="F5844" s="98" t="s">
        <v>541</v>
      </c>
      <c r="G5844" t="s">
        <v>552</v>
      </c>
    </row>
    <row r="5845" spans="1:7" x14ac:dyDescent="0.25">
      <c r="A5845" s="98" t="s">
        <v>549</v>
      </c>
      <c r="B5845" t="s">
        <v>122</v>
      </c>
      <c r="C5845">
        <v>-11278.4</v>
      </c>
      <c r="D5845">
        <v>202506</v>
      </c>
      <c r="E5845" s="121" t="str">
        <f t="shared" si="90"/>
        <v>01 June 2025</v>
      </c>
      <c r="F5845" s="98" t="s">
        <v>541</v>
      </c>
      <c r="G5845" t="s">
        <v>553</v>
      </c>
    </row>
    <row r="5846" spans="1:7" x14ac:dyDescent="0.25">
      <c r="A5846" s="98" t="s">
        <v>549</v>
      </c>
      <c r="B5846" t="s">
        <v>122</v>
      </c>
      <c r="C5846">
        <v>-14840</v>
      </c>
      <c r="D5846">
        <v>202506</v>
      </c>
      <c r="E5846" s="121" t="str">
        <f t="shared" si="90"/>
        <v>01 June 2025</v>
      </c>
      <c r="F5846" s="98" t="s">
        <v>541</v>
      </c>
      <c r="G5846" t="s">
        <v>554</v>
      </c>
    </row>
    <row r="5847" spans="1:7" x14ac:dyDescent="0.25">
      <c r="A5847" s="98" t="s">
        <v>549</v>
      </c>
      <c r="B5847" t="s">
        <v>124</v>
      </c>
      <c r="C5847">
        <v>-129.96</v>
      </c>
      <c r="D5847">
        <v>202506</v>
      </c>
      <c r="E5847" s="121" t="str">
        <f t="shared" si="90"/>
        <v>01 June 2025</v>
      </c>
      <c r="F5847" s="98" t="s">
        <v>541</v>
      </c>
      <c r="G5847" t="s">
        <v>550</v>
      </c>
    </row>
    <row r="5848" spans="1:7" x14ac:dyDescent="0.25">
      <c r="A5848" s="98" t="s">
        <v>549</v>
      </c>
      <c r="B5848" t="s">
        <v>124</v>
      </c>
      <c r="C5848">
        <v>-649.79999999999995</v>
      </c>
      <c r="D5848">
        <v>202506</v>
      </c>
      <c r="E5848" s="121" t="str">
        <f t="shared" si="90"/>
        <v>01 June 2025</v>
      </c>
      <c r="F5848" s="98" t="s">
        <v>541</v>
      </c>
      <c r="G5848" t="s">
        <v>551</v>
      </c>
    </row>
    <row r="5849" spans="1:7" x14ac:dyDescent="0.25">
      <c r="A5849" s="98" t="s">
        <v>549</v>
      </c>
      <c r="B5849" t="s">
        <v>124</v>
      </c>
      <c r="C5849">
        <v>-1147.98</v>
      </c>
      <c r="D5849">
        <v>202506</v>
      </c>
      <c r="E5849" s="121" t="str">
        <f t="shared" si="90"/>
        <v>01 June 2025</v>
      </c>
      <c r="F5849" s="98" t="s">
        <v>541</v>
      </c>
      <c r="G5849" t="s">
        <v>552</v>
      </c>
    </row>
    <row r="5850" spans="1:7" x14ac:dyDescent="0.25">
      <c r="A5850" s="98" t="s">
        <v>549</v>
      </c>
      <c r="B5850" t="s">
        <v>124</v>
      </c>
      <c r="C5850">
        <v>-1646.16</v>
      </c>
      <c r="D5850">
        <v>202506</v>
      </c>
      <c r="E5850" s="121" t="str">
        <f t="shared" si="90"/>
        <v>01 June 2025</v>
      </c>
      <c r="F5850" s="98" t="s">
        <v>541</v>
      </c>
      <c r="G5850" t="s">
        <v>553</v>
      </c>
    </row>
    <row r="5851" spans="1:7" x14ac:dyDescent="0.25">
      <c r="A5851" s="98" t="s">
        <v>549</v>
      </c>
      <c r="B5851" t="s">
        <v>124</v>
      </c>
      <c r="C5851">
        <v>-2166</v>
      </c>
      <c r="D5851">
        <v>202506</v>
      </c>
      <c r="E5851" s="121" t="str">
        <f t="shared" si="90"/>
        <v>01 June 2025</v>
      </c>
      <c r="F5851" s="98" t="s">
        <v>541</v>
      </c>
      <c r="G5851" t="s">
        <v>554</v>
      </c>
    </row>
    <row r="5852" spans="1:7" x14ac:dyDescent="0.25">
      <c r="A5852" s="98" t="s">
        <v>549</v>
      </c>
      <c r="B5852" t="s">
        <v>558</v>
      </c>
      <c r="C5852">
        <v>-300</v>
      </c>
      <c r="D5852">
        <v>202506</v>
      </c>
      <c r="E5852" s="121" t="str">
        <f t="shared" si="90"/>
        <v>01 June 2025</v>
      </c>
      <c r="F5852" s="98" t="s">
        <v>541</v>
      </c>
      <c r="G5852" t="s">
        <v>550</v>
      </c>
    </row>
    <row r="5853" spans="1:7" x14ac:dyDescent="0.25">
      <c r="A5853" s="98" t="s">
        <v>549</v>
      </c>
      <c r="B5853" t="s">
        <v>558</v>
      </c>
      <c r="C5853">
        <v>-1500</v>
      </c>
      <c r="D5853">
        <v>202506</v>
      </c>
      <c r="E5853" s="121" t="str">
        <f t="shared" si="90"/>
        <v>01 June 2025</v>
      </c>
      <c r="F5853" s="98" t="s">
        <v>541</v>
      </c>
      <c r="G5853" t="s">
        <v>551</v>
      </c>
    </row>
    <row r="5854" spans="1:7" x14ac:dyDescent="0.25">
      <c r="A5854" s="98" t="s">
        <v>549</v>
      </c>
      <c r="B5854" t="s">
        <v>558</v>
      </c>
      <c r="C5854">
        <v>-2650</v>
      </c>
      <c r="D5854">
        <v>202506</v>
      </c>
      <c r="E5854" s="121" t="str">
        <f t="shared" si="90"/>
        <v>01 June 2025</v>
      </c>
      <c r="F5854" s="98" t="s">
        <v>541</v>
      </c>
      <c r="G5854" t="s">
        <v>552</v>
      </c>
    </row>
    <row r="5855" spans="1:7" x14ac:dyDescent="0.25">
      <c r="A5855" s="98" t="s">
        <v>549</v>
      </c>
      <c r="B5855" t="s">
        <v>558</v>
      </c>
      <c r="C5855">
        <v>-3800</v>
      </c>
      <c r="D5855">
        <v>202506</v>
      </c>
      <c r="E5855" s="121" t="str">
        <f t="shared" si="90"/>
        <v>01 June 2025</v>
      </c>
      <c r="F5855" s="98" t="s">
        <v>541</v>
      </c>
      <c r="G5855" t="s">
        <v>553</v>
      </c>
    </row>
    <row r="5856" spans="1:7" x14ac:dyDescent="0.25">
      <c r="A5856" s="98" t="s">
        <v>549</v>
      </c>
      <c r="B5856" t="s">
        <v>558</v>
      </c>
      <c r="C5856">
        <v>-5000</v>
      </c>
      <c r="D5856">
        <v>202506</v>
      </c>
      <c r="E5856" s="121" t="str">
        <f t="shared" si="90"/>
        <v>01 June 2025</v>
      </c>
      <c r="F5856" s="98" t="s">
        <v>541</v>
      </c>
      <c r="G5856" t="s">
        <v>554</v>
      </c>
    </row>
    <row r="5857" spans="1:7" x14ac:dyDescent="0.25">
      <c r="A5857" s="98" t="s">
        <v>549</v>
      </c>
      <c r="B5857" t="s">
        <v>126</v>
      </c>
      <c r="C5857">
        <v>-172.98</v>
      </c>
      <c r="D5857">
        <v>202506</v>
      </c>
      <c r="E5857" s="121" t="str">
        <f t="shared" si="90"/>
        <v>01 June 2025</v>
      </c>
      <c r="F5857" s="98" t="s">
        <v>541</v>
      </c>
      <c r="G5857" t="s">
        <v>550</v>
      </c>
    </row>
    <row r="5858" spans="1:7" x14ac:dyDescent="0.25">
      <c r="A5858" s="98" t="s">
        <v>549</v>
      </c>
      <c r="B5858" t="s">
        <v>126</v>
      </c>
      <c r="C5858">
        <v>-864.9</v>
      </c>
      <c r="D5858">
        <v>202506</v>
      </c>
      <c r="E5858" s="121" t="str">
        <f t="shared" si="90"/>
        <v>01 June 2025</v>
      </c>
      <c r="F5858" s="98" t="s">
        <v>541</v>
      </c>
      <c r="G5858" t="s">
        <v>551</v>
      </c>
    </row>
    <row r="5859" spans="1:7" x14ac:dyDescent="0.25">
      <c r="A5859" s="98" t="s">
        <v>549</v>
      </c>
      <c r="B5859" t="s">
        <v>126</v>
      </c>
      <c r="C5859">
        <v>-1527.99</v>
      </c>
      <c r="D5859">
        <v>202506</v>
      </c>
      <c r="E5859" s="121" t="str">
        <f t="shared" si="90"/>
        <v>01 June 2025</v>
      </c>
      <c r="F5859" s="98" t="s">
        <v>541</v>
      </c>
      <c r="G5859" t="s">
        <v>552</v>
      </c>
    </row>
    <row r="5860" spans="1:7" x14ac:dyDescent="0.25">
      <c r="A5860" s="98" t="s">
        <v>549</v>
      </c>
      <c r="B5860" t="s">
        <v>126</v>
      </c>
      <c r="C5860">
        <v>-2191.08</v>
      </c>
      <c r="D5860">
        <v>202506</v>
      </c>
      <c r="E5860" s="121" t="str">
        <f t="shared" si="90"/>
        <v>01 June 2025</v>
      </c>
      <c r="F5860" s="98" t="s">
        <v>541</v>
      </c>
      <c r="G5860" t="s">
        <v>553</v>
      </c>
    </row>
    <row r="5861" spans="1:7" x14ac:dyDescent="0.25">
      <c r="A5861" s="98" t="s">
        <v>549</v>
      </c>
      <c r="B5861" t="s">
        <v>126</v>
      </c>
      <c r="C5861">
        <v>-2883</v>
      </c>
      <c r="D5861">
        <v>202506</v>
      </c>
      <c r="E5861" s="121" t="str">
        <f t="shared" si="90"/>
        <v>01 June 2025</v>
      </c>
      <c r="F5861" s="98" t="s">
        <v>541</v>
      </c>
      <c r="G5861" t="s">
        <v>554</v>
      </c>
    </row>
    <row r="5862" spans="1:7" x14ac:dyDescent="0.25">
      <c r="A5862" s="98" t="s">
        <v>549</v>
      </c>
      <c r="B5862" t="s">
        <v>128</v>
      </c>
      <c r="C5862">
        <v>0</v>
      </c>
      <c r="D5862">
        <v>202506</v>
      </c>
      <c r="E5862" s="121" t="str">
        <f t="shared" si="90"/>
        <v>01 June 2025</v>
      </c>
      <c r="F5862" s="98" t="s">
        <v>541</v>
      </c>
      <c r="G5862" t="s">
        <v>550</v>
      </c>
    </row>
    <row r="5863" spans="1:7" x14ac:dyDescent="0.25">
      <c r="A5863" s="98" t="s">
        <v>549</v>
      </c>
      <c r="B5863" t="s">
        <v>128</v>
      </c>
      <c r="C5863">
        <v>0</v>
      </c>
      <c r="D5863">
        <v>202506</v>
      </c>
      <c r="E5863" s="121" t="str">
        <f t="shared" si="90"/>
        <v>01 June 2025</v>
      </c>
      <c r="F5863" s="98" t="s">
        <v>541</v>
      </c>
      <c r="G5863" t="s">
        <v>551</v>
      </c>
    </row>
    <row r="5864" spans="1:7" x14ac:dyDescent="0.25">
      <c r="A5864" s="98" t="s">
        <v>549</v>
      </c>
      <c r="B5864" t="s">
        <v>128</v>
      </c>
      <c r="C5864">
        <v>0</v>
      </c>
      <c r="D5864">
        <v>202506</v>
      </c>
      <c r="E5864" s="121" t="str">
        <f t="shared" si="90"/>
        <v>01 June 2025</v>
      </c>
      <c r="F5864" s="98" t="s">
        <v>541</v>
      </c>
      <c r="G5864" t="s">
        <v>552</v>
      </c>
    </row>
    <row r="5865" spans="1:7" x14ac:dyDescent="0.25">
      <c r="A5865" s="98" t="s">
        <v>549</v>
      </c>
      <c r="B5865" t="s">
        <v>128</v>
      </c>
      <c r="C5865">
        <v>0</v>
      </c>
      <c r="D5865">
        <v>202506</v>
      </c>
      <c r="E5865" s="121" t="str">
        <f t="shared" si="90"/>
        <v>01 June 2025</v>
      </c>
      <c r="F5865" s="98" t="s">
        <v>541</v>
      </c>
      <c r="G5865" t="s">
        <v>553</v>
      </c>
    </row>
    <row r="5866" spans="1:7" x14ac:dyDescent="0.25">
      <c r="A5866" s="98" t="s">
        <v>549</v>
      </c>
      <c r="B5866" t="s">
        <v>128</v>
      </c>
      <c r="C5866">
        <v>0</v>
      </c>
      <c r="D5866">
        <v>202506</v>
      </c>
      <c r="E5866" s="121" t="str">
        <f t="shared" si="90"/>
        <v>01 June 2025</v>
      </c>
      <c r="F5866" s="98" t="s">
        <v>541</v>
      </c>
      <c r="G5866" t="s">
        <v>554</v>
      </c>
    </row>
    <row r="5867" spans="1:7" x14ac:dyDescent="0.25">
      <c r="A5867" s="98" t="s">
        <v>549</v>
      </c>
      <c r="B5867" t="s">
        <v>543</v>
      </c>
      <c r="C5867">
        <v>-3.2399999999999998</v>
      </c>
      <c r="D5867">
        <v>202506</v>
      </c>
      <c r="E5867" s="121" t="str">
        <f t="shared" si="90"/>
        <v>01 June 2025</v>
      </c>
      <c r="F5867" s="98" t="s">
        <v>541</v>
      </c>
      <c r="G5867" t="s">
        <v>550</v>
      </c>
    </row>
    <row r="5868" spans="1:7" x14ac:dyDescent="0.25">
      <c r="A5868" s="98" t="s">
        <v>549</v>
      </c>
      <c r="B5868" t="s">
        <v>543</v>
      </c>
      <c r="C5868">
        <v>-16.2</v>
      </c>
      <c r="D5868">
        <v>202506</v>
      </c>
      <c r="E5868" s="121" t="str">
        <f t="shared" si="90"/>
        <v>01 June 2025</v>
      </c>
      <c r="F5868" s="98" t="s">
        <v>541</v>
      </c>
      <c r="G5868" t="s">
        <v>551</v>
      </c>
    </row>
    <row r="5869" spans="1:7" x14ac:dyDescent="0.25">
      <c r="A5869" s="98" t="s">
        <v>549</v>
      </c>
      <c r="B5869" t="s">
        <v>543</v>
      </c>
      <c r="C5869">
        <v>-28.62</v>
      </c>
      <c r="D5869">
        <v>202506</v>
      </c>
      <c r="E5869" s="121" t="str">
        <f t="shared" si="90"/>
        <v>01 June 2025</v>
      </c>
      <c r="F5869" s="98" t="s">
        <v>541</v>
      </c>
      <c r="G5869" t="s">
        <v>552</v>
      </c>
    </row>
    <row r="5870" spans="1:7" x14ac:dyDescent="0.25">
      <c r="A5870" s="98" t="s">
        <v>549</v>
      </c>
      <c r="B5870" t="s">
        <v>543</v>
      </c>
      <c r="C5870">
        <v>-41.04</v>
      </c>
      <c r="D5870">
        <v>202506</v>
      </c>
      <c r="E5870" s="121" t="str">
        <f t="shared" si="90"/>
        <v>01 June 2025</v>
      </c>
      <c r="F5870" s="98" t="s">
        <v>541</v>
      </c>
      <c r="G5870" t="s">
        <v>553</v>
      </c>
    </row>
    <row r="5871" spans="1:7" x14ac:dyDescent="0.25">
      <c r="A5871" s="98" t="s">
        <v>549</v>
      </c>
      <c r="B5871" t="s">
        <v>543</v>
      </c>
      <c r="C5871">
        <v>-54</v>
      </c>
      <c r="D5871">
        <v>202506</v>
      </c>
      <c r="E5871" s="121" t="str">
        <f t="shared" si="90"/>
        <v>01 June 2025</v>
      </c>
      <c r="F5871" s="98" t="s">
        <v>541</v>
      </c>
      <c r="G5871" t="s">
        <v>554</v>
      </c>
    </row>
    <row r="5872" spans="1:7" x14ac:dyDescent="0.25">
      <c r="A5872" s="98" t="s">
        <v>549</v>
      </c>
      <c r="B5872" t="s">
        <v>130</v>
      </c>
      <c r="C5872">
        <v>0</v>
      </c>
      <c r="D5872">
        <v>202506</v>
      </c>
      <c r="E5872" s="121" t="str">
        <f t="shared" si="90"/>
        <v>01 June 2025</v>
      </c>
      <c r="F5872" s="98" t="s">
        <v>541</v>
      </c>
      <c r="G5872" t="s">
        <v>550</v>
      </c>
    </row>
    <row r="5873" spans="1:7" x14ac:dyDescent="0.25">
      <c r="A5873" s="98" t="s">
        <v>549</v>
      </c>
      <c r="B5873" t="s">
        <v>130</v>
      </c>
      <c r="C5873">
        <v>0</v>
      </c>
      <c r="D5873">
        <v>202506</v>
      </c>
      <c r="E5873" s="121" t="str">
        <f t="shared" si="90"/>
        <v>01 June 2025</v>
      </c>
      <c r="F5873" s="98" t="s">
        <v>541</v>
      </c>
      <c r="G5873" t="s">
        <v>551</v>
      </c>
    </row>
    <row r="5874" spans="1:7" x14ac:dyDescent="0.25">
      <c r="A5874" s="98" t="s">
        <v>549</v>
      </c>
      <c r="B5874" t="s">
        <v>130</v>
      </c>
      <c r="C5874">
        <v>0</v>
      </c>
      <c r="D5874">
        <v>202506</v>
      </c>
      <c r="E5874" s="121" t="str">
        <f t="shared" si="90"/>
        <v>01 June 2025</v>
      </c>
      <c r="F5874" s="98" t="s">
        <v>541</v>
      </c>
      <c r="G5874" t="s">
        <v>552</v>
      </c>
    </row>
    <row r="5875" spans="1:7" x14ac:dyDescent="0.25">
      <c r="A5875" s="98" t="s">
        <v>549</v>
      </c>
      <c r="B5875" t="s">
        <v>130</v>
      </c>
      <c r="C5875">
        <v>0</v>
      </c>
      <c r="D5875">
        <v>202506</v>
      </c>
      <c r="E5875" s="121" t="str">
        <f t="shared" si="90"/>
        <v>01 June 2025</v>
      </c>
      <c r="F5875" s="98" t="s">
        <v>541</v>
      </c>
      <c r="G5875" t="s">
        <v>553</v>
      </c>
    </row>
    <row r="5876" spans="1:7" x14ac:dyDescent="0.25">
      <c r="A5876" s="98" t="s">
        <v>549</v>
      </c>
      <c r="B5876" t="s">
        <v>130</v>
      </c>
      <c r="C5876">
        <v>0</v>
      </c>
      <c r="D5876">
        <v>202506</v>
      </c>
      <c r="E5876" s="121" t="str">
        <f t="shared" si="90"/>
        <v>01 June 2025</v>
      </c>
      <c r="F5876" s="98" t="s">
        <v>541</v>
      </c>
      <c r="G5876" t="s">
        <v>554</v>
      </c>
    </row>
    <row r="5877" spans="1:7" x14ac:dyDescent="0.25">
      <c r="A5877" s="98" t="s">
        <v>549</v>
      </c>
      <c r="B5877" t="s">
        <v>134</v>
      </c>
      <c r="C5877">
        <v>-259.98</v>
      </c>
      <c r="D5877">
        <v>202506</v>
      </c>
      <c r="E5877" s="121" t="str">
        <f t="shared" si="90"/>
        <v>01 June 2025</v>
      </c>
      <c r="F5877" s="98" t="s">
        <v>541</v>
      </c>
      <c r="G5877" t="s">
        <v>550</v>
      </c>
    </row>
    <row r="5878" spans="1:7" x14ac:dyDescent="0.25">
      <c r="A5878" s="98" t="s">
        <v>549</v>
      </c>
      <c r="B5878" t="s">
        <v>134</v>
      </c>
      <c r="C5878">
        <v>-1299.8999999999999</v>
      </c>
      <c r="D5878">
        <v>202506</v>
      </c>
      <c r="E5878" s="121" t="str">
        <f t="shared" si="90"/>
        <v>01 June 2025</v>
      </c>
      <c r="F5878" s="98" t="s">
        <v>541</v>
      </c>
      <c r="G5878" t="s">
        <v>551</v>
      </c>
    </row>
    <row r="5879" spans="1:7" x14ac:dyDescent="0.25">
      <c r="A5879" s="98" t="s">
        <v>549</v>
      </c>
      <c r="B5879" t="s">
        <v>134</v>
      </c>
      <c r="C5879">
        <v>-2296.4900000000002</v>
      </c>
      <c r="D5879">
        <v>202506</v>
      </c>
      <c r="E5879" s="121" t="str">
        <f t="shared" si="90"/>
        <v>01 June 2025</v>
      </c>
      <c r="F5879" s="98" t="s">
        <v>541</v>
      </c>
      <c r="G5879" t="s">
        <v>552</v>
      </c>
    </row>
    <row r="5880" spans="1:7" x14ac:dyDescent="0.25">
      <c r="A5880" s="98" t="s">
        <v>549</v>
      </c>
      <c r="B5880" t="s">
        <v>134</v>
      </c>
      <c r="C5880">
        <v>-3293.08</v>
      </c>
      <c r="D5880">
        <v>202506</v>
      </c>
      <c r="E5880" s="121" t="str">
        <f t="shared" si="90"/>
        <v>01 June 2025</v>
      </c>
      <c r="F5880" s="98" t="s">
        <v>541</v>
      </c>
      <c r="G5880" t="s">
        <v>553</v>
      </c>
    </row>
    <row r="5881" spans="1:7" x14ac:dyDescent="0.25">
      <c r="A5881" s="98" t="s">
        <v>549</v>
      </c>
      <c r="B5881" t="s">
        <v>134</v>
      </c>
      <c r="C5881">
        <v>-4333</v>
      </c>
      <c r="D5881">
        <v>202506</v>
      </c>
      <c r="E5881" s="121" t="str">
        <f t="shared" si="90"/>
        <v>01 June 2025</v>
      </c>
      <c r="F5881" s="98" t="s">
        <v>541</v>
      </c>
      <c r="G5881" t="s">
        <v>554</v>
      </c>
    </row>
    <row r="5882" spans="1:7" x14ac:dyDescent="0.25">
      <c r="A5882" s="98" t="s">
        <v>549</v>
      </c>
      <c r="B5882" t="s">
        <v>140</v>
      </c>
      <c r="C5882">
        <v>-3815.58</v>
      </c>
      <c r="D5882">
        <v>202506</v>
      </c>
      <c r="E5882" s="121" t="str">
        <f t="shared" si="90"/>
        <v>01 June 2025</v>
      </c>
      <c r="F5882" s="98" t="s">
        <v>541</v>
      </c>
      <c r="G5882" t="s">
        <v>550</v>
      </c>
    </row>
    <row r="5883" spans="1:7" x14ac:dyDescent="0.25">
      <c r="A5883" s="98" t="s">
        <v>549</v>
      </c>
      <c r="B5883" t="s">
        <v>140</v>
      </c>
      <c r="C5883">
        <v>-19077.899999999998</v>
      </c>
      <c r="D5883">
        <v>202506</v>
      </c>
      <c r="E5883" s="121" t="str">
        <f t="shared" si="90"/>
        <v>01 June 2025</v>
      </c>
      <c r="F5883" s="98" t="s">
        <v>541</v>
      </c>
      <c r="G5883" t="s">
        <v>551</v>
      </c>
    </row>
    <row r="5884" spans="1:7" x14ac:dyDescent="0.25">
      <c r="A5884" s="98" t="s">
        <v>549</v>
      </c>
      <c r="B5884" t="s">
        <v>140</v>
      </c>
      <c r="C5884">
        <v>-33704.29</v>
      </c>
      <c r="D5884">
        <v>202506</v>
      </c>
      <c r="E5884" s="121" t="str">
        <f t="shared" si="90"/>
        <v>01 June 2025</v>
      </c>
      <c r="F5884" s="98" t="s">
        <v>541</v>
      </c>
      <c r="G5884" t="s">
        <v>552</v>
      </c>
    </row>
    <row r="5885" spans="1:7" x14ac:dyDescent="0.25">
      <c r="A5885" s="98" t="s">
        <v>549</v>
      </c>
      <c r="B5885" t="s">
        <v>140</v>
      </c>
      <c r="C5885">
        <v>-48330.68</v>
      </c>
      <c r="D5885">
        <v>202506</v>
      </c>
      <c r="E5885" s="121" t="str">
        <f t="shared" si="90"/>
        <v>01 June 2025</v>
      </c>
      <c r="F5885" s="98" t="s">
        <v>541</v>
      </c>
      <c r="G5885" t="s">
        <v>553</v>
      </c>
    </row>
    <row r="5886" spans="1:7" x14ac:dyDescent="0.25">
      <c r="A5886" s="98" t="s">
        <v>549</v>
      </c>
      <c r="B5886" t="s">
        <v>140</v>
      </c>
      <c r="C5886">
        <v>-63593</v>
      </c>
      <c r="D5886">
        <v>202506</v>
      </c>
      <c r="E5886" s="121" t="str">
        <f t="shared" si="90"/>
        <v>01 June 2025</v>
      </c>
      <c r="F5886" s="98" t="s">
        <v>541</v>
      </c>
      <c r="G5886" t="s">
        <v>554</v>
      </c>
    </row>
    <row r="5887" spans="1:7" x14ac:dyDescent="0.25">
      <c r="A5887" s="98" t="s">
        <v>549</v>
      </c>
      <c r="B5887" t="s">
        <v>142</v>
      </c>
      <c r="C5887">
        <v>0</v>
      </c>
      <c r="D5887">
        <v>202506</v>
      </c>
      <c r="E5887" s="121" t="str">
        <f t="shared" si="90"/>
        <v>01 June 2025</v>
      </c>
      <c r="F5887" s="98" t="s">
        <v>541</v>
      </c>
      <c r="G5887" t="s">
        <v>550</v>
      </c>
    </row>
    <row r="5888" spans="1:7" x14ac:dyDescent="0.25">
      <c r="A5888" s="98" t="s">
        <v>549</v>
      </c>
      <c r="B5888" t="s">
        <v>142</v>
      </c>
      <c r="C5888">
        <v>0</v>
      </c>
      <c r="D5888">
        <v>202506</v>
      </c>
      <c r="E5888" s="121" t="str">
        <f t="shared" si="90"/>
        <v>01 June 2025</v>
      </c>
      <c r="F5888" s="98" t="s">
        <v>541</v>
      </c>
      <c r="G5888" t="s">
        <v>551</v>
      </c>
    </row>
    <row r="5889" spans="1:7" x14ac:dyDescent="0.25">
      <c r="A5889" s="98" t="s">
        <v>549</v>
      </c>
      <c r="B5889" t="s">
        <v>142</v>
      </c>
      <c r="C5889">
        <v>0</v>
      </c>
      <c r="D5889">
        <v>202506</v>
      </c>
      <c r="E5889" s="121" t="str">
        <f t="shared" si="90"/>
        <v>01 June 2025</v>
      </c>
      <c r="F5889" s="98" t="s">
        <v>541</v>
      </c>
      <c r="G5889" t="s">
        <v>552</v>
      </c>
    </row>
    <row r="5890" spans="1:7" x14ac:dyDescent="0.25">
      <c r="A5890" s="98" t="s">
        <v>549</v>
      </c>
      <c r="B5890" t="s">
        <v>142</v>
      </c>
      <c r="C5890">
        <v>0</v>
      </c>
      <c r="D5890">
        <v>202506</v>
      </c>
      <c r="E5890" s="121" t="str">
        <f t="shared" si="90"/>
        <v>01 June 2025</v>
      </c>
      <c r="F5890" s="98" t="s">
        <v>541</v>
      </c>
      <c r="G5890" t="s">
        <v>553</v>
      </c>
    </row>
    <row r="5891" spans="1:7" x14ac:dyDescent="0.25">
      <c r="A5891" s="98" t="s">
        <v>549</v>
      </c>
      <c r="B5891" t="s">
        <v>142</v>
      </c>
      <c r="C5891">
        <v>0</v>
      </c>
      <c r="D5891">
        <v>202506</v>
      </c>
      <c r="E5891" s="121" t="str">
        <f t="shared" si="90"/>
        <v>01 June 2025</v>
      </c>
      <c r="F5891" s="98" t="s">
        <v>541</v>
      </c>
      <c r="G5891" t="s">
        <v>554</v>
      </c>
    </row>
    <row r="5892" spans="1:7" x14ac:dyDescent="0.25">
      <c r="A5892" s="98" t="s">
        <v>549</v>
      </c>
      <c r="B5892" t="s">
        <v>329</v>
      </c>
      <c r="C5892">
        <v>-36</v>
      </c>
      <c r="D5892">
        <v>202506</v>
      </c>
      <c r="E5892" s="121" t="str">
        <f t="shared" si="90"/>
        <v>01 June 2025</v>
      </c>
      <c r="F5892" s="98" t="s">
        <v>541</v>
      </c>
      <c r="G5892" t="s">
        <v>550</v>
      </c>
    </row>
    <row r="5893" spans="1:7" x14ac:dyDescent="0.25">
      <c r="A5893" s="98" t="s">
        <v>549</v>
      </c>
      <c r="B5893" t="s">
        <v>329</v>
      </c>
      <c r="C5893">
        <v>-180</v>
      </c>
      <c r="D5893">
        <v>202506</v>
      </c>
      <c r="E5893" s="121" t="str">
        <f t="shared" si="90"/>
        <v>01 June 2025</v>
      </c>
      <c r="F5893" s="98" t="s">
        <v>541</v>
      </c>
      <c r="G5893" t="s">
        <v>551</v>
      </c>
    </row>
    <row r="5894" spans="1:7" x14ac:dyDescent="0.25">
      <c r="A5894" s="98" t="s">
        <v>549</v>
      </c>
      <c r="B5894" t="s">
        <v>329</v>
      </c>
      <c r="C5894">
        <v>-318</v>
      </c>
      <c r="D5894">
        <v>202506</v>
      </c>
      <c r="E5894" s="121" t="str">
        <f t="shared" si="90"/>
        <v>01 June 2025</v>
      </c>
      <c r="F5894" s="98" t="s">
        <v>541</v>
      </c>
      <c r="G5894" t="s">
        <v>552</v>
      </c>
    </row>
    <row r="5895" spans="1:7" x14ac:dyDescent="0.25">
      <c r="A5895" s="98" t="s">
        <v>549</v>
      </c>
      <c r="B5895" t="s">
        <v>329</v>
      </c>
      <c r="C5895">
        <v>-456</v>
      </c>
      <c r="D5895">
        <v>202506</v>
      </c>
      <c r="E5895" s="121" t="str">
        <f t="shared" ref="E5895:E5958" si="91">TEXT(DATE(LEFT(D5895,4), RIGHT(D5895,2), 1), "DD MMMM YYYY")</f>
        <v>01 June 2025</v>
      </c>
      <c r="F5895" s="98" t="s">
        <v>541</v>
      </c>
      <c r="G5895" t="s">
        <v>553</v>
      </c>
    </row>
    <row r="5896" spans="1:7" x14ac:dyDescent="0.25">
      <c r="A5896" s="98" t="s">
        <v>549</v>
      </c>
      <c r="B5896" t="s">
        <v>329</v>
      </c>
      <c r="C5896">
        <v>-600</v>
      </c>
      <c r="D5896">
        <v>202506</v>
      </c>
      <c r="E5896" s="121" t="str">
        <f t="shared" si="91"/>
        <v>01 June 2025</v>
      </c>
      <c r="F5896" s="98" t="s">
        <v>541</v>
      </c>
      <c r="G5896" t="s">
        <v>554</v>
      </c>
    </row>
    <row r="5897" spans="1:7" x14ac:dyDescent="0.25">
      <c r="A5897" s="98" t="s">
        <v>549</v>
      </c>
      <c r="B5897" t="s">
        <v>144</v>
      </c>
      <c r="C5897">
        <v>0</v>
      </c>
      <c r="D5897">
        <v>202506</v>
      </c>
      <c r="E5897" s="121" t="str">
        <f t="shared" si="91"/>
        <v>01 June 2025</v>
      </c>
      <c r="F5897" s="98" t="s">
        <v>541</v>
      </c>
      <c r="G5897" t="s">
        <v>550</v>
      </c>
    </row>
    <row r="5898" spans="1:7" x14ac:dyDescent="0.25">
      <c r="A5898" s="98" t="s">
        <v>549</v>
      </c>
      <c r="B5898" t="s">
        <v>144</v>
      </c>
      <c r="C5898">
        <v>0</v>
      </c>
      <c r="D5898">
        <v>202506</v>
      </c>
      <c r="E5898" s="121" t="str">
        <f t="shared" si="91"/>
        <v>01 June 2025</v>
      </c>
      <c r="F5898" s="98" t="s">
        <v>541</v>
      </c>
      <c r="G5898" t="s">
        <v>551</v>
      </c>
    </row>
    <row r="5899" spans="1:7" x14ac:dyDescent="0.25">
      <c r="A5899" s="98" t="s">
        <v>549</v>
      </c>
      <c r="B5899" t="s">
        <v>144</v>
      </c>
      <c r="C5899">
        <v>0</v>
      </c>
      <c r="D5899">
        <v>202506</v>
      </c>
      <c r="E5899" s="121" t="str">
        <f t="shared" si="91"/>
        <v>01 June 2025</v>
      </c>
      <c r="F5899" s="98" t="s">
        <v>541</v>
      </c>
      <c r="G5899" t="s">
        <v>552</v>
      </c>
    </row>
    <row r="5900" spans="1:7" x14ac:dyDescent="0.25">
      <c r="A5900" s="98" t="s">
        <v>549</v>
      </c>
      <c r="B5900" t="s">
        <v>144</v>
      </c>
      <c r="C5900">
        <v>0</v>
      </c>
      <c r="D5900">
        <v>202506</v>
      </c>
      <c r="E5900" s="121" t="str">
        <f t="shared" si="91"/>
        <v>01 June 2025</v>
      </c>
      <c r="F5900" s="98" t="s">
        <v>541</v>
      </c>
      <c r="G5900" t="s">
        <v>553</v>
      </c>
    </row>
    <row r="5901" spans="1:7" x14ac:dyDescent="0.25">
      <c r="A5901" s="98" t="s">
        <v>549</v>
      </c>
      <c r="B5901" t="s">
        <v>144</v>
      </c>
      <c r="C5901">
        <v>0</v>
      </c>
      <c r="D5901">
        <v>202506</v>
      </c>
      <c r="E5901" s="121" t="str">
        <f t="shared" si="91"/>
        <v>01 June 2025</v>
      </c>
      <c r="F5901" s="98" t="s">
        <v>541</v>
      </c>
      <c r="G5901" t="s">
        <v>554</v>
      </c>
    </row>
    <row r="5902" spans="1:7" x14ac:dyDescent="0.25">
      <c r="A5902" s="98" t="s">
        <v>549</v>
      </c>
      <c r="B5902" t="s">
        <v>146</v>
      </c>
      <c r="C5902">
        <v>-18</v>
      </c>
      <c r="D5902">
        <v>202506</v>
      </c>
      <c r="E5902" s="121" t="str">
        <f t="shared" si="91"/>
        <v>01 June 2025</v>
      </c>
      <c r="F5902" s="98" t="s">
        <v>541</v>
      </c>
      <c r="G5902" t="s">
        <v>550</v>
      </c>
    </row>
    <row r="5903" spans="1:7" x14ac:dyDescent="0.25">
      <c r="A5903" s="98" t="s">
        <v>549</v>
      </c>
      <c r="B5903" t="s">
        <v>146</v>
      </c>
      <c r="C5903">
        <v>-90</v>
      </c>
      <c r="D5903">
        <v>202506</v>
      </c>
      <c r="E5903" s="121" t="str">
        <f t="shared" si="91"/>
        <v>01 June 2025</v>
      </c>
      <c r="F5903" s="98" t="s">
        <v>541</v>
      </c>
      <c r="G5903" t="s">
        <v>551</v>
      </c>
    </row>
    <row r="5904" spans="1:7" x14ac:dyDescent="0.25">
      <c r="A5904" s="98" t="s">
        <v>549</v>
      </c>
      <c r="B5904" t="s">
        <v>146</v>
      </c>
      <c r="C5904">
        <v>-159</v>
      </c>
      <c r="D5904">
        <v>202506</v>
      </c>
      <c r="E5904" s="121" t="str">
        <f t="shared" si="91"/>
        <v>01 June 2025</v>
      </c>
      <c r="F5904" s="98" t="s">
        <v>541</v>
      </c>
      <c r="G5904" t="s">
        <v>552</v>
      </c>
    </row>
    <row r="5905" spans="1:7" x14ac:dyDescent="0.25">
      <c r="A5905" s="98" t="s">
        <v>549</v>
      </c>
      <c r="B5905" t="s">
        <v>146</v>
      </c>
      <c r="C5905">
        <v>-228</v>
      </c>
      <c r="D5905">
        <v>202506</v>
      </c>
      <c r="E5905" s="121" t="str">
        <f t="shared" si="91"/>
        <v>01 June 2025</v>
      </c>
      <c r="F5905" s="98" t="s">
        <v>541</v>
      </c>
      <c r="G5905" t="s">
        <v>553</v>
      </c>
    </row>
    <row r="5906" spans="1:7" x14ac:dyDescent="0.25">
      <c r="A5906" s="98" t="s">
        <v>549</v>
      </c>
      <c r="B5906" t="s">
        <v>146</v>
      </c>
      <c r="C5906">
        <v>-300</v>
      </c>
      <c r="D5906">
        <v>202506</v>
      </c>
      <c r="E5906" s="121" t="str">
        <f t="shared" si="91"/>
        <v>01 June 2025</v>
      </c>
      <c r="F5906" s="98" t="s">
        <v>541</v>
      </c>
      <c r="G5906" t="s">
        <v>554</v>
      </c>
    </row>
    <row r="5907" spans="1:7" x14ac:dyDescent="0.25">
      <c r="A5907" s="98" t="s">
        <v>549</v>
      </c>
      <c r="B5907" t="s">
        <v>148</v>
      </c>
      <c r="C5907">
        <v>-54</v>
      </c>
      <c r="D5907">
        <v>202506</v>
      </c>
      <c r="E5907" s="121" t="str">
        <f t="shared" si="91"/>
        <v>01 June 2025</v>
      </c>
      <c r="F5907" s="98" t="s">
        <v>541</v>
      </c>
      <c r="G5907" t="s">
        <v>550</v>
      </c>
    </row>
    <row r="5908" spans="1:7" x14ac:dyDescent="0.25">
      <c r="A5908" s="98" t="s">
        <v>549</v>
      </c>
      <c r="B5908" t="s">
        <v>148</v>
      </c>
      <c r="C5908">
        <v>-270</v>
      </c>
      <c r="D5908">
        <v>202506</v>
      </c>
      <c r="E5908" s="121" t="str">
        <f t="shared" si="91"/>
        <v>01 June 2025</v>
      </c>
      <c r="F5908" s="98" t="s">
        <v>541</v>
      </c>
      <c r="G5908" t="s">
        <v>551</v>
      </c>
    </row>
    <row r="5909" spans="1:7" x14ac:dyDescent="0.25">
      <c r="A5909" s="98" t="s">
        <v>549</v>
      </c>
      <c r="B5909" t="s">
        <v>148</v>
      </c>
      <c r="C5909">
        <v>-477</v>
      </c>
      <c r="D5909">
        <v>202506</v>
      </c>
      <c r="E5909" s="121" t="str">
        <f t="shared" si="91"/>
        <v>01 June 2025</v>
      </c>
      <c r="F5909" s="98" t="s">
        <v>541</v>
      </c>
      <c r="G5909" t="s">
        <v>552</v>
      </c>
    </row>
    <row r="5910" spans="1:7" x14ac:dyDescent="0.25">
      <c r="A5910" s="98" t="s">
        <v>549</v>
      </c>
      <c r="B5910" t="s">
        <v>148</v>
      </c>
      <c r="C5910">
        <v>-684</v>
      </c>
      <c r="D5910">
        <v>202506</v>
      </c>
      <c r="E5910" s="121" t="str">
        <f t="shared" si="91"/>
        <v>01 June 2025</v>
      </c>
      <c r="F5910" s="98" t="s">
        <v>541</v>
      </c>
      <c r="G5910" t="s">
        <v>553</v>
      </c>
    </row>
    <row r="5911" spans="1:7" x14ac:dyDescent="0.25">
      <c r="A5911" s="98" t="s">
        <v>549</v>
      </c>
      <c r="B5911" t="s">
        <v>148</v>
      </c>
      <c r="C5911">
        <v>-900</v>
      </c>
      <c r="D5911">
        <v>202506</v>
      </c>
      <c r="E5911" s="121" t="str">
        <f t="shared" si="91"/>
        <v>01 June 2025</v>
      </c>
      <c r="F5911" s="98" t="s">
        <v>541</v>
      </c>
      <c r="G5911" t="s">
        <v>554</v>
      </c>
    </row>
    <row r="5912" spans="1:7" x14ac:dyDescent="0.25">
      <c r="A5912" s="98" t="s">
        <v>549</v>
      </c>
      <c r="B5912" t="s">
        <v>150</v>
      </c>
      <c r="C5912">
        <v>0</v>
      </c>
      <c r="D5912">
        <v>202506</v>
      </c>
      <c r="E5912" s="121" t="str">
        <f t="shared" si="91"/>
        <v>01 June 2025</v>
      </c>
      <c r="F5912" s="98" t="s">
        <v>541</v>
      </c>
      <c r="G5912" t="s">
        <v>550</v>
      </c>
    </row>
    <row r="5913" spans="1:7" x14ac:dyDescent="0.25">
      <c r="A5913" s="98" t="s">
        <v>549</v>
      </c>
      <c r="B5913" t="s">
        <v>150</v>
      </c>
      <c r="C5913">
        <v>0</v>
      </c>
      <c r="D5913">
        <v>202506</v>
      </c>
      <c r="E5913" s="121" t="str">
        <f t="shared" si="91"/>
        <v>01 June 2025</v>
      </c>
      <c r="F5913" s="98" t="s">
        <v>541</v>
      </c>
      <c r="G5913" t="s">
        <v>551</v>
      </c>
    </row>
    <row r="5914" spans="1:7" x14ac:dyDescent="0.25">
      <c r="A5914" s="98" t="s">
        <v>549</v>
      </c>
      <c r="B5914" t="s">
        <v>150</v>
      </c>
      <c r="C5914">
        <v>0</v>
      </c>
      <c r="D5914">
        <v>202506</v>
      </c>
      <c r="E5914" s="121" t="str">
        <f t="shared" si="91"/>
        <v>01 June 2025</v>
      </c>
      <c r="F5914" s="98" t="s">
        <v>541</v>
      </c>
      <c r="G5914" t="s">
        <v>552</v>
      </c>
    </row>
    <row r="5915" spans="1:7" x14ac:dyDescent="0.25">
      <c r="A5915" s="98" t="s">
        <v>549</v>
      </c>
      <c r="B5915" t="s">
        <v>150</v>
      </c>
      <c r="C5915">
        <v>0</v>
      </c>
      <c r="D5915">
        <v>202506</v>
      </c>
      <c r="E5915" s="121" t="str">
        <f t="shared" si="91"/>
        <v>01 June 2025</v>
      </c>
      <c r="F5915" s="98" t="s">
        <v>541</v>
      </c>
      <c r="G5915" t="s">
        <v>553</v>
      </c>
    </row>
    <row r="5916" spans="1:7" x14ac:dyDescent="0.25">
      <c r="A5916" s="98" t="s">
        <v>549</v>
      </c>
      <c r="B5916" t="s">
        <v>150</v>
      </c>
      <c r="C5916">
        <v>0</v>
      </c>
      <c r="D5916">
        <v>202506</v>
      </c>
      <c r="E5916" s="121" t="str">
        <f t="shared" si="91"/>
        <v>01 June 2025</v>
      </c>
      <c r="F5916" s="98" t="s">
        <v>541</v>
      </c>
      <c r="G5916" t="s">
        <v>554</v>
      </c>
    </row>
    <row r="5917" spans="1:7" x14ac:dyDescent="0.25">
      <c r="A5917" s="98" t="s">
        <v>549</v>
      </c>
      <c r="B5917" t="s">
        <v>154</v>
      </c>
      <c r="C5917">
        <v>0</v>
      </c>
      <c r="D5917">
        <v>202506</v>
      </c>
      <c r="E5917" s="121" t="str">
        <f t="shared" si="91"/>
        <v>01 June 2025</v>
      </c>
      <c r="F5917" s="98" t="s">
        <v>541</v>
      </c>
      <c r="G5917" t="s">
        <v>550</v>
      </c>
    </row>
    <row r="5918" spans="1:7" x14ac:dyDescent="0.25">
      <c r="A5918" s="98" t="s">
        <v>549</v>
      </c>
      <c r="B5918" t="s">
        <v>154</v>
      </c>
      <c r="C5918">
        <v>0</v>
      </c>
      <c r="D5918">
        <v>202506</v>
      </c>
      <c r="E5918" s="121" t="str">
        <f t="shared" si="91"/>
        <v>01 June 2025</v>
      </c>
      <c r="F5918" s="98" t="s">
        <v>541</v>
      </c>
      <c r="G5918" t="s">
        <v>551</v>
      </c>
    </row>
    <row r="5919" spans="1:7" x14ac:dyDescent="0.25">
      <c r="A5919" s="98" t="s">
        <v>549</v>
      </c>
      <c r="B5919" t="s">
        <v>154</v>
      </c>
      <c r="C5919">
        <v>0</v>
      </c>
      <c r="D5919">
        <v>202506</v>
      </c>
      <c r="E5919" s="121" t="str">
        <f t="shared" si="91"/>
        <v>01 June 2025</v>
      </c>
      <c r="F5919" s="98" t="s">
        <v>541</v>
      </c>
      <c r="G5919" t="s">
        <v>552</v>
      </c>
    </row>
    <row r="5920" spans="1:7" x14ac:dyDescent="0.25">
      <c r="A5920" s="98" t="s">
        <v>549</v>
      </c>
      <c r="B5920" t="s">
        <v>154</v>
      </c>
      <c r="C5920">
        <v>0</v>
      </c>
      <c r="D5920">
        <v>202506</v>
      </c>
      <c r="E5920" s="121" t="str">
        <f t="shared" si="91"/>
        <v>01 June 2025</v>
      </c>
      <c r="F5920" s="98" t="s">
        <v>541</v>
      </c>
      <c r="G5920" t="s">
        <v>553</v>
      </c>
    </row>
    <row r="5921" spans="1:7" x14ac:dyDescent="0.25">
      <c r="A5921" s="98" t="s">
        <v>549</v>
      </c>
      <c r="B5921" t="s">
        <v>154</v>
      </c>
      <c r="C5921">
        <v>0</v>
      </c>
      <c r="D5921">
        <v>202506</v>
      </c>
      <c r="E5921" s="121" t="str">
        <f t="shared" si="91"/>
        <v>01 June 2025</v>
      </c>
      <c r="F5921" s="98" t="s">
        <v>541</v>
      </c>
      <c r="G5921" t="s">
        <v>554</v>
      </c>
    </row>
    <row r="5922" spans="1:7" x14ac:dyDescent="0.25">
      <c r="A5922" s="98" t="s">
        <v>549</v>
      </c>
      <c r="B5922" t="s">
        <v>156</v>
      </c>
      <c r="C5922">
        <v>0</v>
      </c>
      <c r="D5922">
        <v>202506</v>
      </c>
      <c r="E5922" s="121" t="str">
        <f t="shared" si="91"/>
        <v>01 June 2025</v>
      </c>
      <c r="F5922" s="98" t="s">
        <v>541</v>
      </c>
      <c r="G5922" t="s">
        <v>550</v>
      </c>
    </row>
    <row r="5923" spans="1:7" x14ac:dyDescent="0.25">
      <c r="A5923" s="98" t="s">
        <v>549</v>
      </c>
      <c r="B5923" t="s">
        <v>156</v>
      </c>
      <c r="C5923">
        <v>0</v>
      </c>
      <c r="D5923">
        <v>202506</v>
      </c>
      <c r="E5923" s="121" t="str">
        <f t="shared" si="91"/>
        <v>01 June 2025</v>
      </c>
      <c r="F5923" s="98" t="s">
        <v>541</v>
      </c>
      <c r="G5923" t="s">
        <v>551</v>
      </c>
    </row>
    <row r="5924" spans="1:7" x14ac:dyDescent="0.25">
      <c r="A5924" s="98" t="s">
        <v>549</v>
      </c>
      <c r="B5924" t="s">
        <v>156</v>
      </c>
      <c r="C5924">
        <v>0</v>
      </c>
      <c r="D5924">
        <v>202506</v>
      </c>
      <c r="E5924" s="121" t="str">
        <f t="shared" si="91"/>
        <v>01 June 2025</v>
      </c>
      <c r="F5924" s="98" t="s">
        <v>541</v>
      </c>
      <c r="G5924" t="s">
        <v>552</v>
      </c>
    </row>
    <row r="5925" spans="1:7" x14ac:dyDescent="0.25">
      <c r="A5925" s="98" t="s">
        <v>549</v>
      </c>
      <c r="B5925" t="s">
        <v>156</v>
      </c>
      <c r="C5925">
        <v>0</v>
      </c>
      <c r="D5925">
        <v>202506</v>
      </c>
      <c r="E5925" s="121" t="str">
        <f t="shared" si="91"/>
        <v>01 June 2025</v>
      </c>
      <c r="F5925" s="98" t="s">
        <v>541</v>
      </c>
      <c r="G5925" t="s">
        <v>553</v>
      </c>
    </row>
    <row r="5926" spans="1:7" x14ac:dyDescent="0.25">
      <c r="A5926" s="98" t="s">
        <v>549</v>
      </c>
      <c r="B5926" t="s">
        <v>156</v>
      </c>
      <c r="C5926">
        <v>0</v>
      </c>
      <c r="D5926">
        <v>202506</v>
      </c>
      <c r="E5926" s="121" t="str">
        <f t="shared" si="91"/>
        <v>01 June 2025</v>
      </c>
      <c r="F5926" s="98" t="s">
        <v>541</v>
      </c>
      <c r="G5926" t="s">
        <v>554</v>
      </c>
    </row>
    <row r="5927" spans="1:7" x14ac:dyDescent="0.25">
      <c r="A5927" s="98" t="s">
        <v>549</v>
      </c>
      <c r="B5927" t="s">
        <v>162</v>
      </c>
      <c r="C5927">
        <v>0</v>
      </c>
      <c r="D5927">
        <v>202506</v>
      </c>
      <c r="E5927" s="121" t="str">
        <f t="shared" si="91"/>
        <v>01 June 2025</v>
      </c>
      <c r="F5927" s="98" t="s">
        <v>541</v>
      </c>
      <c r="G5927" t="s">
        <v>550</v>
      </c>
    </row>
    <row r="5928" spans="1:7" x14ac:dyDescent="0.25">
      <c r="A5928" s="98" t="s">
        <v>549</v>
      </c>
      <c r="B5928" t="s">
        <v>162</v>
      </c>
      <c r="C5928">
        <v>0</v>
      </c>
      <c r="D5928">
        <v>202506</v>
      </c>
      <c r="E5928" s="121" t="str">
        <f t="shared" si="91"/>
        <v>01 June 2025</v>
      </c>
      <c r="F5928" s="98" t="s">
        <v>541</v>
      </c>
      <c r="G5928" t="s">
        <v>551</v>
      </c>
    </row>
    <row r="5929" spans="1:7" x14ac:dyDescent="0.25">
      <c r="A5929" s="98" t="s">
        <v>549</v>
      </c>
      <c r="B5929" t="s">
        <v>162</v>
      </c>
      <c r="C5929">
        <v>0</v>
      </c>
      <c r="D5929">
        <v>202506</v>
      </c>
      <c r="E5929" s="121" t="str">
        <f t="shared" si="91"/>
        <v>01 June 2025</v>
      </c>
      <c r="F5929" s="98" t="s">
        <v>541</v>
      </c>
      <c r="G5929" t="s">
        <v>552</v>
      </c>
    </row>
    <row r="5930" spans="1:7" x14ac:dyDescent="0.25">
      <c r="A5930" s="98" t="s">
        <v>549</v>
      </c>
      <c r="B5930" t="s">
        <v>162</v>
      </c>
      <c r="C5930">
        <v>0</v>
      </c>
      <c r="D5930">
        <v>202506</v>
      </c>
      <c r="E5930" s="121" t="str">
        <f t="shared" si="91"/>
        <v>01 June 2025</v>
      </c>
      <c r="F5930" s="98" t="s">
        <v>541</v>
      </c>
      <c r="G5930" t="s">
        <v>553</v>
      </c>
    </row>
    <row r="5931" spans="1:7" x14ac:dyDescent="0.25">
      <c r="A5931" s="98" t="s">
        <v>549</v>
      </c>
      <c r="B5931" t="s">
        <v>162</v>
      </c>
      <c r="C5931">
        <v>0</v>
      </c>
      <c r="D5931">
        <v>202506</v>
      </c>
      <c r="E5931" s="121" t="str">
        <f t="shared" si="91"/>
        <v>01 June 2025</v>
      </c>
      <c r="F5931" s="98" t="s">
        <v>541</v>
      </c>
      <c r="G5931" t="s">
        <v>554</v>
      </c>
    </row>
    <row r="5932" spans="1:7" x14ac:dyDescent="0.25">
      <c r="A5932" s="98" t="s">
        <v>549</v>
      </c>
      <c r="B5932" t="s">
        <v>164</v>
      </c>
      <c r="C5932">
        <v>0</v>
      </c>
      <c r="D5932">
        <v>202506</v>
      </c>
      <c r="E5932" s="121" t="str">
        <f t="shared" si="91"/>
        <v>01 June 2025</v>
      </c>
      <c r="F5932" s="98" t="s">
        <v>541</v>
      </c>
      <c r="G5932" t="s">
        <v>550</v>
      </c>
    </row>
    <row r="5933" spans="1:7" x14ac:dyDescent="0.25">
      <c r="A5933" s="98" t="s">
        <v>549</v>
      </c>
      <c r="B5933" t="s">
        <v>164</v>
      </c>
      <c r="C5933">
        <v>0</v>
      </c>
      <c r="D5933">
        <v>202506</v>
      </c>
      <c r="E5933" s="121" t="str">
        <f t="shared" si="91"/>
        <v>01 June 2025</v>
      </c>
      <c r="F5933" s="98" t="s">
        <v>541</v>
      </c>
      <c r="G5933" t="s">
        <v>551</v>
      </c>
    </row>
    <row r="5934" spans="1:7" x14ac:dyDescent="0.25">
      <c r="A5934" s="98" t="s">
        <v>549</v>
      </c>
      <c r="B5934" t="s">
        <v>164</v>
      </c>
      <c r="C5934">
        <v>0</v>
      </c>
      <c r="D5934">
        <v>202506</v>
      </c>
      <c r="E5934" s="121" t="str">
        <f t="shared" si="91"/>
        <v>01 June 2025</v>
      </c>
      <c r="F5934" s="98" t="s">
        <v>541</v>
      </c>
      <c r="G5934" t="s">
        <v>552</v>
      </c>
    </row>
    <row r="5935" spans="1:7" x14ac:dyDescent="0.25">
      <c r="A5935" s="98" t="s">
        <v>549</v>
      </c>
      <c r="B5935" t="s">
        <v>164</v>
      </c>
      <c r="C5935">
        <v>0</v>
      </c>
      <c r="D5935">
        <v>202506</v>
      </c>
      <c r="E5935" s="121" t="str">
        <f t="shared" si="91"/>
        <v>01 June 2025</v>
      </c>
      <c r="F5935" s="98" t="s">
        <v>541</v>
      </c>
      <c r="G5935" t="s">
        <v>553</v>
      </c>
    </row>
    <row r="5936" spans="1:7" x14ac:dyDescent="0.25">
      <c r="A5936" s="98" t="s">
        <v>549</v>
      </c>
      <c r="B5936" t="s">
        <v>164</v>
      </c>
      <c r="C5936">
        <v>0</v>
      </c>
      <c r="D5936">
        <v>202506</v>
      </c>
      <c r="E5936" s="121" t="str">
        <f t="shared" si="91"/>
        <v>01 June 2025</v>
      </c>
      <c r="F5936" s="98" t="s">
        <v>541</v>
      </c>
      <c r="G5936" t="s">
        <v>554</v>
      </c>
    </row>
    <row r="5937" spans="1:7" x14ac:dyDescent="0.25">
      <c r="A5937" s="98" t="s">
        <v>549</v>
      </c>
      <c r="B5937" t="s">
        <v>276</v>
      </c>
      <c r="C5937">
        <v>-174</v>
      </c>
      <c r="D5937">
        <v>202506</v>
      </c>
      <c r="E5937" s="121" t="str">
        <f t="shared" si="91"/>
        <v>01 June 2025</v>
      </c>
      <c r="F5937" s="98" t="s">
        <v>541</v>
      </c>
      <c r="G5937" t="s">
        <v>550</v>
      </c>
    </row>
    <row r="5938" spans="1:7" x14ac:dyDescent="0.25">
      <c r="A5938" s="98" t="s">
        <v>549</v>
      </c>
      <c r="B5938" t="s">
        <v>276</v>
      </c>
      <c r="C5938">
        <v>-870</v>
      </c>
      <c r="D5938">
        <v>202506</v>
      </c>
      <c r="E5938" s="121" t="str">
        <f t="shared" si="91"/>
        <v>01 June 2025</v>
      </c>
      <c r="F5938" s="98" t="s">
        <v>541</v>
      </c>
      <c r="G5938" t="s">
        <v>551</v>
      </c>
    </row>
    <row r="5939" spans="1:7" x14ac:dyDescent="0.25">
      <c r="A5939" s="98" t="s">
        <v>549</v>
      </c>
      <c r="B5939" t="s">
        <v>276</v>
      </c>
      <c r="C5939">
        <v>-1537</v>
      </c>
      <c r="D5939">
        <v>202506</v>
      </c>
      <c r="E5939" s="121" t="str">
        <f t="shared" si="91"/>
        <v>01 June 2025</v>
      </c>
      <c r="F5939" s="98" t="s">
        <v>541</v>
      </c>
      <c r="G5939" t="s">
        <v>552</v>
      </c>
    </row>
    <row r="5940" spans="1:7" x14ac:dyDescent="0.25">
      <c r="A5940" s="98" t="s">
        <v>549</v>
      </c>
      <c r="B5940" t="s">
        <v>276</v>
      </c>
      <c r="C5940">
        <v>-2204</v>
      </c>
      <c r="D5940">
        <v>202506</v>
      </c>
      <c r="E5940" s="121" t="str">
        <f t="shared" si="91"/>
        <v>01 June 2025</v>
      </c>
      <c r="F5940" s="98" t="s">
        <v>541</v>
      </c>
      <c r="G5940" t="s">
        <v>553</v>
      </c>
    </row>
    <row r="5941" spans="1:7" x14ac:dyDescent="0.25">
      <c r="A5941" s="98" t="s">
        <v>549</v>
      </c>
      <c r="B5941" t="s">
        <v>276</v>
      </c>
      <c r="C5941">
        <v>-2900</v>
      </c>
      <c r="D5941">
        <v>202506</v>
      </c>
      <c r="E5941" s="121" t="str">
        <f t="shared" si="91"/>
        <v>01 June 2025</v>
      </c>
      <c r="F5941" s="98" t="s">
        <v>541</v>
      </c>
      <c r="G5941" t="s">
        <v>554</v>
      </c>
    </row>
    <row r="5942" spans="1:7" x14ac:dyDescent="0.25">
      <c r="A5942" s="98" t="s">
        <v>549</v>
      </c>
      <c r="B5942" t="s">
        <v>247</v>
      </c>
      <c r="C5942">
        <v>0</v>
      </c>
      <c r="D5942">
        <v>202506</v>
      </c>
      <c r="E5942" s="121" t="str">
        <f t="shared" si="91"/>
        <v>01 June 2025</v>
      </c>
      <c r="F5942" s="98" t="s">
        <v>541</v>
      </c>
      <c r="G5942" t="s">
        <v>550</v>
      </c>
    </row>
    <row r="5943" spans="1:7" x14ac:dyDescent="0.25">
      <c r="A5943" s="98" t="s">
        <v>549</v>
      </c>
      <c r="B5943" t="s">
        <v>247</v>
      </c>
      <c r="C5943">
        <v>0</v>
      </c>
      <c r="D5943">
        <v>202506</v>
      </c>
      <c r="E5943" s="121" t="str">
        <f t="shared" si="91"/>
        <v>01 June 2025</v>
      </c>
      <c r="F5943" s="98" t="s">
        <v>541</v>
      </c>
      <c r="G5943" t="s">
        <v>551</v>
      </c>
    </row>
    <row r="5944" spans="1:7" x14ac:dyDescent="0.25">
      <c r="A5944" s="98" t="s">
        <v>549</v>
      </c>
      <c r="B5944" t="s">
        <v>247</v>
      </c>
      <c r="C5944">
        <v>0</v>
      </c>
      <c r="D5944">
        <v>202506</v>
      </c>
      <c r="E5944" s="121" t="str">
        <f t="shared" si="91"/>
        <v>01 June 2025</v>
      </c>
      <c r="F5944" s="98" t="s">
        <v>541</v>
      </c>
      <c r="G5944" t="s">
        <v>552</v>
      </c>
    </row>
    <row r="5945" spans="1:7" x14ac:dyDescent="0.25">
      <c r="A5945" s="98" t="s">
        <v>549</v>
      </c>
      <c r="B5945" t="s">
        <v>247</v>
      </c>
      <c r="C5945">
        <v>0</v>
      </c>
      <c r="D5945">
        <v>202506</v>
      </c>
      <c r="E5945" s="121" t="str">
        <f t="shared" si="91"/>
        <v>01 June 2025</v>
      </c>
      <c r="F5945" s="98" t="s">
        <v>541</v>
      </c>
      <c r="G5945" t="s">
        <v>553</v>
      </c>
    </row>
    <row r="5946" spans="1:7" x14ac:dyDescent="0.25">
      <c r="A5946" s="98" t="s">
        <v>549</v>
      </c>
      <c r="B5946" t="s">
        <v>247</v>
      </c>
      <c r="C5946">
        <v>0</v>
      </c>
      <c r="D5946">
        <v>202506</v>
      </c>
      <c r="E5946" s="121" t="str">
        <f t="shared" si="91"/>
        <v>01 June 2025</v>
      </c>
      <c r="F5946" s="98" t="s">
        <v>541</v>
      </c>
      <c r="G5946" t="s">
        <v>554</v>
      </c>
    </row>
    <row r="5947" spans="1:7" x14ac:dyDescent="0.25">
      <c r="A5947" s="98" t="s">
        <v>549</v>
      </c>
      <c r="B5947" t="s">
        <v>559</v>
      </c>
      <c r="C5947">
        <v>0</v>
      </c>
      <c r="D5947">
        <v>202506</v>
      </c>
      <c r="E5947" s="121" t="str">
        <f t="shared" si="91"/>
        <v>01 June 2025</v>
      </c>
      <c r="F5947" s="98" t="s">
        <v>541</v>
      </c>
      <c r="G5947" t="s">
        <v>550</v>
      </c>
    </row>
    <row r="5948" spans="1:7" x14ac:dyDescent="0.25">
      <c r="A5948" s="98" t="s">
        <v>549</v>
      </c>
      <c r="B5948" t="s">
        <v>559</v>
      </c>
      <c r="C5948">
        <v>0</v>
      </c>
      <c r="D5948">
        <v>202506</v>
      </c>
      <c r="E5948" s="121" t="str">
        <f t="shared" si="91"/>
        <v>01 June 2025</v>
      </c>
      <c r="F5948" s="98" t="s">
        <v>541</v>
      </c>
      <c r="G5948" t="s">
        <v>551</v>
      </c>
    </row>
    <row r="5949" spans="1:7" x14ac:dyDescent="0.25">
      <c r="A5949" s="98" t="s">
        <v>549</v>
      </c>
      <c r="B5949" t="s">
        <v>559</v>
      </c>
      <c r="C5949">
        <v>0</v>
      </c>
      <c r="D5949">
        <v>202506</v>
      </c>
      <c r="E5949" s="121" t="str">
        <f t="shared" si="91"/>
        <v>01 June 2025</v>
      </c>
      <c r="F5949" s="98" t="s">
        <v>541</v>
      </c>
      <c r="G5949" t="s">
        <v>552</v>
      </c>
    </row>
    <row r="5950" spans="1:7" x14ac:dyDescent="0.25">
      <c r="A5950" s="98" t="s">
        <v>549</v>
      </c>
      <c r="B5950" t="s">
        <v>559</v>
      </c>
      <c r="C5950">
        <v>0</v>
      </c>
      <c r="D5950">
        <v>202506</v>
      </c>
      <c r="E5950" s="121" t="str">
        <f t="shared" si="91"/>
        <v>01 June 2025</v>
      </c>
      <c r="F5950" s="98" t="s">
        <v>541</v>
      </c>
      <c r="G5950" t="s">
        <v>553</v>
      </c>
    </row>
    <row r="5951" spans="1:7" x14ac:dyDescent="0.25">
      <c r="A5951" s="98" t="s">
        <v>549</v>
      </c>
      <c r="B5951" t="s">
        <v>559</v>
      </c>
      <c r="C5951">
        <v>0</v>
      </c>
      <c r="D5951">
        <v>202506</v>
      </c>
      <c r="E5951" s="121" t="str">
        <f t="shared" si="91"/>
        <v>01 June 2025</v>
      </c>
      <c r="F5951" s="98" t="s">
        <v>541</v>
      </c>
      <c r="G5951" t="s">
        <v>554</v>
      </c>
    </row>
    <row r="5952" spans="1:7" x14ac:dyDescent="0.25">
      <c r="A5952" s="98" t="s">
        <v>549</v>
      </c>
      <c r="B5952" t="s">
        <v>172</v>
      </c>
      <c r="C5952">
        <v>-174</v>
      </c>
      <c r="D5952">
        <v>202506</v>
      </c>
      <c r="E5952" s="121" t="str">
        <f t="shared" si="91"/>
        <v>01 June 2025</v>
      </c>
      <c r="F5952" s="98" t="s">
        <v>541</v>
      </c>
      <c r="G5952" t="s">
        <v>550</v>
      </c>
    </row>
    <row r="5953" spans="1:7" x14ac:dyDescent="0.25">
      <c r="A5953" s="98" t="s">
        <v>549</v>
      </c>
      <c r="B5953" t="s">
        <v>172</v>
      </c>
      <c r="C5953">
        <v>-870</v>
      </c>
      <c r="D5953">
        <v>202506</v>
      </c>
      <c r="E5953" s="121" t="str">
        <f t="shared" si="91"/>
        <v>01 June 2025</v>
      </c>
      <c r="F5953" s="98" t="s">
        <v>541</v>
      </c>
      <c r="G5953" t="s">
        <v>551</v>
      </c>
    </row>
    <row r="5954" spans="1:7" x14ac:dyDescent="0.25">
      <c r="A5954" s="98" t="s">
        <v>549</v>
      </c>
      <c r="B5954" t="s">
        <v>172</v>
      </c>
      <c r="C5954">
        <v>-1537</v>
      </c>
      <c r="D5954">
        <v>202506</v>
      </c>
      <c r="E5954" s="121" t="str">
        <f t="shared" si="91"/>
        <v>01 June 2025</v>
      </c>
      <c r="F5954" s="98" t="s">
        <v>541</v>
      </c>
      <c r="G5954" t="s">
        <v>552</v>
      </c>
    </row>
    <row r="5955" spans="1:7" x14ac:dyDescent="0.25">
      <c r="A5955" s="98" t="s">
        <v>549</v>
      </c>
      <c r="B5955" t="s">
        <v>172</v>
      </c>
      <c r="C5955">
        <v>-2204</v>
      </c>
      <c r="D5955">
        <v>202506</v>
      </c>
      <c r="E5955" s="121" t="str">
        <f t="shared" si="91"/>
        <v>01 June 2025</v>
      </c>
      <c r="F5955" s="98" t="s">
        <v>541</v>
      </c>
      <c r="G5955" t="s">
        <v>553</v>
      </c>
    </row>
    <row r="5956" spans="1:7" x14ac:dyDescent="0.25">
      <c r="A5956" s="98" t="s">
        <v>549</v>
      </c>
      <c r="B5956" t="s">
        <v>172</v>
      </c>
      <c r="C5956">
        <v>-2900</v>
      </c>
      <c r="D5956">
        <v>202506</v>
      </c>
      <c r="E5956" s="121" t="str">
        <f t="shared" si="91"/>
        <v>01 June 2025</v>
      </c>
      <c r="F5956" s="98" t="s">
        <v>541</v>
      </c>
      <c r="G5956" t="s">
        <v>554</v>
      </c>
    </row>
    <row r="5957" spans="1:7" x14ac:dyDescent="0.25">
      <c r="A5957" s="98" t="s">
        <v>549</v>
      </c>
      <c r="B5957" t="s">
        <v>174</v>
      </c>
      <c r="C5957">
        <v>0</v>
      </c>
      <c r="D5957">
        <v>202506</v>
      </c>
      <c r="E5957" s="121" t="str">
        <f t="shared" si="91"/>
        <v>01 June 2025</v>
      </c>
      <c r="F5957" s="98" t="s">
        <v>541</v>
      </c>
      <c r="G5957" t="s">
        <v>550</v>
      </c>
    </row>
    <row r="5958" spans="1:7" x14ac:dyDescent="0.25">
      <c r="A5958" s="98" t="s">
        <v>549</v>
      </c>
      <c r="B5958" t="s">
        <v>174</v>
      </c>
      <c r="C5958">
        <v>0</v>
      </c>
      <c r="D5958">
        <v>202506</v>
      </c>
      <c r="E5958" s="121" t="str">
        <f t="shared" si="91"/>
        <v>01 June 2025</v>
      </c>
      <c r="F5958" s="98" t="s">
        <v>541</v>
      </c>
      <c r="G5958" t="s">
        <v>551</v>
      </c>
    </row>
    <row r="5959" spans="1:7" x14ac:dyDescent="0.25">
      <c r="A5959" s="98" t="s">
        <v>549</v>
      </c>
      <c r="B5959" t="s">
        <v>174</v>
      </c>
      <c r="C5959">
        <v>0</v>
      </c>
      <c r="D5959">
        <v>202506</v>
      </c>
      <c r="E5959" s="121" t="str">
        <f t="shared" ref="E5959:E6022" si="92">TEXT(DATE(LEFT(D5959,4), RIGHT(D5959,2), 1), "DD MMMM YYYY")</f>
        <v>01 June 2025</v>
      </c>
      <c r="F5959" s="98" t="s">
        <v>541</v>
      </c>
      <c r="G5959" t="s">
        <v>552</v>
      </c>
    </row>
    <row r="5960" spans="1:7" x14ac:dyDescent="0.25">
      <c r="A5960" s="98" t="s">
        <v>549</v>
      </c>
      <c r="B5960" t="s">
        <v>174</v>
      </c>
      <c r="C5960">
        <v>0</v>
      </c>
      <c r="D5960">
        <v>202506</v>
      </c>
      <c r="E5960" s="121" t="str">
        <f t="shared" si="92"/>
        <v>01 June 2025</v>
      </c>
      <c r="F5960" s="98" t="s">
        <v>541</v>
      </c>
      <c r="G5960" t="s">
        <v>553</v>
      </c>
    </row>
    <row r="5961" spans="1:7" x14ac:dyDescent="0.25">
      <c r="A5961" s="98" t="s">
        <v>549</v>
      </c>
      <c r="B5961" t="s">
        <v>174</v>
      </c>
      <c r="C5961">
        <v>0</v>
      </c>
      <c r="D5961">
        <v>202506</v>
      </c>
      <c r="E5961" s="121" t="str">
        <f t="shared" si="92"/>
        <v>01 June 2025</v>
      </c>
      <c r="F5961" s="98" t="s">
        <v>541</v>
      </c>
      <c r="G5961" t="s">
        <v>554</v>
      </c>
    </row>
    <row r="5962" spans="1:7" x14ac:dyDescent="0.25">
      <c r="A5962" s="98" t="s">
        <v>549</v>
      </c>
      <c r="B5962" t="s">
        <v>176</v>
      </c>
      <c r="C5962">
        <v>-268.26</v>
      </c>
      <c r="D5962">
        <v>202506</v>
      </c>
      <c r="E5962" s="121" t="str">
        <f t="shared" si="92"/>
        <v>01 June 2025</v>
      </c>
      <c r="F5962" s="98" t="s">
        <v>541</v>
      </c>
      <c r="G5962" t="s">
        <v>550</v>
      </c>
    </row>
    <row r="5963" spans="1:7" x14ac:dyDescent="0.25">
      <c r="A5963" s="98" t="s">
        <v>549</v>
      </c>
      <c r="B5963" t="s">
        <v>176</v>
      </c>
      <c r="C5963">
        <v>-1341.3</v>
      </c>
      <c r="D5963">
        <v>202506</v>
      </c>
      <c r="E5963" s="121" t="str">
        <f t="shared" si="92"/>
        <v>01 June 2025</v>
      </c>
      <c r="F5963" s="98" t="s">
        <v>541</v>
      </c>
      <c r="G5963" t="s">
        <v>551</v>
      </c>
    </row>
    <row r="5964" spans="1:7" x14ac:dyDescent="0.25">
      <c r="A5964" s="98" t="s">
        <v>549</v>
      </c>
      <c r="B5964" t="s">
        <v>176</v>
      </c>
      <c r="C5964">
        <v>-2369.63</v>
      </c>
      <c r="D5964">
        <v>202506</v>
      </c>
      <c r="E5964" s="121" t="str">
        <f t="shared" si="92"/>
        <v>01 June 2025</v>
      </c>
      <c r="F5964" s="98" t="s">
        <v>541</v>
      </c>
      <c r="G5964" t="s">
        <v>552</v>
      </c>
    </row>
    <row r="5965" spans="1:7" x14ac:dyDescent="0.25">
      <c r="A5965" s="98" t="s">
        <v>549</v>
      </c>
      <c r="B5965" t="s">
        <v>176</v>
      </c>
      <c r="C5965">
        <v>-3397.96</v>
      </c>
      <c r="D5965">
        <v>202506</v>
      </c>
      <c r="E5965" s="121" t="str">
        <f t="shared" si="92"/>
        <v>01 June 2025</v>
      </c>
      <c r="F5965" s="98" t="s">
        <v>541</v>
      </c>
      <c r="G5965" t="s">
        <v>553</v>
      </c>
    </row>
    <row r="5966" spans="1:7" x14ac:dyDescent="0.25">
      <c r="A5966" s="98" t="s">
        <v>549</v>
      </c>
      <c r="B5966" t="s">
        <v>176</v>
      </c>
      <c r="C5966">
        <v>-4471</v>
      </c>
      <c r="D5966">
        <v>202506</v>
      </c>
      <c r="E5966" s="121" t="str">
        <f t="shared" si="92"/>
        <v>01 June 2025</v>
      </c>
      <c r="F5966" s="98" t="s">
        <v>541</v>
      </c>
      <c r="G5966" t="s">
        <v>554</v>
      </c>
    </row>
    <row r="5967" spans="1:7" x14ac:dyDescent="0.25">
      <c r="A5967" s="98" t="s">
        <v>549</v>
      </c>
      <c r="B5967" t="s">
        <v>184</v>
      </c>
      <c r="C5967">
        <v>-3</v>
      </c>
      <c r="D5967">
        <v>202506</v>
      </c>
      <c r="E5967" s="121" t="str">
        <f t="shared" si="92"/>
        <v>01 June 2025</v>
      </c>
      <c r="F5967" s="98" t="s">
        <v>541</v>
      </c>
      <c r="G5967" t="s">
        <v>550</v>
      </c>
    </row>
    <row r="5968" spans="1:7" x14ac:dyDescent="0.25">
      <c r="A5968" s="98" t="s">
        <v>549</v>
      </c>
      <c r="B5968" t="s">
        <v>184</v>
      </c>
      <c r="C5968">
        <v>-15</v>
      </c>
      <c r="D5968">
        <v>202506</v>
      </c>
      <c r="E5968" s="121" t="str">
        <f t="shared" si="92"/>
        <v>01 June 2025</v>
      </c>
      <c r="F5968" s="98" t="s">
        <v>541</v>
      </c>
      <c r="G5968" t="s">
        <v>551</v>
      </c>
    </row>
    <row r="5969" spans="1:7" x14ac:dyDescent="0.25">
      <c r="A5969" s="98" t="s">
        <v>549</v>
      </c>
      <c r="B5969" t="s">
        <v>184</v>
      </c>
      <c r="C5969">
        <v>-26.5</v>
      </c>
      <c r="D5969">
        <v>202506</v>
      </c>
      <c r="E5969" s="121" t="str">
        <f t="shared" si="92"/>
        <v>01 June 2025</v>
      </c>
      <c r="F5969" s="98" t="s">
        <v>541</v>
      </c>
      <c r="G5969" t="s">
        <v>552</v>
      </c>
    </row>
    <row r="5970" spans="1:7" x14ac:dyDescent="0.25">
      <c r="A5970" s="98" t="s">
        <v>549</v>
      </c>
      <c r="B5970" t="s">
        <v>184</v>
      </c>
      <c r="C5970">
        <v>-38</v>
      </c>
      <c r="D5970">
        <v>202506</v>
      </c>
      <c r="E5970" s="121" t="str">
        <f t="shared" si="92"/>
        <v>01 June 2025</v>
      </c>
      <c r="F5970" s="98" t="s">
        <v>541</v>
      </c>
      <c r="G5970" t="s">
        <v>553</v>
      </c>
    </row>
    <row r="5971" spans="1:7" x14ac:dyDescent="0.25">
      <c r="A5971" s="98" t="s">
        <v>549</v>
      </c>
      <c r="B5971" t="s">
        <v>184</v>
      </c>
      <c r="C5971">
        <v>-50</v>
      </c>
      <c r="D5971">
        <v>202506</v>
      </c>
      <c r="E5971" s="121" t="str">
        <f t="shared" si="92"/>
        <v>01 June 2025</v>
      </c>
      <c r="F5971" s="98" t="s">
        <v>541</v>
      </c>
      <c r="G5971" t="s">
        <v>554</v>
      </c>
    </row>
    <row r="5972" spans="1:7" x14ac:dyDescent="0.25">
      <c r="A5972" s="98" t="s">
        <v>549</v>
      </c>
      <c r="B5972" t="s">
        <v>188</v>
      </c>
      <c r="C5972">
        <v>-16.5</v>
      </c>
      <c r="D5972">
        <v>202506</v>
      </c>
      <c r="E5972" s="121" t="str">
        <f t="shared" si="92"/>
        <v>01 June 2025</v>
      </c>
      <c r="F5972" s="98" t="s">
        <v>541</v>
      </c>
      <c r="G5972" t="s">
        <v>550</v>
      </c>
    </row>
    <row r="5973" spans="1:7" x14ac:dyDescent="0.25">
      <c r="A5973" s="98" t="s">
        <v>549</v>
      </c>
      <c r="B5973" t="s">
        <v>188</v>
      </c>
      <c r="C5973">
        <v>-82.5</v>
      </c>
      <c r="D5973">
        <v>202506</v>
      </c>
      <c r="E5973" s="121" t="str">
        <f t="shared" si="92"/>
        <v>01 June 2025</v>
      </c>
      <c r="F5973" s="98" t="s">
        <v>541</v>
      </c>
      <c r="G5973" t="s">
        <v>551</v>
      </c>
    </row>
    <row r="5974" spans="1:7" x14ac:dyDescent="0.25">
      <c r="A5974" s="98" t="s">
        <v>549</v>
      </c>
      <c r="B5974" t="s">
        <v>188</v>
      </c>
      <c r="C5974">
        <v>-145.75</v>
      </c>
      <c r="D5974">
        <v>202506</v>
      </c>
      <c r="E5974" s="121" t="str">
        <f t="shared" si="92"/>
        <v>01 June 2025</v>
      </c>
      <c r="F5974" s="98" t="s">
        <v>541</v>
      </c>
      <c r="G5974" t="s">
        <v>552</v>
      </c>
    </row>
    <row r="5975" spans="1:7" x14ac:dyDescent="0.25">
      <c r="A5975" s="98" t="s">
        <v>549</v>
      </c>
      <c r="B5975" t="s">
        <v>188</v>
      </c>
      <c r="C5975">
        <v>-209</v>
      </c>
      <c r="D5975">
        <v>202506</v>
      </c>
      <c r="E5975" s="121" t="str">
        <f t="shared" si="92"/>
        <v>01 June 2025</v>
      </c>
      <c r="F5975" s="98" t="s">
        <v>541</v>
      </c>
      <c r="G5975" t="s">
        <v>553</v>
      </c>
    </row>
    <row r="5976" spans="1:7" x14ac:dyDescent="0.25">
      <c r="A5976" s="98" t="s">
        <v>549</v>
      </c>
      <c r="B5976" t="s">
        <v>188</v>
      </c>
      <c r="C5976">
        <v>-275</v>
      </c>
      <c r="D5976">
        <v>202506</v>
      </c>
      <c r="E5976" s="121" t="str">
        <f t="shared" si="92"/>
        <v>01 June 2025</v>
      </c>
      <c r="F5976" s="98" t="s">
        <v>541</v>
      </c>
      <c r="G5976" t="s">
        <v>554</v>
      </c>
    </row>
    <row r="5977" spans="1:7" x14ac:dyDescent="0.25">
      <c r="A5977" s="98" t="s">
        <v>549</v>
      </c>
      <c r="B5977" t="s">
        <v>190</v>
      </c>
      <c r="C5977">
        <v>-6</v>
      </c>
      <c r="D5977">
        <v>202506</v>
      </c>
      <c r="E5977" s="121" t="str">
        <f t="shared" si="92"/>
        <v>01 June 2025</v>
      </c>
      <c r="F5977" s="98" t="s">
        <v>541</v>
      </c>
      <c r="G5977" t="s">
        <v>550</v>
      </c>
    </row>
    <row r="5978" spans="1:7" x14ac:dyDescent="0.25">
      <c r="A5978" s="98" t="s">
        <v>549</v>
      </c>
      <c r="B5978" t="s">
        <v>190</v>
      </c>
      <c r="C5978">
        <v>-30</v>
      </c>
      <c r="D5978">
        <v>202506</v>
      </c>
      <c r="E5978" s="121" t="str">
        <f t="shared" si="92"/>
        <v>01 June 2025</v>
      </c>
      <c r="F5978" s="98" t="s">
        <v>541</v>
      </c>
      <c r="G5978" t="s">
        <v>551</v>
      </c>
    </row>
    <row r="5979" spans="1:7" x14ac:dyDescent="0.25">
      <c r="A5979" s="98" t="s">
        <v>549</v>
      </c>
      <c r="B5979" t="s">
        <v>190</v>
      </c>
      <c r="C5979">
        <v>-53</v>
      </c>
      <c r="D5979">
        <v>202506</v>
      </c>
      <c r="E5979" s="121" t="str">
        <f t="shared" si="92"/>
        <v>01 June 2025</v>
      </c>
      <c r="F5979" s="98" t="s">
        <v>541</v>
      </c>
      <c r="G5979" t="s">
        <v>552</v>
      </c>
    </row>
    <row r="5980" spans="1:7" x14ac:dyDescent="0.25">
      <c r="A5980" s="98" t="s">
        <v>549</v>
      </c>
      <c r="B5980" t="s">
        <v>190</v>
      </c>
      <c r="C5980">
        <v>-76</v>
      </c>
      <c r="D5980">
        <v>202506</v>
      </c>
      <c r="E5980" s="121" t="str">
        <f t="shared" si="92"/>
        <v>01 June 2025</v>
      </c>
      <c r="F5980" s="98" t="s">
        <v>541</v>
      </c>
      <c r="G5980" t="s">
        <v>553</v>
      </c>
    </row>
    <row r="5981" spans="1:7" x14ac:dyDescent="0.25">
      <c r="A5981" s="98" t="s">
        <v>549</v>
      </c>
      <c r="B5981" t="s">
        <v>190</v>
      </c>
      <c r="C5981">
        <v>-100</v>
      </c>
      <c r="D5981">
        <v>202506</v>
      </c>
      <c r="E5981" s="121" t="str">
        <f t="shared" si="92"/>
        <v>01 June 2025</v>
      </c>
      <c r="F5981" s="98" t="s">
        <v>541</v>
      </c>
      <c r="G5981" t="s">
        <v>554</v>
      </c>
    </row>
    <row r="5982" spans="1:7" x14ac:dyDescent="0.25">
      <c r="A5982" s="98" t="s">
        <v>549</v>
      </c>
      <c r="B5982" t="s">
        <v>544</v>
      </c>
      <c r="C5982">
        <v>0</v>
      </c>
      <c r="D5982">
        <v>202506</v>
      </c>
      <c r="E5982" s="121" t="str">
        <f t="shared" si="92"/>
        <v>01 June 2025</v>
      </c>
      <c r="F5982" s="98" t="s">
        <v>541</v>
      </c>
      <c r="G5982" t="s">
        <v>550</v>
      </c>
    </row>
    <row r="5983" spans="1:7" x14ac:dyDescent="0.25">
      <c r="A5983" s="98" t="s">
        <v>549</v>
      </c>
      <c r="B5983" t="s">
        <v>544</v>
      </c>
      <c r="C5983">
        <v>0</v>
      </c>
      <c r="D5983">
        <v>202506</v>
      </c>
      <c r="E5983" s="121" t="str">
        <f t="shared" si="92"/>
        <v>01 June 2025</v>
      </c>
      <c r="F5983" s="98" t="s">
        <v>541</v>
      </c>
      <c r="G5983" t="s">
        <v>551</v>
      </c>
    </row>
    <row r="5984" spans="1:7" x14ac:dyDescent="0.25">
      <c r="A5984" s="98" t="s">
        <v>549</v>
      </c>
      <c r="B5984" t="s">
        <v>544</v>
      </c>
      <c r="C5984">
        <v>0</v>
      </c>
      <c r="D5984">
        <v>202506</v>
      </c>
      <c r="E5984" s="121" t="str">
        <f t="shared" si="92"/>
        <v>01 June 2025</v>
      </c>
      <c r="F5984" s="98" t="s">
        <v>541</v>
      </c>
      <c r="G5984" t="s">
        <v>552</v>
      </c>
    </row>
    <row r="5985" spans="1:7" x14ac:dyDescent="0.25">
      <c r="A5985" s="98" t="s">
        <v>549</v>
      </c>
      <c r="B5985" t="s">
        <v>544</v>
      </c>
      <c r="C5985">
        <v>0</v>
      </c>
      <c r="D5985">
        <v>202506</v>
      </c>
      <c r="E5985" s="121" t="str">
        <f t="shared" si="92"/>
        <v>01 June 2025</v>
      </c>
      <c r="F5985" s="98" t="s">
        <v>541</v>
      </c>
      <c r="G5985" t="s">
        <v>553</v>
      </c>
    </row>
    <row r="5986" spans="1:7" x14ac:dyDescent="0.25">
      <c r="A5986" s="98" t="s">
        <v>549</v>
      </c>
      <c r="B5986" t="s">
        <v>544</v>
      </c>
      <c r="C5986">
        <v>0</v>
      </c>
      <c r="D5986">
        <v>202506</v>
      </c>
      <c r="E5986" s="121" t="str">
        <f t="shared" si="92"/>
        <v>01 June 2025</v>
      </c>
      <c r="F5986" s="98" t="s">
        <v>541</v>
      </c>
      <c r="G5986" t="s">
        <v>554</v>
      </c>
    </row>
    <row r="5987" spans="1:7" x14ac:dyDescent="0.25">
      <c r="A5987" s="98" t="s">
        <v>549</v>
      </c>
      <c r="B5987" t="s">
        <v>198</v>
      </c>
      <c r="C5987">
        <v>-293.76</v>
      </c>
      <c r="D5987">
        <v>202506</v>
      </c>
      <c r="E5987" s="121" t="str">
        <f t="shared" si="92"/>
        <v>01 June 2025</v>
      </c>
      <c r="F5987" s="98" t="s">
        <v>541</v>
      </c>
      <c r="G5987" t="s">
        <v>550</v>
      </c>
    </row>
    <row r="5988" spans="1:7" x14ac:dyDescent="0.25">
      <c r="A5988" s="98" t="s">
        <v>549</v>
      </c>
      <c r="B5988" t="s">
        <v>198</v>
      </c>
      <c r="C5988">
        <v>-1468.8</v>
      </c>
      <c r="D5988">
        <v>202506</v>
      </c>
      <c r="E5988" s="121" t="str">
        <f t="shared" si="92"/>
        <v>01 June 2025</v>
      </c>
      <c r="F5988" s="98" t="s">
        <v>541</v>
      </c>
      <c r="G5988" t="s">
        <v>551</v>
      </c>
    </row>
    <row r="5989" spans="1:7" x14ac:dyDescent="0.25">
      <c r="A5989" s="98" t="s">
        <v>549</v>
      </c>
      <c r="B5989" t="s">
        <v>198</v>
      </c>
      <c r="C5989">
        <v>-2594.88</v>
      </c>
      <c r="D5989">
        <v>202506</v>
      </c>
      <c r="E5989" s="121" t="str">
        <f t="shared" si="92"/>
        <v>01 June 2025</v>
      </c>
      <c r="F5989" s="98" t="s">
        <v>541</v>
      </c>
      <c r="G5989" t="s">
        <v>552</v>
      </c>
    </row>
    <row r="5990" spans="1:7" x14ac:dyDescent="0.25">
      <c r="A5990" s="98" t="s">
        <v>549</v>
      </c>
      <c r="B5990" t="s">
        <v>198</v>
      </c>
      <c r="C5990">
        <v>-3720.96</v>
      </c>
      <c r="D5990">
        <v>202506</v>
      </c>
      <c r="E5990" s="121" t="str">
        <f t="shared" si="92"/>
        <v>01 June 2025</v>
      </c>
      <c r="F5990" s="98" t="s">
        <v>541</v>
      </c>
      <c r="G5990" t="s">
        <v>553</v>
      </c>
    </row>
    <row r="5991" spans="1:7" x14ac:dyDescent="0.25">
      <c r="A5991" s="98" t="s">
        <v>549</v>
      </c>
      <c r="B5991" t="s">
        <v>198</v>
      </c>
      <c r="C5991">
        <v>-4896</v>
      </c>
      <c r="D5991">
        <v>202506</v>
      </c>
      <c r="E5991" s="121" t="str">
        <f t="shared" si="92"/>
        <v>01 June 2025</v>
      </c>
      <c r="F5991" s="98" t="s">
        <v>541</v>
      </c>
      <c r="G5991" t="s">
        <v>554</v>
      </c>
    </row>
    <row r="5992" spans="1:7" x14ac:dyDescent="0.25">
      <c r="A5992" s="98" t="s">
        <v>549</v>
      </c>
      <c r="B5992" t="s">
        <v>200</v>
      </c>
      <c r="C5992">
        <v>0</v>
      </c>
      <c r="D5992">
        <v>202506</v>
      </c>
      <c r="E5992" s="121" t="str">
        <f t="shared" si="92"/>
        <v>01 June 2025</v>
      </c>
      <c r="F5992" s="98" t="s">
        <v>541</v>
      </c>
      <c r="G5992" t="s">
        <v>550</v>
      </c>
    </row>
    <row r="5993" spans="1:7" x14ac:dyDescent="0.25">
      <c r="A5993" s="98" t="s">
        <v>549</v>
      </c>
      <c r="B5993" t="s">
        <v>200</v>
      </c>
      <c r="C5993">
        <v>0</v>
      </c>
      <c r="D5993">
        <v>202506</v>
      </c>
      <c r="E5993" s="121" t="str">
        <f t="shared" si="92"/>
        <v>01 June 2025</v>
      </c>
      <c r="F5993" s="98" t="s">
        <v>541</v>
      </c>
      <c r="G5993" t="s">
        <v>551</v>
      </c>
    </row>
    <row r="5994" spans="1:7" x14ac:dyDescent="0.25">
      <c r="A5994" s="98" t="s">
        <v>549</v>
      </c>
      <c r="B5994" t="s">
        <v>200</v>
      </c>
      <c r="C5994">
        <v>0</v>
      </c>
      <c r="D5994">
        <v>202506</v>
      </c>
      <c r="E5994" s="121" t="str">
        <f t="shared" si="92"/>
        <v>01 June 2025</v>
      </c>
      <c r="F5994" s="98" t="s">
        <v>541</v>
      </c>
      <c r="G5994" t="s">
        <v>552</v>
      </c>
    </row>
    <row r="5995" spans="1:7" x14ac:dyDescent="0.25">
      <c r="A5995" s="98" t="s">
        <v>549</v>
      </c>
      <c r="B5995" t="s">
        <v>200</v>
      </c>
      <c r="C5995">
        <v>0</v>
      </c>
      <c r="D5995">
        <v>202506</v>
      </c>
      <c r="E5995" s="121" t="str">
        <f t="shared" si="92"/>
        <v>01 June 2025</v>
      </c>
      <c r="F5995" s="98" t="s">
        <v>541</v>
      </c>
      <c r="G5995" t="s">
        <v>553</v>
      </c>
    </row>
    <row r="5996" spans="1:7" x14ac:dyDescent="0.25">
      <c r="A5996" s="98" t="s">
        <v>549</v>
      </c>
      <c r="B5996" t="s">
        <v>200</v>
      </c>
      <c r="C5996">
        <v>0</v>
      </c>
      <c r="D5996">
        <v>202506</v>
      </c>
      <c r="E5996" s="121" t="str">
        <f t="shared" si="92"/>
        <v>01 June 2025</v>
      </c>
      <c r="F5996" s="98" t="s">
        <v>541</v>
      </c>
      <c r="G5996" t="s">
        <v>554</v>
      </c>
    </row>
    <row r="5997" spans="1:7" x14ac:dyDescent="0.25">
      <c r="A5997" s="98" t="s">
        <v>549</v>
      </c>
      <c r="B5997" t="s">
        <v>206</v>
      </c>
      <c r="C5997">
        <v>0</v>
      </c>
      <c r="D5997">
        <v>202506</v>
      </c>
      <c r="E5997" s="121" t="str">
        <f t="shared" si="92"/>
        <v>01 June 2025</v>
      </c>
      <c r="F5997" s="98" t="s">
        <v>541</v>
      </c>
      <c r="G5997" t="s">
        <v>550</v>
      </c>
    </row>
    <row r="5998" spans="1:7" x14ac:dyDescent="0.25">
      <c r="A5998" s="98" t="s">
        <v>549</v>
      </c>
      <c r="B5998" t="s">
        <v>206</v>
      </c>
      <c r="C5998">
        <v>0</v>
      </c>
      <c r="D5998">
        <v>202506</v>
      </c>
      <c r="E5998" s="121" t="str">
        <f t="shared" si="92"/>
        <v>01 June 2025</v>
      </c>
      <c r="F5998" s="98" t="s">
        <v>541</v>
      </c>
      <c r="G5998" t="s">
        <v>551</v>
      </c>
    </row>
    <row r="5999" spans="1:7" x14ac:dyDescent="0.25">
      <c r="A5999" s="98" t="s">
        <v>549</v>
      </c>
      <c r="B5999" t="s">
        <v>206</v>
      </c>
      <c r="C5999">
        <v>0</v>
      </c>
      <c r="D5999">
        <v>202506</v>
      </c>
      <c r="E5999" s="121" t="str">
        <f t="shared" si="92"/>
        <v>01 June 2025</v>
      </c>
      <c r="F5999" s="98" t="s">
        <v>541</v>
      </c>
      <c r="G5999" t="s">
        <v>552</v>
      </c>
    </row>
    <row r="6000" spans="1:7" x14ac:dyDescent="0.25">
      <c r="A6000" s="98" t="s">
        <v>549</v>
      </c>
      <c r="B6000" t="s">
        <v>206</v>
      </c>
      <c r="C6000">
        <v>0</v>
      </c>
      <c r="D6000">
        <v>202506</v>
      </c>
      <c r="E6000" s="121" t="str">
        <f t="shared" si="92"/>
        <v>01 June 2025</v>
      </c>
      <c r="F6000" s="98" t="s">
        <v>541</v>
      </c>
      <c r="G6000" t="s">
        <v>553</v>
      </c>
    </row>
    <row r="6001" spans="1:7" x14ac:dyDescent="0.25">
      <c r="A6001" s="98" t="s">
        <v>549</v>
      </c>
      <c r="B6001" t="s">
        <v>206</v>
      </c>
      <c r="C6001">
        <v>0</v>
      </c>
      <c r="D6001">
        <v>202506</v>
      </c>
      <c r="E6001" s="121" t="str">
        <f t="shared" si="92"/>
        <v>01 June 2025</v>
      </c>
      <c r="F6001" s="98" t="s">
        <v>541</v>
      </c>
      <c r="G6001" t="s">
        <v>554</v>
      </c>
    </row>
    <row r="6002" spans="1:7" x14ac:dyDescent="0.25">
      <c r="A6002" s="98" t="s">
        <v>549</v>
      </c>
      <c r="B6002" t="s">
        <v>208</v>
      </c>
      <c r="C6002">
        <v>0</v>
      </c>
      <c r="D6002">
        <v>202506</v>
      </c>
      <c r="E6002" s="121" t="str">
        <f t="shared" si="92"/>
        <v>01 June 2025</v>
      </c>
      <c r="F6002" s="98" t="s">
        <v>541</v>
      </c>
      <c r="G6002" t="s">
        <v>550</v>
      </c>
    </row>
    <row r="6003" spans="1:7" x14ac:dyDescent="0.25">
      <c r="A6003" s="98" t="s">
        <v>549</v>
      </c>
      <c r="B6003" t="s">
        <v>208</v>
      </c>
      <c r="C6003">
        <v>0</v>
      </c>
      <c r="D6003">
        <v>202506</v>
      </c>
      <c r="E6003" s="121" t="str">
        <f t="shared" si="92"/>
        <v>01 June 2025</v>
      </c>
      <c r="F6003" s="98" t="s">
        <v>541</v>
      </c>
      <c r="G6003" t="s">
        <v>551</v>
      </c>
    </row>
    <row r="6004" spans="1:7" x14ac:dyDescent="0.25">
      <c r="A6004" s="98" t="s">
        <v>549</v>
      </c>
      <c r="B6004" t="s">
        <v>208</v>
      </c>
      <c r="C6004">
        <v>0</v>
      </c>
      <c r="D6004">
        <v>202506</v>
      </c>
      <c r="E6004" s="121" t="str">
        <f t="shared" si="92"/>
        <v>01 June 2025</v>
      </c>
      <c r="F6004" s="98" t="s">
        <v>541</v>
      </c>
      <c r="G6004" t="s">
        <v>552</v>
      </c>
    </row>
    <row r="6005" spans="1:7" x14ac:dyDescent="0.25">
      <c r="A6005" s="98" t="s">
        <v>549</v>
      </c>
      <c r="B6005" t="s">
        <v>208</v>
      </c>
      <c r="C6005">
        <v>0</v>
      </c>
      <c r="D6005">
        <v>202506</v>
      </c>
      <c r="E6005" s="121" t="str">
        <f t="shared" si="92"/>
        <v>01 June 2025</v>
      </c>
      <c r="F6005" s="98" t="s">
        <v>541</v>
      </c>
      <c r="G6005" t="s">
        <v>553</v>
      </c>
    </row>
    <row r="6006" spans="1:7" x14ac:dyDescent="0.25">
      <c r="A6006" s="98" t="s">
        <v>549</v>
      </c>
      <c r="B6006" t="s">
        <v>208</v>
      </c>
      <c r="C6006">
        <v>0</v>
      </c>
      <c r="D6006">
        <v>202506</v>
      </c>
      <c r="E6006" s="121" t="str">
        <f t="shared" si="92"/>
        <v>01 June 2025</v>
      </c>
      <c r="F6006" s="98" t="s">
        <v>541</v>
      </c>
      <c r="G6006" t="s">
        <v>554</v>
      </c>
    </row>
    <row r="6007" spans="1:7" x14ac:dyDescent="0.25">
      <c r="A6007" s="98" t="s">
        <v>549</v>
      </c>
      <c r="B6007" t="s">
        <v>281</v>
      </c>
      <c r="C6007">
        <v>0</v>
      </c>
      <c r="D6007">
        <v>202506</v>
      </c>
      <c r="E6007" s="121" t="str">
        <f t="shared" si="92"/>
        <v>01 June 2025</v>
      </c>
      <c r="F6007" s="98" t="s">
        <v>541</v>
      </c>
      <c r="G6007" t="s">
        <v>550</v>
      </c>
    </row>
    <row r="6008" spans="1:7" x14ac:dyDescent="0.25">
      <c r="A6008" s="98" t="s">
        <v>549</v>
      </c>
      <c r="B6008" t="s">
        <v>281</v>
      </c>
      <c r="C6008">
        <v>0</v>
      </c>
      <c r="D6008">
        <v>202506</v>
      </c>
      <c r="E6008" s="121" t="str">
        <f t="shared" si="92"/>
        <v>01 June 2025</v>
      </c>
      <c r="F6008" s="98" t="s">
        <v>541</v>
      </c>
      <c r="G6008" t="s">
        <v>551</v>
      </c>
    </row>
    <row r="6009" spans="1:7" x14ac:dyDescent="0.25">
      <c r="A6009" s="98" t="s">
        <v>549</v>
      </c>
      <c r="B6009" t="s">
        <v>281</v>
      </c>
      <c r="C6009">
        <v>0</v>
      </c>
      <c r="D6009">
        <v>202506</v>
      </c>
      <c r="E6009" s="121" t="str">
        <f t="shared" si="92"/>
        <v>01 June 2025</v>
      </c>
      <c r="F6009" s="98" t="s">
        <v>541</v>
      </c>
      <c r="G6009" t="s">
        <v>552</v>
      </c>
    </row>
    <row r="6010" spans="1:7" x14ac:dyDescent="0.25">
      <c r="A6010" s="98" t="s">
        <v>549</v>
      </c>
      <c r="B6010" t="s">
        <v>281</v>
      </c>
      <c r="C6010">
        <v>0</v>
      </c>
      <c r="D6010">
        <v>202506</v>
      </c>
      <c r="E6010" s="121" t="str">
        <f t="shared" si="92"/>
        <v>01 June 2025</v>
      </c>
      <c r="F6010" s="98" t="s">
        <v>541</v>
      </c>
      <c r="G6010" t="s">
        <v>553</v>
      </c>
    </row>
    <row r="6011" spans="1:7" x14ac:dyDescent="0.25">
      <c r="A6011" s="98" t="s">
        <v>549</v>
      </c>
      <c r="B6011" t="s">
        <v>281</v>
      </c>
      <c r="C6011">
        <v>0</v>
      </c>
      <c r="D6011">
        <v>202506</v>
      </c>
      <c r="E6011" s="121" t="str">
        <f t="shared" si="92"/>
        <v>01 June 2025</v>
      </c>
      <c r="F6011" s="98" t="s">
        <v>541</v>
      </c>
      <c r="G6011" t="s">
        <v>554</v>
      </c>
    </row>
    <row r="6012" spans="1:7" x14ac:dyDescent="0.25">
      <c r="A6012" s="98" t="s">
        <v>549</v>
      </c>
      <c r="B6012" t="s">
        <v>214</v>
      </c>
      <c r="C6012">
        <v>0</v>
      </c>
      <c r="D6012">
        <v>202506</v>
      </c>
      <c r="E6012" s="121" t="str">
        <f t="shared" si="92"/>
        <v>01 June 2025</v>
      </c>
      <c r="F6012" s="98" t="s">
        <v>541</v>
      </c>
      <c r="G6012" t="s">
        <v>550</v>
      </c>
    </row>
    <row r="6013" spans="1:7" x14ac:dyDescent="0.25">
      <c r="A6013" s="98" t="s">
        <v>549</v>
      </c>
      <c r="B6013" t="s">
        <v>214</v>
      </c>
      <c r="C6013">
        <v>0</v>
      </c>
      <c r="D6013">
        <v>202506</v>
      </c>
      <c r="E6013" s="121" t="str">
        <f t="shared" si="92"/>
        <v>01 June 2025</v>
      </c>
      <c r="F6013" s="98" t="s">
        <v>541</v>
      </c>
      <c r="G6013" t="s">
        <v>551</v>
      </c>
    </row>
    <row r="6014" spans="1:7" x14ac:dyDescent="0.25">
      <c r="A6014" s="98" t="s">
        <v>549</v>
      </c>
      <c r="B6014" t="s">
        <v>214</v>
      </c>
      <c r="C6014">
        <v>0</v>
      </c>
      <c r="D6014">
        <v>202506</v>
      </c>
      <c r="E6014" s="121" t="str">
        <f t="shared" si="92"/>
        <v>01 June 2025</v>
      </c>
      <c r="F6014" s="98" t="s">
        <v>541</v>
      </c>
      <c r="G6014" t="s">
        <v>552</v>
      </c>
    </row>
    <row r="6015" spans="1:7" x14ac:dyDescent="0.25">
      <c r="A6015" s="98" t="s">
        <v>549</v>
      </c>
      <c r="B6015" t="s">
        <v>214</v>
      </c>
      <c r="C6015">
        <v>0</v>
      </c>
      <c r="D6015">
        <v>202506</v>
      </c>
      <c r="E6015" s="121" t="str">
        <f t="shared" si="92"/>
        <v>01 June 2025</v>
      </c>
      <c r="F6015" s="98" t="s">
        <v>541</v>
      </c>
      <c r="G6015" t="s">
        <v>553</v>
      </c>
    </row>
    <row r="6016" spans="1:7" x14ac:dyDescent="0.25">
      <c r="A6016" s="98" t="s">
        <v>549</v>
      </c>
      <c r="B6016" t="s">
        <v>214</v>
      </c>
      <c r="C6016">
        <v>0</v>
      </c>
      <c r="D6016">
        <v>202506</v>
      </c>
      <c r="E6016" s="121" t="str">
        <f t="shared" si="92"/>
        <v>01 June 2025</v>
      </c>
      <c r="F6016" s="98" t="s">
        <v>541</v>
      </c>
      <c r="G6016" t="s">
        <v>554</v>
      </c>
    </row>
    <row r="6017" spans="1:7" x14ac:dyDescent="0.25">
      <c r="A6017" s="98" t="s">
        <v>549</v>
      </c>
      <c r="B6017" t="s">
        <v>218</v>
      </c>
      <c r="C6017">
        <v>-10.5</v>
      </c>
      <c r="D6017">
        <v>202506</v>
      </c>
      <c r="E6017" s="121" t="str">
        <f t="shared" si="92"/>
        <v>01 June 2025</v>
      </c>
      <c r="F6017" s="98" t="s">
        <v>541</v>
      </c>
      <c r="G6017" t="s">
        <v>550</v>
      </c>
    </row>
    <row r="6018" spans="1:7" x14ac:dyDescent="0.25">
      <c r="A6018" s="98" t="s">
        <v>549</v>
      </c>
      <c r="B6018" t="s">
        <v>218</v>
      </c>
      <c r="C6018">
        <v>-52.5</v>
      </c>
      <c r="D6018">
        <v>202506</v>
      </c>
      <c r="E6018" s="121" t="str">
        <f t="shared" si="92"/>
        <v>01 June 2025</v>
      </c>
      <c r="F6018" s="98" t="s">
        <v>541</v>
      </c>
      <c r="G6018" t="s">
        <v>551</v>
      </c>
    </row>
    <row r="6019" spans="1:7" x14ac:dyDescent="0.25">
      <c r="A6019" s="98" t="s">
        <v>549</v>
      </c>
      <c r="B6019" t="s">
        <v>218</v>
      </c>
      <c r="C6019">
        <v>-92.75</v>
      </c>
      <c r="D6019">
        <v>202506</v>
      </c>
      <c r="E6019" s="121" t="str">
        <f t="shared" si="92"/>
        <v>01 June 2025</v>
      </c>
      <c r="F6019" s="98" t="s">
        <v>541</v>
      </c>
      <c r="G6019" t="s">
        <v>552</v>
      </c>
    </row>
    <row r="6020" spans="1:7" x14ac:dyDescent="0.25">
      <c r="A6020" s="98" t="s">
        <v>549</v>
      </c>
      <c r="B6020" t="s">
        <v>218</v>
      </c>
      <c r="C6020">
        <v>-133</v>
      </c>
      <c r="D6020">
        <v>202506</v>
      </c>
      <c r="E6020" s="121" t="str">
        <f t="shared" si="92"/>
        <v>01 June 2025</v>
      </c>
      <c r="F6020" s="98" t="s">
        <v>541</v>
      </c>
      <c r="G6020" t="s">
        <v>553</v>
      </c>
    </row>
    <row r="6021" spans="1:7" x14ac:dyDescent="0.25">
      <c r="A6021" s="98" t="s">
        <v>549</v>
      </c>
      <c r="B6021" t="s">
        <v>218</v>
      </c>
      <c r="C6021">
        <v>-175</v>
      </c>
      <c r="D6021">
        <v>202506</v>
      </c>
      <c r="E6021" s="121" t="str">
        <f t="shared" si="92"/>
        <v>01 June 2025</v>
      </c>
      <c r="F6021" s="98" t="s">
        <v>541</v>
      </c>
      <c r="G6021" t="s">
        <v>554</v>
      </c>
    </row>
    <row r="6022" spans="1:7" x14ac:dyDescent="0.25">
      <c r="A6022" s="98" t="s">
        <v>549</v>
      </c>
      <c r="B6022" t="s">
        <v>333</v>
      </c>
      <c r="C6022">
        <v>-1.7999999999999998</v>
      </c>
      <c r="D6022">
        <v>202506</v>
      </c>
      <c r="E6022" s="121" t="str">
        <f t="shared" si="92"/>
        <v>01 June 2025</v>
      </c>
      <c r="F6022" s="98" t="s">
        <v>541</v>
      </c>
      <c r="G6022" t="s">
        <v>550</v>
      </c>
    </row>
    <row r="6023" spans="1:7" x14ac:dyDescent="0.25">
      <c r="A6023" s="98" t="s">
        <v>549</v>
      </c>
      <c r="B6023" t="s">
        <v>333</v>
      </c>
      <c r="C6023">
        <v>-9</v>
      </c>
      <c r="D6023">
        <v>202506</v>
      </c>
      <c r="E6023" s="121" t="str">
        <f t="shared" ref="E6023:E6086" si="93">TEXT(DATE(LEFT(D6023,4), RIGHT(D6023,2), 1), "DD MMMM YYYY")</f>
        <v>01 June 2025</v>
      </c>
      <c r="F6023" s="98" t="s">
        <v>541</v>
      </c>
      <c r="G6023" t="s">
        <v>551</v>
      </c>
    </row>
    <row r="6024" spans="1:7" x14ac:dyDescent="0.25">
      <c r="A6024" s="98" t="s">
        <v>549</v>
      </c>
      <c r="B6024" t="s">
        <v>333</v>
      </c>
      <c r="C6024">
        <v>-15.9</v>
      </c>
      <c r="D6024">
        <v>202506</v>
      </c>
      <c r="E6024" s="121" t="str">
        <f t="shared" si="93"/>
        <v>01 June 2025</v>
      </c>
      <c r="F6024" s="98" t="s">
        <v>541</v>
      </c>
      <c r="G6024" t="s">
        <v>552</v>
      </c>
    </row>
    <row r="6025" spans="1:7" x14ac:dyDescent="0.25">
      <c r="A6025" s="98" t="s">
        <v>549</v>
      </c>
      <c r="B6025" t="s">
        <v>333</v>
      </c>
      <c r="C6025">
        <v>-22.8</v>
      </c>
      <c r="D6025">
        <v>202506</v>
      </c>
      <c r="E6025" s="121" t="str">
        <f t="shared" si="93"/>
        <v>01 June 2025</v>
      </c>
      <c r="F6025" s="98" t="s">
        <v>541</v>
      </c>
      <c r="G6025" t="s">
        <v>553</v>
      </c>
    </row>
    <row r="6026" spans="1:7" x14ac:dyDescent="0.25">
      <c r="A6026" s="98" t="s">
        <v>549</v>
      </c>
      <c r="B6026" t="s">
        <v>333</v>
      </c>
      <c r="C6026">
        <v>-30</v>
      </c>
      <c r="D6026">
        <v>202506</v>
      </c>
      <c r="E6026" s="121" t="str">
        <f t="shared" si="93"/>
        <v>01 June 2025</v>
      </c>
      <c r="F6026" s="98" t="s">
        <v>541</v>
      </c>
      <c r="G6026" t="s">
        <v>554</v>
      </c>
    </row>
    <row r="6027" spans="1:7" x14ac:dyDescent="0.25">
      <c r="A6027" s="98" t="s">
        <v>549</v>
      </c>
      <c r="B6027" t="s">
        <v>220</v>
      </c>
      <c r="C6027">
        <v>-12.299999999999999</v>
      </c>
      <c r="D6027">
        <v>202506</v>
      </c>
      <c r="E6027" s="121" t="str">
        <f t="shared" si="93"/>
        <v>01 June 2025</v>
      </c>
      <c r="F6027" s="98" t="s">
        <v>541</v>
      </c>
      <c r="G6027" t="s">
        <v>550</v>
      </c>
    </row>
    <row r="6028" spans="1:7" x14ac:dyDescent="0.25">
      <c r="A6028" s="98" t="s">
        <v>549</v>
      </c>
      <c r="B6028" t="s">
        <v>220</v>
      </c>
      <c r="C6028">
        <v>-61.5</v>
      </c>
      <c r="D6028">
        <v>202506</v>
      </c>
      <c r="E6028" s="121" t="str">
        <f t="shared" si="93"/>
        <v>01 June 2025</v>
      </c>
      <c r="F6028" s="98" t="s">
        <v>541</v>
      </c>
      <c r="G6028" t="s">
        <v>551</v>
      </c>
    </row>
    <row r="6029" spans="1:7" x14ac:dyDescent="0.25">
      <c r="A6029" s="98" t="s">
        <v>549</v>
      </c>
      <c r="B6029" t="s">
        <v>220</v>
      </c>
      <c r="C6029">
        <v>-108.65</v>
      </c>
      <c r="D6029">
        <v>202506</v>
      </c>
      <c r="E6029" s="121" t="str">
        <f t="shared" si="93"/>
        <v>01 June 2025</v>
      </c>
      <c r="F6029" s="98" t="s">
        <v>541</v>
      </c>
      <c r="G6029" t="s">
        <v>552</v>
      </c>
    </row>
    <row r="6030" spans="1:7" x14ac:dyDescent="0.25">
      <c r="A6030" s="98" t="s">
        <v>549</v>
      </c>
      <c r="B6030" t="s">
        <v>220</v>
      </c>
      <c r="C6030">
        <v>-155.80000000000001</v>
      </c>
      <c r="D6030">
        <v>202506</v>
      </c>
      <c r="E6030" s="121" t="str">
        <f t="shared" si="93"/>
        <v>01 June 2025</v>
      </c>
      <c r="F6030" s="98" t="s">
        <v>541</v>
      </c>
      <c r="G6030" t="s">
        <v>553</v>
      </c>
    </row>
    <row r="6031" spans="1:7" x14ac:dyDescent="0.25">
      <c r="A6031" s="98" t="s">
        <v>549</v>
      </c>
      <c r="B6031" t="s">
        <v>220</v>
      </c>
      <c r="C6031">
        <v>-205</v>
      </c>
      <c r="D6031">
        <v>202506</v>
      </c>
      <c r="E6031" s="121" t="str">
        <f t="shared" si="93"/>
        <v>01 June 2025</v>
      </c>
      <c r="F6031" s="98" t="s">
        <v>541</v>
      </c>
      <c r="G6031" t="s">
        <v>554</v>
      </c>
    </row>
    <row r="6032" spans="1:7" x14ac:dyDescent="0.25">
      <c r="A6032" s="98" t="s">
        <v>549</v>
      </c>
      <c r="B6032" t="s">
        <v>222</v>
      </c>
      <c r="C6032">
        <v>0</v>
      </c>
      <c r="D6032">
        <v>202506</v>
      </c>
      <c r="E6032" s="121" t="str">
        <f t="shared" si="93"/>
        <v>01 June 2025</v>
      </c>
      <c r="F6032" s="98" t="s">
        <v>541</v>
      </c>
      <c r="G6032" t="s">
        <v>550</v>
      </c>
    </row>
    <row r="6033" spans="1:7" x14ac:dyDescent="0.25">
      <c r="A6033" s="98" t="s">
        <v>549</v>
      </c>
      <c r="B6033" t="s">
        <v>222</v>
      </c>
      <c r="C6033">
        <v>0</v>
      </c>
      <c r="D6033">
        <v>202506</v>
      </c>
      <c r="E6033" s="121" t="str">
        <f t="shared" si="93"/>
        <v>01 June 2025</v>
      </c>
      <c r="F6033" s="98" t="s">
        <v>541</v>
      </c>
      <c r="G6033" t="s">
        <v>551</v>
      </c>
    </row>
    <row r="6034" spans="1:7" x14ac:dyDescent="0.25">
      <c r="A6034" s="98" t="s">
        <v>549</v>
      </c>
      <c r="B6034" t="s">
        <v>222</v>
      </c>
      <c r="C6034">
        <v>0</v>
      </c>
      <c r="D6034">
        <v>202506</v>
      </c>
      <c r="E6034" s="121" t="str">
        <f t="shared" si="93"/>
        <v>01 June 2025</v>
      </c>
      <c r="F6034" s="98" t="s">
        <v>541</v>
      </c>
      <c r="G6034" t="s">
        <v>552</v>
      </c>
    </row>
    <row r="6035" spans="1:7" x14ac:dyDescent="0.25">
      <c r="A6035" s="98" t="s">
        <v>549</v>
      </c>
      <c r="B6035" t="s">
        <v>222</v>
      </c>
      <c r="C6035">
        <v>0</v>
      </c>
      <c r="D6035">
        <v>202506</v>
      </c>
      <c r="E6035" s="121" t="str">
        <f t="shared" si="93"/>
        <v>01 June 2025</v>
      </c>
      <c r="F6035" s="98" t="s">
        <v>541</v>
      </c>
      <c r="G6035" t="s">
        <v>553</v>
      </c>
    </row>
    <row r="6036" spans="1:7" x14ac:dyDescent="0.25">
      <c r="A6036" s="98" t="s">
        <v>549</v>
      </c>
      <c r="B6036" t="s">
        <v>222</v>
      </c>
      <c r="C6036">
        <v>0</v>
      </c>
      <c r="D6036">
        <v>202506</v>
      </c>
      <c r="E6036" s="121" t="str">
        <f t="shared" si="93"/>
        <v>01 June 2025</v>
      </c>
      <c r="F6036" s="98" t="s">
        <v>541</v>
      </c>
      <c r="G6036" t="s">
        <v>554</v>
      </c>
    </row>
    <row r="6037" spans="1:7" x14ac:dyDescent="0.25">
      <c r="A6037" s="98" t="s">
        <v>549</v>
      </c>
      <c r="B6037" t="s">
        <v>224</v>
      </c>
      <c r="C6037">
        <v>0</v>
      </c>
      <c r="D6037">
        <v>202506</v>
      </c>
      <c r="E6037" s="121" t="str">
        <f t="shared" si="93"/>
        <v>01 June 2025</v>
      </c>
      <c r="F6037" s="98" t="s">
        <v>541</v>
      </c>
      <c r="G6037" t="s">
        <v>550</v>
      </c>
    </row>
    <row r="6038" spans="1:7" x14ac:dyDescent="0.25">
      <c r="A6038" s="98" t="s">
        <v>549</v>
      </c>
      <c r="B6038" t="s">
        <v>224</v>
      </c>
      <c r="C6038">
        <v>0</v>
      </c>
      <c r="D6038">
        <v>202506</v>
      </c>
      <c r="E6038" s="121" t="str">
        <f t="shared" si="93"/>
        <v>01 June 2025</v>
      </c>
      <c r="F6038" s="98" t="s">
        <v>541</v>
      </c>
      <c r="G6038" t="s">
        <v>551</v>
      </c>
    </row>
    <row r="6039" spans="1:7" x14ac:dyDescent="0.25">
      <c r="A6039" s="98" t="s">
        <v>549</v>
      </c>
      <c r="B6039" t="s">
        <v>224</v>
      </c>
      <c r="C6039">
        <v>0</v>
      </c>
      <c r="D6039">
        <v>202506</v>
      </c>
      <c r="E6039" s="121" t="str">
        <f t="shared" si="93"/>
        <v>01 June 2025</v>
      </c>
      <c r="F6039" s="98" t="s">
        <v>541</v>
      </c>
      <c r="G6039" t="s">
        <v>552</v>
      </c>
    </row>
    <row r="6040" spans="1:7" x14ac:dyDescent="0.25">
      <c r="A6040" s="98" t="s">
        <v>549</v>
      </c>
      <c r="B6040" t="s">
        <v>224</v>
      </c>
      <c r="C6040">
        <v>0</v>
      </c>
      <c r="D6040">
        <v>202506</v>
      </c>
      <c r="E6040" s="121" t="str">
        <f t="shared" si="93"/>
        <v>01 June 2025</v>
      </c>
      <c r="F6040" s="98" t="s">
        <v>541</v>
      </c>
      <c r="G6040" t="s">
        <v>553</v>
      </c>
    </row>
    <row r="6041" spans="1:7" x14ac:dyDescent="0.25">
      <c r="A6041" s="98" t="s">
        <v>549</v>
      </c>
      <c r="B6041" t="s">
        <v>224</v>
      </c>
      <c r="C6041">
        <v>0</v>
      </c>
      <c r="D6041">
        <v>202506</v>
      </c>
      <c r="E6041" s="121" t="str">
        <f t="shared" si="93"/>
        <v>01 June 2025</v>
      </c>
      <c r="F6041" s="98" t="s">
        <v>541</v>
      </c>
      <c r="G6041" t="s">
        <v>554</v>
      </c>
    </row>
    <row r="6042" spans="1:7" x14ac:dyDescent="0.25">
      <c r="A6042" s="98" t="s">
        <v>549</v>
      </c>
      <c r="B6042" t="s">
        <v>226</v>
      </c>
      <c r="C6042">
        <v>0</v>
      </c>
      <c r="D6042">
        <v>202506</v>
      </c>
      <c r="E6042" s="121" t="str">
        <f t="shared" si="93"/>
        <v>01 June 2025</v>
      </c>
      <c r="F6042" s="98" t="s">
        <v>541</v>
      </c>
      <c r="G6042" t="s">
        <v>550</v>
      </c>
    </row>
    <row r="6043" spans="1:7" x14ac:dyDescent="0.25">
      <c r="A6043" s="98" t="s">
        <v>549</v>
      </c>
      <c r="B6043" t="s">
        <v>226</v>
      </c>
      <c r="C6043">
        <v>0</v>
      </c>
      <c r="D6043">
        <v>202506</v>
      </c>
      <c r="E6043" s="121" t="str">
        <f t="shared" si="93"/>
        <v>01 June 2025</v>
      </c>
      <c r="F6043" s="98" t="s">
        <v>541</v>
      </c>
      <c r="G6043" t="s">
        <v>551</v>
      </c>
    </row>
    <row r="6044" spans="1:7" x14ac:dyDescent="0.25">
      <c r="A6044" s="98" t="s">
        <v>549</v>
      </c>
      <c r="B6044" t="s">
        <v>226</v>
      </c>
      <c r="C6044">
        <v>0</v>
      </c>
      <c r="D6044">
        <v>202506</v>
      </c>
      <c r="E6044" s="121" t="str">
        <f t="shared" si="93"/>
        <v>01 June 2025</v>
      </c>
      <c r="F6044" s="98" t="s">
        <v>541</v>
      </c>
      <c r="G6044" t="s">
        <v>552</v>
      </c>
    </row>
    <row r="6045" spans="1:7" x14ac:dyDescent="0.25">
      <c r="A6045" s="98" t="s">
        <v>549</v>
      </c>
      <c r="B6045" t="s">
        <v>226</v>
      </c>
      <c r="C6045">
        <v>0</v>
      </c>
      <c r="D6045">
        <v>202506</v>
      </c>
      <c r="E6045" s="121" t="str">
        <f t="shared" si="93"/>
        <v>01 June 2025</v>
      </c>
      <c r="F6045" s="98" t="s">
        <v>541</v>
      </c>
      <c r="G6045" t="s">
        <v>553</v>
      </c>
    </row>
    <row r="6046" spans="1:7" x14ac:dyDescent="0.25">
      <c r="A6046" s="98" t="s">
        <v>549</v>
      </c>
      <c r="B6046" t="s">
        <v>226</v>
      </c>
      <c r="C6046">
        <v>0</v>
      </c>
      <c r="D6046">
        <v>202506</v>
      </c>
      <c r="E6046" s="121" t="str">
        <f t="shared" si="93"/>
        <v>01 June 2025</v>
      </c>
      <c r="F6046" s="98" t="s">
        <v>541</v>
      </c>
      <c r="G6046" t="s">
        <v>554</v>
      </c>
    </row>
    <row r="6047" spans="1:7" x14ac:dyDescent="0.25">
      <c r="A6047" s="98" t="s">
        <v>549</v>
      </c>
      <c r="B6047" t="s">
        <v>228</v>
      </c>
      <c r="C6047">
        <v>0</v>
      </c>
      <c r="D6047">
        <v>202506</v>
      </c>
      <c r="E6047" s="121" t="str">
        <f t="shared" si="93"/>
        <v>01 June 2025</v>
      </c>
      <c r="F6047" s="98" t="s">
        <v>541</v>
      </c>
      <c r="G6047" t="s">
        <v>550</v>
      </c>
    </row>
    <row r="6048" spans="1:7" x14ac:dyDescent="0.25">
      <c r="A6048" s="98" t="s">
        <v>549</v>
      </c>
      <c r="B6048" t="s">
        <v>228</v>
      </c>
      <c r="C6048">
        <v>0</v>
      </c>
      <c r="D6048">
        <v>202506</v>
      </c>
      <c r="E6048" s="121" t="str">
        <f t="shared" si="93"/>
        <v>01 June 2025</v>
      </c>
      <c r="F6048" s="98" t="s">
        <v>541</v>
      </c>
      <c r="G6048" t="s">
        <v>551</v>
      </c>
    </row>
    <row r="6049" spans="1:7" x14ac:dyDescent="0.25">
      <c r="A6049" s="98" t="s">
        <v>549</v>
      </c>
      <c r="B6049" t="s">
        <v>228</v>
      </c>
      <c r="C6049">
        <v>0</v>
      </c>
      <c r="D6049">
        <v>202506</v>
      </c>
      <c r="E6049" s="121" t="str">
        <f t="shared" si="93"/>
        <v>01 June 2025</v>
      </c>
      <c r="F6049" s="98" t="s">
        <v>541</v>
      </c>
      <c r="G6049" t="s">
        <v>552</v>
      </c>
    </row>
    <row r="6050" spans="1:7" x14ac:dyDescent="0.25">
      <c r="A6050" s="98" t="s">
        <v>549</v>
      </c>
      <c r="B6050" t="s">
        <v>228</v>
      </c>
      <c r="C6050">
        <v>0</v>
      </c>
      <c r="D6050">
        <v>202506</v>
      </c>
      <c r="E6050" s="121" t="str">
        <f t="shared" si="93"/>
        <v>01 June 2025</v>
      </c>
      <c r="F6050" s="98" t="s">
        <v>541</v>
      </c>
      <c r="G6050" t="s">
        <v>553</v>
      </c>
    </row>
    <row r="6051" spans="1:7" x14ac:dyDescent="0.25">
      <c r="A6051" s="98" t="s">
        <v>549</v>
      </c>
      <c r="B6051" t="s">
        <v>228</v>
      </c>
      <c r="C6051">
        <v>0</v>
      </c>
      <c r="D6051">
        <v>202506</v>
      </c>
      <c r="E6051" s="121" t="str">
        <f t="shared" si="93"/>
        <v>01 June 2025</v>
      </c>
      <c r="F6051" s="98" t="s">
        <v>541</v>
      </c>
      <c r="G6051" t="s">
        <v>554</v>
      </c>
    </row>
    <row r="6052" spans="1:7" x14ac:dyDescent="0.25">
      <c r="A6052" s="98" t="s">
        <v>549</v>
      </c>
      <c r="B6052" t="s">
        <v>230</v>
      </c>
      <c r="C6052">
        <v>0</v>
      </c>
      <c r="D6052">
        <v>202506</v>
      </c>
      <c r="E6052" s="121" t="str">
        <f t="shared" si="93"/>
        <v>01 June 2025</v>
      </c>
      <c r="F6052" s="98" t="s">
        <v>541</v>
      </c>
      <c r="G6052" t="s">
        <v>550</v>
      </c>
    </row>
    <row r="6053" spans="1:7" x14ac:dyDescent="0.25">
      <c r="A6053" s="98" t="s">
        <v>549</v>
      </c>
      <c r="B6053" t="s">
        <v>230</v>
      </c>
      <c r="C6053">
        <v>0</v>
      </c>
      <c r="D6053">
        <v>202506</v>
      </c>
      <c r="E6053" s="121" t="str">
        <f t="shared" si="93"/>
        <v>01 June 2025</v>
      </c>
      <c r="F6053" s="98" t="s">
        <v>541</v>
      </c>
      <c r="G6053" t="s">
        <v>551</v>
      </c>
    </row>
    <row r="6054" spans="1:7" x14ac:dyDescent="0.25">
      <c r="A6054" s="98" t="s">
        <v>549</v>
      </c>
      <c r="B6054" t="s">
        <v>230</v>
      </c>
      <c r="C6054">
        <v>0</v>
      </c>
      <c r="D6054">
        <v>202506</v>
      </c>
      <c r="E6054" s="121" t="str">
        <f t="shared" si="93"/>
        <v>01 June 2025</v>
      </c>
      <c r="F6054" s="98" t="s">
        <v>541</v>
      </c>
      <c r="G6054" t="s">
        <v>552</v>
      </c>
    </row>
    <row r="6055" spans="1:7" x14ac:dyDescent="0.25">
      <c r="A6055" s="98" t="s">
        <v>549</v>
      </c>
      <c r="B6055" t="s">
        <v>230</v>
      </c>
      <c r="C6055">
        <v>0</v>
      </c>
      <c r="D6055">
        <v>202506</v>
      </c>
      <c r="E6055" s="121" t="str">
        <f t="shared" si="93"/>
        <v>01 June 2025</v>
      </c>
      <c r="F6055" s="98" t="s">
        <v>541</v>
      </c>
      <c r="G6055" t="s">
        <v>553</v>
      </c>
    </row>
    <row r="6056" spans="1:7" x14ac:dyDescent="0.25">
      <c r="A6056" s="98" t="s">
        <v>549</v>
      </c>
      <c r="B6056" t="s">
        <v>230</v>
      </c>
      <c r="C6056">
        <v>0</v>
      </c>
      <c r="D6056">
        <v>202506</v>
      </c>
      <c r="E6056" s="121" t="str">
        <f t="shared" si="93"/>
        <v>01 June 2025</v>
      </c>
      <c r="F6056" s="98" t="s">
        <v>541</v>
      </c>
      <c r="G6056" t="s">
        <v>554</v>
      </c>
    </row>
    <row r="6057" spans="1:7" x14ac:dyDescent="0.25">
      <c r="A6057" s="98" t="s">
        <v>549</v>
      </c>
      <c r="B6057" t="s">
        <v>232</v>
      </c>
      <c r="C6057">
        <v>0</v>
      </c>
      <c r="D6057">
        <v>202506</v>
      </c>
      <c r="E6057" s="121" t="str">
        <f t="shared" si="93"/>
        <v>01 June 2025</v>
      </c>
      <c r="F6057" s="98" t="s">
        <v>541</v>
      </c>
      <c r="G6057" t="s">
        <v>550</v>
      </c>
    </row>
    <row r="6058" spans="1:7" x14ac:dyDescent="0.25">
      <c r="A6058" s="98" t="s">
        <v>549</v>
      </c>
      <c r="B6058" t="s">
        <v>232</v>
      </c>
      <c r="C6058">
        <v>0</v>
      </c>
      <c r="D6058">
        <v>202506</v>
      </c>
      <c r="E6058" s="121" t="str">
        <f t="shared" si="93"/>
        <v>01 June 2025</v>
      </c>
      <c r="F6058" s="98" t="s">
        <v>541</v>
      </c>
      <c r="G6058" t="s">
        <v>551</v>
      </c>
    </row>
    <row r="6059" spans="1:7" x14ac:dyDescent="0.25">
      <c r="A6059" s="98" t="s">
        <v>549</v>
      </c>
      <c r="B6059" t="s">
        <v>232</v>
      </c>
      <c r="C6059">
        <v>0</v>
      </c>
      <c r="D6059">
        <v>202506</v>
      </c>
      <c r="E6059" s="121" t="str">
        <f t="shared" si="93"/>
        <v>01 June 2025</v>
      </c>
      <c r="F6059" s="98" t="s">
        <v>541</v>
      </c>
      <c r="G6059" t="s">
        <v>552</v>
      </c>
    </row>
    <row r="6060" spans="1:7" x14ac:dyDescent="0.25">
      <c r="A6060" s="98" t="s">
        <v>549</v>
      </c>
      <c r="B6060" t="s">
        <v>232</v>
      </c>
      <c r="C6060">
        <v>0</v>
      </c>
      <c r="D6060">
        <v>202506</v>
      </c>
      <c r="E6060" s="121" t="str">
        <f t="shared" si="93"/>
        <v>01 June 2025</v>
      </c>
      <c r="F6060" s="98" t="s">
        <v>541</v>
      </c>
      <c r="G6060" t="s">
        <v>553</v>
      </c>
    </row>
    <row r="6061" spans="1:7" x14ac:dyDescent="0.25">
      <c r="A6061" s="98" t="s">
        <v>549</v>
      </c>
      <c r="B6061" t="s">
        <v>232</v>
      </c>
      <c r="C6061">
        <v>0</v>
      </c>
      <c r="D6061">
        <v>202506</v>
      </c>
      <c r="E6061" s="121" t="str">
        <f t="shared" si="93"/>
        <v>01 June 2025</v>
      </c>
      <c r="F6061" s="98" t="s">
        <v>541</v>
      </c>
      <c r="G6061" t="s">
        <v>554</v>
      </c>
    </row>
    <row r="6062" spans="1:7" x14ac:dyDescent="0.25">
      <c r="A6062" s="98" t="s">
        <v>549</v>
      </c>
      <c r="B6062" t="s">
        <v>234</v>
      </c>
      <c r="C6062">
        <v>-4349.6399999999994</v>
      </c>
      <c r="D6062">
        <v>202506</v>
      </c>
      <c r="E6062" s="121" t="str">
        <f t="shared" si="93"/>
        <v>01 June 2025</v>
      </c>
      <c r="F6062" s="98" t="s">
        <v>541</v>
      </c>
      <c r="G6062" t="s">
        <v>550</v>
      </c>
    </row>
    <row r="6063" spans="1:7" x14ac:dyDescent="0.25">
      <c r="A6063" s="98" t="s">
        <v>549</v>
      </c>
      <c r="B6063" t="s">
        <v>234</v>
      </c>
      <c r="C6063">
        <v>-21748.2</v>
      </c>
      <c r="D6063">
        <v>202506</v>
      </c>
      <c r="E6063" s="121" t="str">
        <f t="shared" si="93"/>
        <v>01 June 2025</v>
      </c>
      <c r="F6063" s="98" t="s">
        <v>541</v>
      </c>
      <c r="G6063" t="s">
        <v>551</v>
      </c>
    </row>
    <row r="6064" spans="1:7" x14ac:dyDescent="0.25">
      <c r="A6064" s="98" t="s">
        <v>549</v>
      </c>
      <c r="B6064" t="s">
        <v>234</v>
      </c>
      <c r="C6064">
        <v>-38421.82</v>
      </c>
      <c r="D6064">
        <v>202506</v>
      </c>
      <c r="E6064" s="121" t="str">
        <f t="shared" si="93"/>
        <v>01 June 2025</v>
      </c>
      <c r="F6064" s="98" t="s">
        <v>541</v>
      </c>
      <c r="G6064" t="s">
        <v>552</v>
      </c>
    </row>
    <row r="6065" spans="1:7" x14ac:dyDescent="0.25">
      <c r="A6065" s="98" t="s">
        <v>549</v>
      </c>
      <c r="B6065" t="s">
        <v>234</v>
      </c>
      <c r="C6065">
        <v>-55095.44</v>
      </c>
      <c r="D6065">
        <v>202506</v>
      </c>
      <c r="E6065" s="121" t="str">
        <f t="shared" si="93"/>
        <v>01 June 2025</v>
      </c>
      <c r="F6065" s="98" t="s">
        <v>541</v>
      </c>
      <c r="G6065" t="s">
        <v>553</v>
      </c>
    </row>
    <row r="6066" spans="1:7" x14ac:dyDescent="0.25">
      <c r="A6066" s="98" t="s">
        <v>549</v>
      </c>
      <c r="B6066" t="s">
        <v>234</v>
      </c>
      <c r="C6066">
        <v>-72494</v>
      </c>
      <c r="D6066">
        <v>202506</v>
      </c>
      <c r="E6066" s="121" t="str">
        <f t="shared" si="93"/>
        <v>01 June 2025</v>
      </c>
      <c r="F6066" s="98" t="s">
        <v>541</v>
      </c>
      <c r="G6066" t="s">
        <v>554</v>
      </c>
    </row>
    <row r="6067" spans="1:7" x14ac:dyDescent="0.25">
      <c r="A6067" s="98" t="s">
        <v>549</v>
      </c>
      <c r="B6067" t="s">
        <v>236</v>
      </c>
      <c r="C6067">
        <v>1194.3599999999999</v>
      </c>
      <c r="D6067">
        <v>202506</v>
      </c>
      <c r="E6067" s="121" t="str">
        <f t="shared" si="93"/>
        <v>01 June 2025</v>
      </c>
      <c r="F6067" s="98" t="s">
        <v>541</v>
      </c>
      <c r="G6067" t="s">
        <v>550</v>
      </c>
    </row>
    <row r="6068" spans="1:7" x14ac:dyDescent="0.25">
      <c r="A6068" s="98" t="s">
        <v>549</v>
      </c>
      <c r="B6068" t="s">
        <v>236</v>
      </c>
      <c r="C6068">
        <v>5971.8</v>
      </c>
      <c r="D6068">
        <v>202506</v>
      </c>
      <c r="E6068" s="121" t="str">
        <f t="shared" si="93"/>
        <v>01 June 2025</v>
      </c>
      <c r="F6068" s="98" t="s">
        <v>541</v>
      </c>
      <c r="G6068" t="s">
        <v>551</v>
      </c>
    </row>
    <row r="6069" spans="1:7" x14ac:dyDescent="0.25">
      <c r="A6069" s="98" t="s">
        <v>549</v>
      </c>
      <c r="B6069" t="s">
        <v>236</v>
      </c>
      <c r="C6069">
        <v>10550.18</v>
      </c>
      <c r="D6069">
        <v>202506</v>
      </c>
      <c r="E6069" s="121" t="str">
        <f t="shared" si="93"/>
        <v>01 June 2025</v>
      </c>
      <c r="F6069" s="98" t="s">
        <v>541</v>
      </c>
      <c r="G6069" t="s">
        <v>552</v>
      </c>
    </row>
    <row r="6070" spans="1:7" x14ac:dyDescent="0.25">
      <c r="A6070" s="98" t="s">
        <v>549</v>
      </c>
      <c r="B6070" t="s">
        <v>236</v>
      </c>
      <c r="C6070">
        <v>15128.56</v>
      </c>
      <c r="D6070">
        <v>202506</v>
      </c>
      <c r="E6070" s="121" t="str">
        <f t="shared" si="93"/>
        <v>01 June 2025</v>
      </c>
      <c r="F6070" s="98" t="s">
        <v>541</v>
      </c>
      <c r="G6070" t="s">
        <v>553</v>
      </c>
    </row>
    <row r="6071" spans="1:7" x14ac:dyDescent="0.25">
      <c r="A6071" s="98" t="s">
        <v>549</v>
      </c>
      <c r="B6071" t="s">
        <v>236</v>
      </c>
      <c r="C6071">
        <v>19906</v>
      </c>
      <c r="D6071">
        <v>202506</v>
      </c>
      <c r="E6071" s="121" t="str">
        <f t="shared" si="93"/>
        <v>01 June 2025</v>
      </c>
      <c r="F6071" s="98" t="s">
        <v>541</v>
      </c>
      <c r="G6071" t="s">
        <v>554</v>
      </c>
    </row>
    <row r="6072" spans="1:7" x14ac:dyDescent="0.25">
      <c r="A6072" s="98" t="s">
        <v>549</v>
      </c>
      <c r="B6072" t="s">
        <v>238</v>
      </c>
      <c r="C6072">
        <v>0</v>
      </c>
      <c r="D6072">
        <v>202506</v>
      </c>
      <c r="E6072" s="121" t="str">
        <f t="shared" si="93"/>
        <v>01 June 2025</v>
      </c>
      <c r="F6072" s="98" t="s">
        <v>541</v>
      </c>
      <c r="G6072" t="s">
        <v>550</v>
      </c>
    </row>
    <row r="6073" spans="1:7" x14ac:dyDescent="0.25">
      <c r="A6073" s="98" t="s">
        <v>549</v>
      </c>
      <c r="B6073" t="s">
        <v>238</v>
      </c>
      <c r="C6073">
        <v>0</v>
      </c>
      <c r="D6073">
        <v>202506</v>
      </c>
      <c r="E6073" s="121" t="str">
        <f t="shared" si="93"/>
        <v>01 June 2025</v>
      </c>
      <c r="F6073" s="98" t="s">
        <v>541</v>
      </c>
      <c r="G6073" t="s">
        <v>551</v>
      </c>
    </row>
    <row r="6074" spans="1:7" x14ac:dyDescent="0.25">
      <c r="A6074" s="98" t="s">
        <v>549</v>
      </c>
      <c r="B6074" t="s">
        <v>238</v>
      </c>
      <c r="C6074">
        <v>0</v>
      </c>
      <c r="D6074">
        <v>202506</v>
      </c>
      <c r="E6074" s="121" t="str">
        <f t="shared" si="93"/>
        <v>01 June 2025</v>
      </c>
      <c r="F6074" s="98" t="s">
        <v>541</v>
      </c>
      <c r="G6074" t="s">
        <v>552</v>
      </c>
    </row>
    <row r="6075" spans="1:7" x14ac:dyDescent="0.25">
      <c r="A6075" s="98" t="s">
        <v>549</v>
      </c>
      <c r="B6075" t="s">
        <v>238</v>
      </c>
      <c r="C6075">
        <v>0</v>
      </c>
      <c r="D6075">
        <v>202506</v>
      </c>
      <c r="E6075" s="121" t="str">
        <f t="shared" si="93"/>
        <v>01 June 2025</v>
      </c>
      <c r="F6075" s="98" t="s">
        <v>541</v>
      </c>
      <c r="G6075" t="s">
        <v>553</v>
      </c>
    </row>
    <row r="6076" spans="1:7" x14ac:dyDescent="0.25">
      <c r="A6076" s="98" t="s">
        <v>549</v>
      </c>
      <c r="B6076" t="s">
        <v>238</v>
      </c>
      <c r="C6076">
        <v>0</v>
      </c>
      <c r="D6076">
        <v>202506</v>
      </c>
      <c r="E6076" s="121" t="str">
        <f t="shared" si="93"/>
        <v>01 June 2025</v>
      </c>
      <c r="F6076" s="98" t="s">
        <v>541</v>
      </c>
      <c r="G6076" t="s">
        <v>554</v>
      </c>
    </row>
    <row r="6077" spans="1:7" x14ac:dyDescent="0.25">
      <c r="A6077" s="98" t="s">
        <v>549</v>
      </c>
      <c r="B6077" t="s">
        <v>238</v>
      </c>
      <c r="C6077">
        <v>1194.3599999999999</v>
      </c>
      <c r="D6077">
        <v>202506</v>
      </c>
      <c r="E6077" s="121" t="str">
        <f t="shared" si="93"/>
        <v>01 June 2025</v>
      </c>
      <c r="F6077" s="98" t="s">
        <v>541</v>
      </c>
      <c r="G6077" t="s">
        <v>550</v>
      </c>
    </row>
    <row r="6078" spans="1:7" x14ac:dyDescent="0.25">
      <c r="A6078" s="98" t="s">
        <v>549</v>
      </c>
      <c r="B6078" t="s">
        <v>238</v>
      </c>
      <c r="C6078">
        <v>5971.8</v>
      </c>
      <c r="D6078">
        <v>202506</v>
      </c>
      <c r="E6078" s="121" t="str">
        <f t="shared" si="93"/>
        <v>01 June 2025</v>
      </c>
      <c r="F6078" s="98" t="s">
        <v>541</v>
      </c>
      <c r="G6078" t="s">
        <v>551</v>
      </c>
    </row>
    <row r="6079" spans="1:7" x14ac:dyDescent="0.25">
      <c r="A6079" s="98" t="s">
        <v>549</v>
      </c>
      <c r="B6079" t="s">
        <v>238</v>
      </c>
      <c r="C6079">
        <v>10550.18</v>
      </c>
      <c r="D6079">
        <v>202506</v>
      </c>
      <c r="E6079" s="121" t="str">
        <f t="shared" si="93"/>
        <v>01 June 2025</v>
      </c>
      <c r="F6079" s="98" t="s">
        <v>541</v>
      </c>
      <c r="G6079" t="s">
        <v>552</v>
      </c>
    </row>
    <row r="6080" spans="1:7" x14ac:dyDescent="0.25">
      <c r="A6080" s="98" t="s">
        <v>549</v>
      </c>
      <c r="B6080" t="s">
        <v>238</v>
      </c>
      <c r="C6080">
        <v>15128.56</v>
      </c>
      <c r="D6080">
        <v>202506</v>
      </c>
      <c r="E6080" s="121" t="str">
        <f t="shared" si="93"/>
        <v>01 June 2025</v>
      </c>
      <c r="F6080" s="98" t="s">
        <v>541</v>
      </c>
      <c r="G6080" t="s">
        <v>553</v>
      </c>
    </row>
    <row r="6081" spans="1:7" x14ac:dyDescent="0.25">
      <c r="A6081" s="98" t="s">
        <v>549</v>
      </c>
      <c r="B6081" t="s">
        <v>238</v>
      </c>
      <c r="C6081">
        <v>19906</v>
      </c>
      <c r="D6081">
        <v>202506</v>
      </c>
      <c r="E6081" s="121" t="str">
        <f t="shared" si="93"/>
        <v>01 June 2025</v>
      </c>
      <c r="F6081" s="98" t="s">
        <v>541</v>
      </c>
      <c r="G6081" t="s">
        <v>554</v>
      </c>
    </row>
    <row r="6082" spans="1:7" x14ac:dyDescent="0.25">
      <c r="A6082" s="98" t="s">
        <v>549</v>
      </c>
      <c r="B6082" t="s">
        <v>241</v>
      </c>
      <c r="C6082">
        <v>1194.3599999999999</v>
      </c>
      <c r="D6082">
        <v>202506</v>
      </c>
      <c r="E6082" s="121" t="str">
        <f t="shared" si="93"/>
        <v>01 June 2025</v>
      </c>
      <c r="F6082" s="98" t="s">
        <v>541</v>
      </c>
      <c r="G6082" t="s">
        <v>550</v>
      </c>
    </row>
    <row r="6083" spans="1:7" x14ac:dyDescent="0.25">
      <c r="A6083" s="98" t="s">
        <v>549</v>
      </c>
      <c r="B6083" t="s">
        <v>241</v>
      </c>
      <c r="C6083">
        <v>5971.8</v>
      </c>
      <c r="D6083">
        <v>202506</v>
      </c>
      <c r="E6083" s="121" t="str">
        <f t="shared" si="93"/>
        <v>01 June 2025</v>
      </c>
      <c r="F6083" s="98" t="s">
        <v>541</v>
      </c>
      <c r="G6083" t="s">
        <v>551</v>
      </c>
    </row>
    <row r="6084" spans="1:7" x14ac:dyDescent="0.25">
      <c r="A6084" s="98" t="s">
        <v>549</v>
      </c>
      <c r="B6084" t="s">
        <v>241</v>
      </c>
      <c r="C6084">
        <v>10550.18</v>
      </c>
      <c r="D6084">
        <v>202506</v>
      </c>
      <c r="E6084" s="121" t="str">
        <f t="shared" si="93"/>
        <v>01 June 2025</v>
      </c>
      <c r="F6084" s="98" t="s">
        <v>541</v>
      </c>
      <c r="G6084" t="s">
        <v>552</v>
      </c>
    </row>
    <row r="6085" spans="1:7" x14ac:dyDescent="0.25">
      <c r="A6085" s="98" t="s">
        <v>549</v>
      </c>
      <c r="B6085" t="s">
        <v>241</v>
      </c>
      <c r="C6085">
        <v>15128.56</v>
      </c>
      <c r="D6085">
        <v>202506</v>
      </c>
      <c r="E6085" s="121" t="str">
        <f t="shared" si="93"/>
        <v>01 June 2025</v>
      </c>
      <c r="F6085" s="98" t="s">
        <v>541</v>
      </c>
      <c r="G6085" t="s">
        <v>553</v>
      </c>
    </row>
    <row r="6086" spans="1:7" x14ac:dyDescent="0.25">
      <c r="A6086" s="98" t="s">
        <v>549</v>
      </c>
      <c r="B6086" t="s">
        <v>241</v>
      </c>
      <c r="C6086">
        <v>19906</v>
      </c>
      <c r="D6086">
        <v>202506</v>
      </c>
      <c r="E6086" s="121" t="str">
        <f t="shared" si="93"/>
        <v>01 June 2025</v>
      </c>
      <c r="F6086" s="98" t="s">
        <v>541</v>
      </c>
      <c r="G6086" t="s">
        <v>554</v>
      </c>
    </row>
    <row r="6087" spans="1:7" x14ac:dyDescent="0.25">
      <c r="A6087" s="98" t="s">
        <v>549</v>
      </c>
      <c r="B6087" t="s">
        <v>243</v>
      </c>
      <c r="C6087">
        <v>0</v>
      </c>
      <c r="D6087">
        <v>202506</v>
      </c>
      <c r="E6087" s="121" t="str">
        <f t="shared" ref="E6087:E6150" si="94">TEXT(DATE(LEFT(D6087,4), RIGHT(D6087,2), 1), "DD MMMM YYYY")</f>
        <v>01 June 2025</v>
      </c>
      <c r="F6087" s="98" t="s">
        <v>541</v>
      </c>
      <c r="G6087" t="s">
        <v>550</v>
      </c>
    </row>
    <row r="6088" spans="1:7" x14ac:dyDescent="0.25">
      <c r="A6088" s="98" t="s">
        <v>549</v>
      </c>
      <c r="B6088" t="s">
        <v>243</v>
      </c>
      <c r="C6088">
        <v>0</v>
      </c>
      <c r="D6088">
        <v>202506</v>
      </c>
      <c r="E6088" s="121" t="str">
        <f t="shared" si="94"/>
        <v>01 June 2025</v>
      </c>
      <c r="F6088" s="98" t="s">
        <v>541</v>
      </c>
      <c r="G6088" t="s">
        <v>551</v>
      </c>
    </row>
    <row r="6089" spans="1:7" x14ac:dyDescent="0.25">
      <c r="A6089" s="98" t="s">
        <v>549</v>
      </c>
      <c r="B6089" t="s">
        <v>243</v>
      </c>
      <c r="C6089">
        <v>0</v>
      </c>
      <c r="D6089">
        <v>202506</v>
      </c>
      <c r="E6089" s="121" t="str">
        <f t="shared" si="94"/>
        <v>01 June 2025</v>
      </c>
      <c r="F6089" s="98" t="s">
        <v>541</v>
      </c>
      <c r="G6089" t="s">
        <v>552</v>
      </c>
    </row>
    <row r="6090" spans="1:7" x14ac:dyDescent="0.25">
      <c r="A6090" s="98" t="s">
        <v>549</v>
      </c>
      <c r="B6090" t="s">
        <v>243</v>
      </c>
      <c r="C6090">
        <v>0</v>
      </c>
      <c r="D6090">
        <v>202506</v>
      </c>
      <c r="E6090" s="121" t="str">
        <f t="shared" si="94"/>
        <v>01 June 2025</v>
      </c>
      <c r="F6090" s="98" t="s">
        <v>541</v>
      </c>
      <c r="G6090" t="s">
        <v>553</v>
      </c>
    </row>
    <row r="6091" spans="1:7" x14ac:dyDescent="0.25">
      <c r="A6091" s="98" t="s">
        <v>549</v>
      </c>
      <c r="B6091" t="s">
        <v>243</v>
      </c>
      <c r="C6091">
        <v>0</v>
      </c>
      <c r="D6091">
        <v>202506</v>
      </c>
      <c r="E6091" s="121" t="str">
        <f t="shared" si="94"/>
        <v>01 June 2025</v>
      </c>
      <c r="F6091" s="98" t="s">
        <v>541</v>
      </c>
      <c r="G6091" t="s">
        <v>554</v>
      </c>
    </row>
    <row r="6092" spans="1:7" x14ac:dyDescent="0.25">
      <c r="A6092" s="98" t="s">
        <v>549</v>
      </c>
      <c r="B6092" t="s">
        <v>249</v>
      </c>
      <c r="C6092">
        <v>1194.3599999999999</v>
      </c>
      <c r="D6092">
        <v>202506</v>
      </c>
      <c r="E6092" s="121" t="str">
        <f t="shared" si="94"/>
        <v>01 June 2025</v>
      </c>
      <c r="F6092" s="98" t="s">
        <v>541</v>
      </c>
      <c r="G6092" t="s">
        <v>550</v>
      </c>
    </row>
    <row r="6093" spans="1:7" x14ac:dyDescent="0.25">
      <c r="A6093" s="98" t="s">
        <v>549</v>
      </c>
      <c r="B6093" t="s">
        <v>249</v>
      </c>
      <c r="C6093">
        <v>5971.8</v>
      </c>
      <c r="D6093">
        <v>202506</v>
      </c>
      <c r="E6093" s="121" t="str">
        <f t="shared" si="94"/>
        <v>01 June 2025</v>
      </c>
      <c r="F6093" s="98" t="s">
        <v>541</v>
      </c>
      <c r="G6093" t="s">
        <v>551</v>
      </c>
    </row>
    <row r="6094" spans="1:7" x14ac:dyDescent="0.25">
      <c r="A6094" s="98" t="s">
        <v>549</v>
      </c>
      <c r="B6094" t="s">
        <v>249</v>
      </c>
      <c r="C6094">
        <v>10550.18</v>
      </c>
      <c r="D6094">
        <v>202506</v>
      </c>
      <c r="E6094" s="121" t="str">
        <f t="shared" si="94"/>
        <v>01 June 2025</v>
      </c>
      <c r="F6094" s="98" t="s">
        <v>541</v>
      </c>
      <c r="G6094" t="s">
        <v>552</v>
      </c>
    </row>
    <row r="6095" spans="1:7" x14ac:dyDescent="0.25">
      <c r="A6095" s="98" t="s">
        <v>549</v>
      </c>
      <c r="B6095" t="s">
        <v>249</v>
      </c>
      <c r="C6095">
        <v>15128.56</v>
      </c>
      <c r="D6095">
        <v>202506</v>
      </c>
      <c r="E6095" s="121" t="str">
        <f t="shared" si="94"/>
        <v>01 June 2025</v>
      </c>
      <c r="F6095" s="98" t="s">
        <v>541</v>
      </c>
      <c r="G6095" t="s">
        <v>553</v>
      </c>
    </row>
    <row r="6096" spans="1:7" x14ac:dyDescent="0.25">
      <c r="A6096" s="98" t="s">
        <v>549</v>
      </c>
      <c r="B6096" t="s">
        <v>249</v>
      </c>
      <c r="C6096">
        <v>19906</v>
      </c>
      <c r="D6096">
        <v>202506</v>
      </c>
      <c r="E6096" s="121" t="str">
        <f t="shared" si="94"/>
        <v>01 June 2025</v>
      </c>
      <c r="F6096" s="98" t="s">
        <v>541</v>
      </c>
      <c r="G6096" t="s">
        <v>554</v>
      </c>
    </row>
    <row r="6097" spans="1:7" x14ac:dyDescent="0.25">
      <c r="A6097" s="98" t="s">
        <v>549</v>
      </c>
      <c r="B6097" t="s">
        <v>255</v>
      </c>
      <c r="C6097">
        <v>1194.3599999999999</v>
      </c>
      <c r="D6097">
        <v>202506</v>
      </c>
      <c r="E6097" s="121" t="str">
        <f t="shared" si="94"/>
        <v>01 June 2025</v>
      </c>
      <c r="F6097" s="98" t="s">
        <v>541</v>
      </c>
      <c r="G6097" t="s">
        <v>550</v>
      </c>
    </row>
    <row r="6098" spans="1:7" x14ac:dyDescent="0.25">
      <c r="A6098" s="98" t="s">
        <v>549</v>
      </c>
      <c r="B6098" t="s">
        <v>255</v>
      </c>
      <c r="C6098">
        <v>5971.8</v>
      </c>
      <c r="D6098">
        <v>202506</v>
      </c>
      <c r="E6098" s="121" t="str">
        <f t="shared" si="94"/>
        <v>01 June 2025</v>
      </c>
      <c r="F6098" s="98" t="s">
        <v>541</v>
      </c>
      <c r="G6098" t="s">
        <v>551</v>
      </c>
    </row>
    <row r="6099" spans="1:7" x14ac:dyDescent="0.25">
      <c r="A6099" s="98" t="s">
        <v>549</v>
      </c>
      <c r="B6099" t="s">
        <v>255</v>
      </c>
      <c r="C6099">
        <v>10550.18</v>
      </c>
      <c r="D6099">
        <v>202506</v>
      </c>
      <c r="E6099" s="121" t="str">
        <f t="shared" si="94"/>
        <v>01 June 2025</v>
      </c>
      <c r="F6099" s="98" t="s">
        <v>541</v>
      </c>
      <c r="G6099" t="s">
        <v>552</v>
      </c>
    </row>
    <row r="6100" spans="1:7" x14ac:dyDescent="0.25">
      <c r="A6100" s="98" t="s">
        <v>549</v>
      </c>
      <c r="B6100" t="s">
        <v>255</v>
      </c>
      <c r="C6100">
        <v>15128.56</v>
      </c>
      <c r="D6100">
        <v>202506</v>
      </c>
      <c r="E6100" s="121" t="str">
        <f t="shared" si="94"/>
        <v>01 June 2025</v>
      </c>
      <c r="F6100" s="98" t="s">
        <v>541</v>
      </c>
      <c r="G6100" t="s">
        <v>553</v>
      </c>
    </row>
    <row r="6101" spans="1:7" x14ac:dyDescent="0.25">
      <c r="A6101" s="98" t="s">
        <v>549</v>
      </c>
      <c r="B6101" t="s">
        <v>255</v>
      </c>
      <c r="C6101">
        <v>19906</v>
      </c>
      <c r="D6101">
        <v>202506</v>
      </c>
      <c r="E6101" s="121" t="str">
        <f t="shared" si="94"/>
        <v>01 June 2025</v>
      </c>
      <c r="F6101" s="98" t="s">
        <v>541</v>
      </c>
      <c r="G6101" t="s">
        <v>554</v>
      </c>
    </row>
    <row r="6102" spans="1:7" x14ac:dyDescent="0.25">
      <c r="A6102" s="98" t="s">
        <v>549</v>
      </c>
      <c r="B6102" t="s">
        <v>15</v>
      </c>
      <c r="C6102">
        <v>0</v>
      </c>
      <c r="D6102">
        <v>202507</v>
      </c>
      <c r="E6102" s="121" t="str">
        <f t="shared" si="94"/>
        <v>01 July 2025</v>
      </c>
      <c r="F6102" s="98" t="s">
        <v>541</v>
      </c>
      <c r="G6102" t="s">
        <v>550</v>
      </c>
    </row>
    <row r="6103" spans="1:7" x14ac:dyDescent="0.25">
      <c r="A6103" s="98" t="s">
        <v>549</v>
      </c>
      <c r="B6103" t="s">
        <v>15</v>
      </c>
      <c r="C6103">
        <v>0</v>
      </c>
      <c r="D6103">
        <v>202507</v>
      </c>
      <c r="E6103" s="121" t="str">
        <f t="shared" si="94"/>
        <v>01 July 2025</v>
      </c>
      <c r="F6103" s="98" t="s">
        <v>541</v>
      </c>
      <c r="G6103" t="s">
        <v>551</v>
      </c>
    </row>
    <row r="6104" spans="1:7" x14ac:dyDescent="0.25">
      <c r="A6104" s="98" t="s">
        <v>549</v>
      </c>
      <c r="B6104" t="s">
        <v>15</v>
      </c>
      <c r="C6104">
        <v>0</v>
      </c>
      <c r="D6104">
        <v>202507</v>
      </c>
      <c r="E6104" s="121" t="str">
        <f t="shared" si="94"/>
        <v>01 July 2025</v>
      </c>
      <c r="F6104" s="98" t="s">
        <v>541</v>
      </c>
      <c r="G6104" t="s">
        <v>552</v>
      </c>
    </row>
    <row r="6105" spans="1:7" x14ac:dyDescent="0.25">
      <c r="A6105" s="98" t="s">
        <v>549</v>
      </c>
      <c r="B6105" t="s">
        <v>15</v>
      </c>
      <c r="C6105">
        <v>0</v>
      </c>
      <c r="D6105">
        <v>202507</v>
      </c>
      <c r="E6105" s="121" t="str">
        <f t="shared" si="94"/>
        <v>01 July 2025</v>
      </c>
      <c r="F6105" s="98" t="s">
        <v>541</v>
      </c>
      <c r="G6105" t="s">
        <v>553</v>
      </c>
    </row>
    <row r="6106" spans="1:7" x14ac:dyDescent="0.25">
      <c r="A6106" s="98" t="s">
        <v>549</v>
      </c>
      <c r="B6106" t="s">
        <v>15</v>
      </c>
      <c r="C6106">
        <v>0</v>
      </c>
      <c r="D6106">
        <v>202507</v>
      </c>
      <c r="E6106" s="121" t="str">
        <f t="shared" si="94"/>
        <v>01 July 2025</v>
      </c>
      <c r="F6106" s="98" t="s">
        <v>541</v>
      </c>
      <c r="G6106" t="s">
        <v>554</v>
      </c>
    </row>
    <row r="6107" spans="1:7" x14ac:dyDescent="0.25">
      <c r="A6107" s="98" t="s">
        <v>549</v>
      </c>
      <c r="B6107" t="s">
        <v>18</v>
      </c>
      <c r="C6107">
        <v>0</v>
      </c>
      <c r="D6107">
        <v>202507</v>
      </c>
      <c r="E6107" s="121" t="str">
        <f t="shared" si="94"/>
        <v>01 July 2025</v>
      </c>
      <c r="F6107" s="98" t="s">
        <v>541</v>
      </c>
      <c r="G6107" t="s">
        <v>550</v>
      </c>
    </row>
    <row r="6108" spans="1:7" x14ac:dyDescent="0.25">
      <c r="A6108" s="98" t="s">
        <v>549</v>
      </c>
      <c r="B6108" t="s">
        <v>18</v>
      </c>
      <c r="C6108">
        <v>0</v>
      </c>
      <c r="D6108">
        <v>202507</v>
      </c>
      <c r="E6108" s="121" t="str">
        <f t="shared" si="94"/>
        <v>01 July 2025</v>
      </c>
      <c r="F6108" s="98" t="s">
        <v>541</v>
      </c>
      <c r="G6108" t="s">
        <v>551</v>
      </c>
    </row>
    <row r="6109" spans="1:7" x14ac:dyDescent="0.25">
      <c r="A6109" s="98" t="s">
        <v>549</v>
      </c>
      <c r="B6109" t="s">
        <v>18</v>
      </c>
      <c r="C6109">
        <v>0</v>
      </c>
      <c r="D6109">
        <v>202507</v>
      </c>
      <c r="E6109" s="121" t="str">
        <f t="shared" si="94"/>
        <v>01 July 2025</v>
      </c>
      <c r="F6109" s="98" t="s">
        <v>541</v>
      </c>
      <c r="G6109" t="s">
        <v>552</v>
      </c>
    </row>
    <row r="6110" spans="1:7" x14ac:dyDescent="0.25">
      <c r="A6110" s="98" t="s">
        <v>549</v>
      </c>
      <c r="B6110" t="s">
        <v>18</v>
      </c>
      <c r="C6110">
        <v>0</v>
      </c>
      <c r="D6110">
        <v>202507</v>
      </c>
      <c r="E6110" s="121" t="str">
        <f t="shared" si="94"/>
        <v>01 July 2025</v>
      </c>
      <c r="F6110" s="98" t="s">
        <v>541</v>
      </c>
      <c r="G6110" t="s">
        <v>553</v>
      </c>
    </row>
    <row r="6111" spans="1:7" x14ac:dyDescent="0.25">
      <c r="A6111" s="98" t="s">
        <v>549</v>
      </c>
      <c r="B6111" t="s">
        <v>18</v>
      </c>
      <c r="C6111">
        <v>0</v>
      </c>
      <c r="D6111">
        <v>202507</v>
      </c>
      <c r="E6111" s="121" t="str">
        <f t="shared" si="94"/>
        <v>01 July 2025</v>
      </c>
      <c r="F6111" s="98" t="s">
        <v>541</v>
      </c>
      <c r="G6111" t="s">
        <v>554</v>
      </c>
    </row>
    <row r="6112" spans="1:7" x14ac:dyDescent="0.25">
      <c r="A6112" s="98" t="s">
        <v>549</v>
      </c>
      <c r="B6112" t="s">
        <v>20</v>
      </c>
      <c r="C6112">
        <v>0</v>
      </c>
      <c r="D6112">
        <v>202507</v>
      </c>
      <c r="E6112" s="121" t="str">
        <f t="shared" si="94"/>
        <v>01 July 2025</v>
      </c>
      <c r="F6112" s="98" t="s">
        <v>541</v>
      </c>
      <c r="G6112" t="s">
        <v>550</v>
      </c>
    </row>
    <row r="6113" spans="1:7" x14ac:dyDescent="0.25">
      <c r="A6113" s="98" t="s">
        <v>549</v>
      </c>
      <c r="B6113" t="s">
        <v>20</v>
      </c>
      <c r="C6113">
        <v>0</v>
      </c>
      <c r="D6113">
        <v>202507</v>
      </c>
      <c r="E6113" s="121" t="str">
        <f t="shared" si="94"/>
        <v>01 July 2025</v>
      </c>
      <c r="F6113" s="98" t="s">
        <v>541</v>
      </c>
      <c r="G6113" t="s">
        <v>551</v>
      </c>
    </row>
    <row r="6114" spans="1:7" x14ac:dyDescent="0.25">
      <c r="A6114" s="98" t="s">
        <v>549</v>
      </c>
      <c r="B6114" t="s">
        <v>20</v>
      </c>
      <c r="C6114">
        <v>0</v>
      </c>
      <c r="D6114">
        <v>202507</v>
      </c>
      <c r="E6114" s="121" t="str">
        <f t="shared" si="94"/>
        <v>01 July 2025</v>
      </c>
      <c r="F6114" s="98" t="s">
        <v>541</v>
      </c>
      <c r="G6114" t="s">
        <v>552</v>
      </c>
    </row>
    <row r="6115" spans="1:7" x14ac:dyDescent="0.25">
      <c r="A6115" s="98" t="s">
        <v>549</v>
      </c>
      <c r="B6115" t="s">
        <v>20</v>
      </c>
      <c r="C6115">
        <v>0</v>
      </c>
      <c r="D6115">
        <v>202507</v>
      </c>
      <c r="E6115" s="121" t="str">
        <f t="shared" si="94"/>
        <v>01 July 2025</v>
      </c>
      <c r="F6115" s="98" t="s">
        <v>541</v>
      </c>
      <c r="G6115" t="s">
        <v>553</v>
      </c>
    </row>
    <row r="6116" spans="1:7" x14ac:dyDescent="0.25">
      <c r="A6116" s="98" t="s">
        <v>549</v>
      </c>
      <c r="B6116" t="s">
        <v>20</v>
      </c>
      <c r="C6116">
        <v>0</v>
      </c>
      <c r="D6116">
        <v>202507</v>
      </c>
      <c r="E6116" s="121" t="str">
        <f t="shared" si="94"/>
        <v>01 July 2025</v>
      </c>
      <c r="F6116" s="98" t="s">
        <v>541</v>
      </c>
      <c r="G6116" t="s">
        <v>554</v>
      </c>
    </row>
    <row r="6117" spans="1:7" x14ac:dyDescent="0.25">
      <c r="A6117" s="98" t="s">
        <v>549</v>
      </c>
      <c r="B6117" t="s">
        <v>22</v>
      </c>
      <c r="C6117">
        <v>71500</v>
      </c>
      <c r="D6117">
        <v>202507</v>
      </c>
      <c r="E6117" s="121" t="str">
        <f t="shared" si="94"/>
        <v>01 July 2025</v>
      </c>
      <c r="F6117" s="98" t="s">
        <v>541</v>
      </c>
      <c r="G6117" t="s">
        <v>550</v>
      </c>
    </row>
    <row r="6118" spans="1:7" x14ac:dyDescent="0.25">
      <c r="A6118" s="98" t="s">
        <v>549</v>
      </c>
      <c r="B6118" t="s">
        <v>22</v>
      </c>
      <c r="C6118">
        <v>162500</v>
      </c>
      <c r="D6118">
        <v>202507</v>
      </c>
      <c r="E6118" s="121" t="str">
        <f t="shared" si="94"/>
        <v>01 July 2025</v>
      </c>
      <c r="F6118" s="98" t="s">
        <v>541</v>
      </c>
      <c r="G6118" t="s">
        <v>551</v>
      </c>
    </row>
    <row r="6119" spans="1:7" x14ac:dyDescent="0.25">
      <c r="A6119" s="98" t="s">
        <v>549</v>
      </c>
      <c r="B6119" t="s">
        <v>22</v>
      </c>
      <c r="C6119">
        <v>227500</v>
      </c>
      <c r="D6119">
        <v>202507</v>
      </c>
      <c r="E6119" s="121" t="str">
        <f t="shared" si="94"/>
        <v>01 July 2025</v>
      </c>
      <c r="F6119" s="98" t="s">
        <v>541</v>
      </c>
      <c r="G6119" t="s">
        <v>552</v>
      </c>
    </row>
    <row r="6120" spans="1:7" x14ac:dyDescent="0.25">
      <c r="A6120" s="98" t="s">
        <v>549</v>
      </c>
      <c r="B6120" t="s">
        <v>22</v>
      </c>
      <c r="C6120">
        <v>292500</v>
      </c>
      <c r="D6120">
        <v>202507</v>
      </c>
      <c r="E6120" s="121" t="str">
        <f t="shared" si="94"/>
        <v>01 July 2025</v>
      </c>
      <c r="F6120" s="98" t="s">
        <v>541</v>
      </c>
      <c r="G6120" t="s">
        <v>553</v>
      </c>
    </row>
    <row r="6121" spans="1:7" x14ac:dyDescent="0.25">
      <c r="A6121" s="98" t="s">
        <v>549</v>
      </c>
      <c r="B6121" t="s">
        <v>22</v>
      </c>
      <c r="C6121">
        <v>325000</v>
      </c>
      <c r="D6121">
        <v>202507</v>
      </c>
      <c r="E6121" s="121" t="str">
        <f t="shared" si="94"/>
        <v>01 July 2025</v>
      </c>
      <c r="F6121" s="98" t="s">
        <v>541</v>
      </c>
      <c r="G6121" t="s">
        <v>554</v>
      </c>
    </row>
    <row r="6122" spans="1:7" x14ac:dyDescent="0.25">
      <c r="A6122" s="98" t="s">
        <v>549</v>
      </c>
      <c r="B6122" t="s">
        <v>63</v>
      </c>
      <c r="C6122">
        <v>71500</v>
      </c>
      <c r="D6122">
        <v>202507</v>
      </c>
      <c r="E6122" s="121" t="str">
        <f t="shared" si="94"/>
        <v>01 July 2025</v>
      </c>
      <c r="F6122" s="98" t="s">
        <v>541</v>
      </c>
      <c r="G6122" t="s">
        <v>550</v>
      </c>
    </row>
    <row r="6123" spans="1:7" x14ac:dyDescent="0.25">
      <c r="A6123" s="98" t="s">
        <v>549</v>
      </c>
      <c r="B6123" t="s">
        <v>63</v>
      </c>
      <c r="C6123">
        <v>162500</v>
      </c>
      <c r="D6123">
        <v>202507</v>
      </c>
      <c r="E6123" s="121" t="str">
        <f t="shared" si="94"/>
        <v>01 July 2025</v>
      </c>
      <c r="F6123" s="98" t="s">
        <v>541</v>
      </c>
      <c r="G6123" t="s">
        <v>551</v>
      </c>
    </row>
    <row r="6124" spans="1:7" x14ac:dyDescent="0.25">
      <c r="A6124" s="98" t="s">
        <v>549</v>
      </c>
      <c r="B6124" t="s">
        <v>63</v>
      </c>
      <c r="C6124">
        <v>227500</v>
      </c>
      <c r="D6124">
        <v>202507</v>
      </c>
      <c r="E6124" s="121" t="str">
        <f t="shared" si="94"/>
        <v>01 July 2025</v>
      </c>
      <c r="F6124" s="98" t="s">
        <v>541</v>
      </c>
      <c r="G6124" t="s">
        <v>552</v>
      </c>
    </row>
    <row r="6125" spans="1:7" x14ac:dyDescent="0.25">
      <c r="A6125" s="98" t="s">
        <v>549</v>
      </c>
      <c r="B6125" t="s">
        <v>63</v>
      </c>
      <c r="C6125">
        <v>292500</v>
      </c>
      <c r="D6125">
        <v>202507</v>
      </c>
      <c r="E6125" s="121" t="str">
        <f t="shared" si="94"/>
        <v>01 July 2025</v>
      </c>
      <c r="F6125" s="98" t="s">
        <v>541</v>
      </c>
      <c r="G6125" t="s">
        <v>553</v>
      </c>
    </row>
    <row r="6126" spans="1:7" x14ac:dyDescent="0.25">
      <c r="A6126" s="98" t="s">
        <v>549</v>
      </c>
      <c r="B6126" t="s">
        <v>63</v>
      </c>
      <c r="C6126">
        <v>325000</v>
      </c>
      <c r="D6126">
        <v>202507</v>
      </c>
      <c r="E6126" s="121" t="str">
        <f t="shared" si="94"/>
        <v>01 July 2025</v>
      </c>
      <c r="F6126" s="98" t="s">
        <v>541</v>
      </c>
      <c r="G6126" t="s">
        <v>554</v>
      </c>
    </row>
    <row r="6127" spans="1:7" x14ac:dyDescent="0.25">
      <c r="A6127" s="98" t="s">
        <v>549</v>
      </c>
      <c r="B6127" t="s">
        <v>66</v>
      </c>
      <c r="C6127">
        <v>0</v>
      </c>
      <c r="D6127">
        <v>202507</v>
      </c>
      <c r="E6127" s="121" t="str">
        <f t="shared" si="94"/>
        <v>01 July 2025</v>
      </c>
      <c r="F6127" s="98" t="s">
        <v>541</v>
      </c>
      <c r="G6127" t="s">
        <v>550</v>
      </c>
    </row>
    <row r="6128" spans="1:7" x14ac:dyDescent="0.25">
      <c r="A6128" s="98" t="s">
        <v>549</v>
      </c>
      <c r="B6128" t="s">
        <v>66</v>
      </c>
      <c r="C6128">
        <v>0</v>
      </c>
      <c r="D6128">
        <v>202507</v>
      </c>
      <c r="E6128" s="121" t="str">
        <f t="shared" si="94"/>
        <v>01 July 2025</v>
      </c>
      <c r="F6128" s="98" t="s">
        <v>541</v>
      </c>
      <c r="G6128" t="s">
        <v>551</v>
      </c>
    </row>
    <row r="6129" spans="1:7" x14ac:dyDescent="0.25">
      <c r="A6129" s="98" t="s">
        <v>549</v>
      </c>
      <c r="B6129" t="s">
        <v>66</v>
      </c>
      <c r="C6129">
        <v>0</v>
      </c>
      <c r="D6129">
        <v>202507</v>
      </c>
      <c r="E6129" s="121" t="str">
        <f t="shared" si="94"/>
        <v>01 July 2025</v>
      </c>
      <c r="F6129" s="98" t="s">
        <v>541</v>
      </c>
      <c r="G6129" t="s">
        <v>552</v>
      </c>
    </row>
    <row r="6130" spans="1:7" x14ac:dyDescent="0.25">
      <c r="A6130" s="98" t="s">
        <v>549</v>
      </c>
      <c r="B6130" t="s">
        <v>66</v>
      </c>
      <c r="C6130">
        <v>0</v>
      </c>
      <c r="D6130">
        <v>202507</v>
      </c>
      <c r="E6130" s="121" t="str">
        <f t="shared" si="94"/>
        <v>01 July 2025</v>
      </c>
      <c r="F6130" s="98" t="s">
        <v>541</v>
      </c>
      <c r="G6130" t="s">
        <v>553</v>
      </c>
    </row>
    <row r="6131" spans="1:7" x14ac:dyDescent="0.25">
      <c r="A6131" s="98" t="s">
        <v>549</v>
      </c>
      <c r="B6131" t="s">
        <v>66</v>
      </c>
      <c r="C6131">
        <v>0</v>
      </c>
      <c r="D6131">
        <v>202507</v>
      </c>
      <c r="E6131" s="121" t="str">
        <f t="shared" si="94"/>
        <v>01 July 2025</v>
      </c>
      <c r="F6131" s="98" t="s">
        <v>541</v>
      </c>
      <c r="G6131" t="s">
        <v>554</v>
      </c>
    </row>
    <row r="6132" spans="1:7" x14ac:dyDescent="0.25">
      <c r="A6132" s="98" t="s">
        <v>549</v>
      </c>
      <c r="B6132" t="s">
        <v>68</v>
      </c>
      <c r="C6132">
        <v>-51480</v>
      </c>
      <c r="D6132">
        <v>202507</v>
      </c>
      <c r="E6132" s="121" t="str">
        <f t="shared" si="94"/>
        <v>01 July 2025</v>
      </c>
      <c r="F6132" s="98" t="s">
        <v>541</v>
      </c>
      <c r="G6132" t="s">
        <v>550</v>
      </c>
    </row>
    <row r="6133" spans="1:7" x14ac:dyDescent="0.25">
      <c r="A6133" s="98" t="s">
        <v>549</v>
      </c>
      <c r="B6133" t="s">
        <v>68</v>
      </c>
      <c r="C6133">
        <v>-117000</v>
      </c>
      <c r="D6133">
        <v>202507</v>
      </c>
      <c r="E6133" s="121" t="str">
        <f t="shared" si="94"/>
        <v>01 July 2025</v>
      </c>
      <c r="F6133" s="98" t="s">
        <v>541</v>
      </c>
      <c r="G6133" t="s">
        <v>551</v>
      </c>
    </row>
    <row r="6134" spans="1:7" x14ac:dyDescent="0.25">
      <c r="A6134" s="98" t="s">
        <v>549</v>
      </c>
      <c r="B6134" t="s">
        <v>68</v>
      </c>
      <c r="C6134">
        <v>-163800</v>
      </c>
      <c r="D6134">
        <v>202507</v>
      </c>
      <c r="E6134" s="121" t="str">
        <f t="shared" si="94"/>
        <v>01 July 2025</v>
      </c>
      <c r="F6134" s="98" t="s">
        <v>541</v>
      </c>
      <c r="G6134" t="s">
        <v>552</v>
      </c>
    </row>
    <row r="6135" spans="1:7" x14ac:dyDescent="0.25">
      <c r="A6135" s="98" t="s">
        <v>549</v>
      </c>
      <c r="B6135" t="s">
        <v>68</v>
      </c>
      <c r="C6135">
        <v>-210600</v>
      </c>
      <c r="D6135">
        <v>202507</v>
      </c>
      <c r="E6135" s="121" t="str">
        <f t="shared" si="94"/>
        <v>01 July 2025</v>
      </c>
      <c r="F6135" s="98" t="s">
        <v>541</v>
      </c>
      <c r="G6135" t="s">
        <v>553</v>
      </c>
    </row>
    <row r="6136" spans="1:7" x14ac:dyDescent="0.25">
      <c r="A6136" s="98" t="s">
        <v>549</v>
      </c>
      <c r="B6136" t="s">
        <v>68</v>
      </c>
      <c r="C6136">
        <v>-234000</v>
      </c>
      <c r="D6136">
        <v>202507</v>
      </c>
      <c r="E6136" s="121" t="str">
        <f t="shared" si="94"/>
        <v>01 July 2025</v>
      </c>
      <c r="F6136" s="98" t="s">
        <v>541</v>
      </c>
      <c r="G6136" t="s">
        <v>554</v>
      </c>
    </row>
    <row r="6137" spans="1:7" x14ac:dyDescent="0.25">
      <c r="A6137" s="98" t="s">
        <v>549</v>
      </c>
      <c r="B6137" t="s">
        <v>110</v>
      </c>
      <c r="C6137">
        <v>-51480</v>
      </c>
      <c r="D6137">
        <v>202507</v>
      </c>
      <c r="E6137" s="121" t="str">
        <f t="shared" si="94"/>
        <v>01 July 2025</v>
      </c>
      <c r="F6137" s="98" t="s">
        <v>541</v>
      </c>
      <c r="G6137" t="s">
        <v>550</v>
      </c>
    </row>
    <row r="6138" spans="1:7" x14ac:dyDescent="0.25">
      <c r="A6138" s="98" t="s">
        <v>549</v>
      </c>
      <c r="B6138" t="s">
        <v>110</v>
      </c>
      <c r="C6138">
        <v>-117000</v>
      </c>
      <c r="D6138">
        <v>202507</v>
      </c>
      <c r="E6138" s="121" t="str">
        <f t="shared" si="94"/>
        <v>01 July 2025</v>
      </c>
      <c r="F6138" s="98" t="s">
        <v>541</v>
      </c>
      <c r="G6138" t="s">
        <v>551</v>
      </c>
    </row>
    <row r="6139" spans="1:7" x14ac:dyDescent="0.25">
      <c r="A6139" s="98" t="s">
        <v>549</v>
      </c>
      <c r="B6139" t="s">
        <v>110</v>
      </c>
      <c r="C6139">
        <v>-163800</v>
      </c>
      <c r="D6139">
        <v>202507</v>
      </c>
      <c r="E6139" s="121" t="str">
        <f t="shared" si="94"/>
        <v>01 July 2025</v>
      </c>
      <c r="F6139" s="98" t="s">
        <v>541</v>
      </c>
      <c r="G6139" t="s">
        <v>552</v>
      </c>
    </row>
    <row r="6140" spans="1:7" x14ac:dyDescent="0.25">
      <c r="A6140" s="98" t="s">
        <v>549</v>
      </c>
      <c r="B6140" t="s">
        <v>110</v>
      </c>
      <c r="C6140">
        <v>-210600</v>
      </c>
      <c r="D6140">
        <v>202507</v>
      </c>
      <c r="E6140" s="121" t="str">
        <f t="shared" si="94"/>
        <v>01 July 2025</v>
      </c>
      <c r="F6140" s="98" t="s">
        <v>541</v>
      </c>
      <c r="G6140" t="s">
        <v>553</v>
      </c>
    </row>
    <row r="6141" spans="1:7" x14ac:dyDescent="0.25">
      <c r="A6141" s="98" t="s">
        <v>549</v>
      </c>
      <c r="B6141" t="s">
        <v>110</v>
      </c>
      <c r="C6141">
        <v>-234000</v>
      </c>
      <c r="D6141">
        <v>202507</v>
      </c>
      <c r="E6141" s="121" t="str">
        <f t="shared" si="94"/>
        <v>01 July 2025</v>
      </c>
      <c r="F6141" s="98" t="s">
        <v>541</v>
      </c>
      <c r="G6141" t="s">
        <v>554</v>
      </c>
    </row>
    <row r="6142" spans="1:7" x14ac:dyDescent="0.25">
      <c r="A6142" s="98" t="s">
        <v>549</v>
      </c>
      <c r="B6142" t="s">
        <v>112</v>
      </c>
      <c r="C6142">
        <v>20020</v>
      </c>
      <c r="D6142">
        <v>202507</v>
      </c>
      <c r="E6142" s="121" t="str">
        <f t="shared" si="94"/>
        <v>01 July 2025</v>
      </c>
      <c r="F6142" s="98" t="s">
        <v>541</v>
      </c>
      <c r="G6142" t="s">
        <v>550</v>
      </c>
    </row>
    <row r="6143" spans="1:7" x14ac:dyDescent="0.25">
      <c r="A6143" s="98" t="s">
        <v>549</v>
      </c>
      <c r="B6143" t="s">
        <v>112</v>
      </c>
      <c r="C6143">
        <v>45500</v>
      </c>
      <c r="D6143">
        <v>202507</v>
      </c>
      <c r="E6143" s="121" t="str">
        <f t="shared" si="94"/>
        <v>01 July 2025</v>
      </c>
      <c r="F6143" s="98" t="s">
        <v>541</v>
      </c>
      <c r="G6143" t="s">
        <v>551</v>
      </c>
    </row>
    <row r="6144" spans="1:7" x14ac:dyDescent="0.25">
      <c r="A6144" s="98" t="s">
        <v>549</v>
      </c>
      <c r="B6144" t="s">
        <v>112</v>
      </c>
      <c r="C6144">
        <v>63699.999999999993</v>
      </c>
      <c r="D6144">
        <v>202507</v>
      </c>
      <c r="E6144" s="121" t="str">
        <f t="shared" si="94"/>
        <v>01 July 2025</v>
      </c>
      <c r="F6144" s="98" t="s">
        <v>541</v>
      </c>
      <c r="G6144" t="s">
        <v>552</v>
      </c>
    </row>
    <row r="6145" spans="1:7" x14ac:dyDescent="0.25">
      <c r="A6145" s="98" t="s">
        <v>549</v>
      </c>
      <c r="B6145" t="s">
        <v>112</v>
      </c>
      <c r="C6145">
        <v>81900</v>
      </c>
      <c r="D6145">
        <v>202507</v>
      </c>
      <c r="E6145" s="121" t="str">
        <f t="shared" si="94"/>
        <v>01 July 2025</v>
      </c>
      <c r="F6145" s="98" t="s">
        <v>541</v>
      </c>
      <c r="G6145" t="s">
        <v>553</v>
      </c>
    </row>
    <row r="6146" spans="1:7" x14ac:dyDescent="0.25">
      <c r="A6146" s="98" t="s">
        <v>549</v>
      </c>
      <c r="B6146" t="s">
        <v>112</v>
      </c>
      <c r="C6146">
        <v>91000</v>
      </c>
      <c r="D6146">
        <v>202507</v>
      </c>
      <c r="E6146" s="121" t="str">
        <f t="shared" si="94"/>
        <v>01 July 2025</v>
      </c>
      <c r="F6146" s="98" t="s">
        <v>541</v>
      </c>
      <c r="G6146" t="s">
        <v>554</v>
      </c>
    </row>
    <row r="6147" spans="1:7" x14ac:dyDescent="0.25">
      <c r="A6147" s="98" t="s">
        <v>549</v>
      </c>
      <c r="B6147" t="s">
        <v>114</v>
      </c>
      <c r="C6147">
        <v>20020</v>
      </c>
      <c r="D6147">
        <v>202507</v>
      </c>
      <c r="E6147" s="121" t="str">
        <f t="shared" si="94"/>
        <v>01 July 2025</v>
      </c>
      <c r="F6147" s="98" t="s">
        <v>541</v>
      </c>
      <c r="G6147" t="s">
        <v>550</v>
      </c>
    </row>
    <row r="6148" spans="1:7" x14ac:dyDescent="0.25">
      <c r="A6148" s="98" t="s">
        <v>549</v>
      </c>
      <c r="B6148" t="s">
        <v>114</v>
      </c>
      <c r="C6148">
        <v>45500</v>
      </c>
      <c r="D6148">
        <v>202507</v>
      </c>
      <c r="E6148" s="121" t="str">
        <f t="shared" si="94"/>
        <v>01 July 2025</v>
      </c>
      <c r="F6148" s="98" t="s">
        <v>541</v>
      </c>
      <c r="G6148" t="s">
        <v>551</v>
      </c>
    </row>
    <row r="6149" spans="1:7" x14ac:dyDescent="0.25">
      <c r="A6149" s="98" t="s">
        <v>549</v>
      </c>
      <c r="B6149" t="s">
        <v>114</v>
      </c>
      <c r="C6149">
        <v>63699.999999999993</v>
      </c>
      <c r="D6149">
        <v>202507</v>
      </c>
      <c r="E6149" s="121" t="str">
        <f t="shared" si="94"/>
        <v>01 July 2025</v>
      </c>
      <c r="F6149" s="98" t="s">
        <v>541</v>
      </c>
      <c r="G6149" t="s">
        <v>552</v>
      </c>
    </row>
    <row r="6150" spans="1:7" x14ac:dyDescent="0.25">
      <c r="A6150" s="98" t="s">
        <v>549</v>
      </c>
      <c r="B6150" t="s">
        <v>114</v>
      </c>
      <c r="C6150">
        <v>81900</v>
      </c>
      <c r="D6150">
        <v>202507</v>
      </c>
      <c r="E6150" s="121" t="str">
        <f t="shared" si="94"/>
        <v>01 July 2025</v>
      </c>
      <c r="F6150" s="98" t="s">
        <v>541</v>
      </c>
      <c r="G6150" t="s">
        <v>553</v>
      </c>
    </row>
    <row r="6151" spans="1:7" x14ac:dyDescent="0.25">
      <c r="A6151" s="98" t="s">
        <v>549</v>
      </c>
      <c r="B6151" t="s">
        <v>114</v>
      </c>
      <c r="C6151">
        <v>91000</v>
      </c>
      <c r="D6151">
        <v>202507</v>
      </c>
      <c r="E6151" s="121" t="str">
        <f t="shared" ref="E6151:E6214" si="95">TEXT(DATE(LEFT(D6151,4), RIGHT(D6151,2), 1), "DD MMMM YYYY")</f>
        <v>01 July 2025</v>
      </c>
      <c r="F6151" s="98" t="s">
        <v>541</v>
      </c>
      <c r="G6151" t="s">
        <v>554</v>
      </c>
    </row>
    <row r="6152" spans="1:7" x14ac:dyDescent="0.25">
      <c r="A6152" s="98" t="s">
        <v>549</v>
      </c>
      <c r="B6152" t="s">
        <v>116</v>
      </c>
      <c r="C6152">
        <v>0</v>
      </c>
      <c r="D6152">
        <v>202507</v>
      </c>
      <c r="E6152" s="121" t="str">
        <f t="shared" si="95"/>
        <v>01 July 2025</v>
      </c>
      <c r="F6152" s="98" t="s">
        <v>541</v>
      </c>
      <c r="G6152" t="s">
        <v>550</v>
      </c>
    </row>
    <row r="6153" spans="1:7" x14ac:dyDescent="0.25">
      <c r="A6153" s="98" t="s">
        <v>549</v>
      </c>
      <c r="B6153" t="s">
        <v>116</v>
      </c>
      <c r="C6153">
        <v>0</v>
      </c>
      <c r="D6153">
        <v>202507</v>
      </c>
      <c r="E6153" s="121" t="str">
        <f t="shared" si="95"/>
        <v>01 July 2025</v>
      </c>
      <c r="F6153" s="98" t="s">
        <v>541</v>
      </c>
      <c r="G6153" t="s">
        <v>551</v>
      </c>
    </row>
    <row r="6154" spans="1:7" x14ac:dyDescent="0.25">
      <c r="A6154" s="98" t="s">
        <v>549</v>
      </c>
      <c r="B6154" t="s">
        <v>116</v>
      </c>
      <c r="C6154">
        <v>0</v>
      </c>
      <c r="D6154">
        <v>202507</v>
      </c>
      <c r="E6154" s="121" t="str">
        <f t="shared" si="95"/>
        <v>01 July 2025</v>
      </c>
      <c r="F6154" s="98" t="s">
        <v>541</v>
      </c>
      <c r="G6154" t="s">
        <v>552</v>
      </c>
    </row>
    <row r="6155" spans="1:7" x14ac:dyDescent="0.25">
      <c r="A6155" s="98" t="s">
        <v>549</v>
      </c>
      <c r="B6155" t="s">
        <v>116</v>
      </c>
      <c r="C6155">
        <v>0</v>
      </c>
      <c r="D6155">
        <v>202507</v>
      </c>
      <c r="E6155" s="121" t="str">
        <f t="shared" si="95"/>
        <v>01 July 2025</v>
      </c>
      <c r="F6155" s="98" t="s">
        <v>541</v>
      </c>
      <c r="G6155" t="s">
        <v>553</v>
      </c>
    </row>
    <row r="6156" spans="1:7" x14ac:dyDescent="0.25">
      <c r="A6156" s="98" t="s">
        <v>549</v>
      </c>
      <c r="B6156" t="s">
        <v>116</v>
      </c>
      <c r="C6156">
        <v>0</v>
      </c>
      <c r="D6156">
        <v>202507</v>
      </c>
      <c r="E6156" s="121" t="str">
        <f t="shared" si="95"/>
        <v>01 July 2025</v>
      </c>
      <c r="F6156" s="98" t="s">
        <v>541</v>
      </c>
      <c r="G6156" t="s">
        <v>554</v>
      </c>
    </row>
    <row r="6157" spans="1:7" x14ac:dyDescent="0.25">
      <c r="A6157" s="98" t="s">
        <v>549</v>
      </c>
      <c r="B6157" t="s">
        <v>118</v>
      </c>
      <c r="C6157">
        <v>0</v>
      </c>
      <c r="D6157">
        <v>202507</v>
      </c>
      <c r="E6157" s="121" t="str">
        <f t="shared" si="95"/>
        <v>01 July 2025</v>
      </c>
      <c r="F6157" s="98" t="s">
        <v>541</v>
      </c>
      <c r="G6157" t="s">
        <v>550</v>
      </c>
    </row>
    <row r="6158" spans="1:7" x14ac:dyDescent="0.25">
      <c r="A6158" s="98" t="s">
        <v>549</v>
      </c>
      <c r="B6158" t="s">
        <v>118</v>
      </c>
      <c r="C6158">
        <v>0</v>
      </c>
      <c r="D6158">
        <v>202507</v>
      </c>
      <c r="E6158" s="121" t="str">
        <f t="shared" si="95"/>
        <v>01 July 2025</v>
      </c>
      <c r="F6158" s="98" t="s">
        <v>541</v>
      </c>
      <c r="G6158" t="s">
        <v>551</v>
      </c>
    </row>
    <row r="6159" spans="1:7" x14ac:dyDescent="0.25">
      <c r="A6159" s="98" t="s">
        <v>549</v>
      </c>
      <c r="B6159" t="s">
        <v>118</v>
      </c>
      <c r="C6159">
        <v>0</v>
      </c>
      <c r="D6159">
        <v>202507</v>
      </c>
      <c r="E6159" s="121" t="str">
        <f t="shared" si="95"/>
        <v>01 July 2025</v>
      </c>
      <c r="F6159" s="98" t="s">
        <v>541</v>
      </c>
      <c r="G6159" t="s">
        <v>552</v>
      </c>
    </row>
    <row r="6160" spans="1:7" x14ac:dyDescent="0.25">
      <c r="A6160" s="98" t="s">
        <v>549</v>
      </c>
      <c r="B6160" t="s">
        <v>118</v>
      </c>
      <c r="C6160">
        <v>0</v>
      </c>
      <c r="D6160">
        <v>202507</v>
      </c>
      <c r="E6160" s="121" t="str">
        <f t="shared" si="95"/>
        <v>01 July 2025</v>
      </c>
      <c r="F6160" s="98" t="s">
        <v>541</v>
      </c>
      <c r="G6160" t="s">
        <v>553</v>
      </c>
    </row>
    <row r="6161" spans="1:7" x14ac:dyDescent="0.25">
      <c r="A6161" s="98" t="s">
        <v>549</v>
      </c>
      <c r="B6161" t="s">
        <v>118</v>
      </c>
      <c r="C6161">
        <v>0</v>
      </c>
      <c r="D6161">
        <v>202507</v>
      </c>
      <c r="E6161" s="121" t="str">
        <f t="shared" si="95"/>
        <v>01 July 2025</v>
      </c>
      <c r="F6161" s="98" t="s">
        <v>541</v>
      </c>
      <c r="G6161" t="s">
        <v>554</v>
      </c>
    </row>
    <row r="6162" spans="1:7" x14ac:dyDescent="0.25">
      <c r="A6162" s="98" t="s">
        <v>549</v>
      </c>
      <c r="B6162" t="s">
        <v>120</v>
      </c>
      <c r="C6162">
        <v>-7549.74</v>
      </c>
      <c r="D6162">
        <v>202507</v>
      </c>
      <c r="E6162" s="121" t="str">
        <f t="shared" si="95"/>
        <v>01 July 2025</v>
      </c>
      <c r="F6162" s="98" t="s">
        <v>541</v>
      </c>
      <c r="G6162" t="s">
        <v>550</v>
      </c>
    </row>
    <row r="6163" spans="1:7" x14ac:dyDescent="0.25">
      <c r="A6163" s="98" t="s">
        <v>549</v>
      </c>
      <c r="B6163" t="s">
        <v>120</v>
      </c>
      <c r="C6163">
        <v>-17158.5</v>
      </c>
      <c r="D6163">
        <v>202507</v>
      </c>
      <c r="E6163" s="121" t="str">
        <f t="shared" si="95"/>
        <v>01 July 2025</v>
      </c>
      <c r="F6163" s="98" t="s">
        <v>541</v>
      </c>
      <c r="G6163" t="s">
        <v>551</v>
      </c>
    </row>
    <row r="6164" spans="1:7" x14ac:dyDescent="0.25">
      <c r="A6164" s="98" t="s">
        <v>549</v>
      </c>
      <c r="B6164" t="s">
        <v>120</v>
      </c>
      <c r="C6164">
        <v>-24021.899999999998</v>
      </c>
      <c r="D6164">
        <v>202507</v>
      </c>
      <c r="E6164" s="121" t="str">
        <f t="shared" si="95"/>
        <v>01 July 2025</v>
      </c>
      <c r="F6164" s="98" t="s">
        <v>541</v>
      </c>
      <c r="G6164" t="s">
        <v>552</v>
      </c>
    </row>
    <row r="6165" spans="1:7" x14ac:dyDescent="0.25">
      <c r="A6165" s="98" t="s">
        <v>549</v>
      </c>
      <c r="B6165" t="s">
        <v>120</v>
      </c>
      <c r="C6165">
        <v>-30885.3</v>
      </c>
      <c r="D6165">
        <v>202507</v>
      </c>
      <c r="E6165" s="121" t="str">
        <f t="shared" si="95"/>
        <v>01 July 2025</v>
      </c>
      <c r="F6165" s="98" t="s">
        <v>541</v>
      </c>
      <c r="G6165" t="s">
        <v>553</v>
      </c>
    </row>
    <row r="6166" spans="1:7" x14ac:dyDescent="0.25">
      <c r="A6166" s="98" t="s">
        <v>549</v>
      </c>
      <c r="B6166" t="s">
        <v>120</v>
      </c>
      <c r="C6166">
        <v>-34317</v>
      </c>
      <c r="D6166">
        <v>202507</v>
      </c>
      <c r="E6166" s="121" t="str">
        <f t="shared" si="95"/>
        <v>01 July 2025</v>
      </c>
      <c r="F6166" s="98" t="s">
        <v>541</v>
      </c>
      <c r="G6166" t="s">
        <v>554</v>
      </c>
    </row>
    <row r="6167" spans="1:7" x14ac:dyDescent="0.25">
      <c r="A6167" s="98" t="s">
        <v>549</v>
      </c>
      <c r="B6167" t="s">
        <v>122</v>
      </c>
      <c r="C6167">
        <v>0</v>
      </c>
      <c r="D6167">
        <v>202507</v>
      </c>
      <c r="E6167" s="121" t="str">
        <f t="shared" si="95"/>
        <v>01 July 2025</v>
      </c>
      <c r="F6167" s="98" t="s">
        <v>541</v>
      </c>
      <c r="G6167" t="s">
        <v>550</v>
      </c>
    </row>
    <row r="6168" spans="1:7" x14ac:dyDescent="0.25">
      <c r="A6168" s="98" t="s">
        <v>549</v>
      </c>
      <c r="B6168" t="s">
        <v>122</v>
      </c>
      <c r="C6168">
        <v>0</v>
      </c>
      <c r="D6168">
        <v>202507</v>
      </c>
      <c r="E6168" s="121" t="str">
        <f t="shared" si="95"/>
        <v>01 July 2025</v>
      </c>
      <c r="F6168" s="98" t="s">
        <v>541</v>
      </c>
      <c r="G6168" t="s">
        <v>551</v>
      </c>
    </row>
    <row r="6169" spans="1:7" x14ac:dyDescent="0.25">
      <c r="A6169" s="98" t="s">
        <v>549</v>
      </c>
      <c r="B6169" t="s">
        <v>122</v>
      </c>
      <c r="C6169">
        <v>0</v>
      </c>
      <c r="D6169">
        <v>202507</v>
      </c>
      <c r="E6169" s="121" t="str">
        <f t="shared" si="95"/>
        <v>01 July 2025</v>
      </c>
      <c r="F6169" s="98" t="s">
        <v>541</v>
      </c>
      <c r="G6169" t="s">
        <v>552</v>
      </c>
    </row>
    <row r="6170" spans="1:7" x14ac:dyDescent="0.25">
      <c r="A6170" s="98" t="s">
        <v>549</v>
      </c>
      <c r="B6170" t="s">
        <v>122</v>
      </c>
      <c r="C6170">
        <v>0</v>
      </c>
      <c r="D6170">
        <v>202507</v>
      </c>
      <c r="E6170" s="121" t="str">
        <f t="shared" si="95"/>
        <v>01 July 2025</v>
      </c>
      <c r="F6170" s="98" t="s">
        <v>541</v>
      </c>
      <c r="G6170" t="s">
        <v>553</v>
      </c>
    </row>
    <row r="6171" spans="1:7" x14ac:dyDescent="0.25">
      <c r="A6171" s="98" t="s">
        <v>549</v>
      </c>
      <c r="B6171" t="s">
        <v>122</v>
      </c>
      <c r="C6171">
        <v>0</v>
      </c>
      <c r="D6171">
        <v>202507</v>
      </c>
      <c r="E6171" s="121" t="str">
        <f t="shared" si="95"/>
        <v>01 July 2025</v>
      </c>
      <c r="F6171" s="98" t="s">
        <v>541</v>
      </c>
      <c r="G6171" t="s">
        <v>554</v>
      </c>
    </row>
    <row r="6172" spans="1:7" x14ac:dyDescent="0.25">
      <c r="A6172" s="98" t="s">
        <v>549</v>
      </c>
      <c r="B6172" t="s">
        <v>124</v>
      </c>
      <c r="C6172">
        <v>-302.06</v>
      </c>
      <c r="D6172">
        <v>202507</v>
      </c>
      <c r="E6172" s="121" t="str">
        <f t="shared" si="95"/>
        <v>01 July 2025</v>
      </c>
      <c r="F6172" s="98" t="s">
        <v>541</v>
      </c>
      <c r="G6172" t="s">
        <v>550</v>
      </c>
    </row>
    <row r="6173" spans="1:7" x14ac:dyDescent="0.25">
      <c r="A6173" s="98" t="s">
        <v>549</v>
      </c>
      <c r="B6173" t="s">
        <v>124</v>
      </c>
      <c r="C6173">
        <v>-686.5</v>
      </c>
      <c r="D6173">
        <v>202507</v>
      </c>
      <c r="E6173" s="121" t="str">
        <f t="shared" si="95"/>
        <v>01 July 2025</v>
      </c>
      <c r="F6173" s="98" t="s">
        <v>541</v>
      </c>
      <c r="G6173" t="s">
        <v>551</v>
      </c>
    </row>
    <row r="6174" spans="1:7" x14ac:dyDescent="0.25">
      <c r="A6174" s="98" t="s">
        <v>549</v>
      </c>
      <c r="B6174" t="s">
        <v>124</v>
      </c>
      <c r="C6174">
        <v>-961.09999999999991</v>
      </c>
      <c r="D6174">
        <v>202507</v>
      </c>
      <c r="E6174" s="121" t="str">
        <f t="shared" si="95"/>
        <v>01 July 2025</v>
      </c>
      <c r="F6174" s="98" t="s">
        <v>541</v>
      </c>
      <c r="G6174" t="s">
        <v>552</v>
      </c>
    </row>
    <row r="6175" spans="1:7" x14ac:dyDescent="0.25">
      <c r="A6175" s="98" t="s">
        <v>549</v>
      </c>
      <c r="B6175" t="s">
        <v>124</v>
      </c>
      <c r="C6175">
        <v>-1235.7</v>
      </c>
      <c r="D6175">
        <v>202507</v>
      </c>
      <c r="E6175" s="121" t="str">
        <f t="shared" si="95"/>
        <v>01 July 2025</v>
      </c>
      <c r="F6175" s="98" t="s">
        <v>541</v>
      </c>
      <c r="G6175" t="s">
        <v>553</v>
      </c>
    </row>
    <row r="6176" spans="1:7" x14ac:dyDescent="0.25">
      <c r="A6176" s="98" t="s">
        <v>549</v>
      </c>
      <c r="B6176" t="s">
        <v>124</v>
      </c>
      <c r="C6176">
        <v>-1373</v>
      </c>
      <c r="D6176">
        <v>202507</v>
      </c>
      <c r="E6176" s="121" t="str">
        <f t="shared" si="95"/>
        <v>01 July 2025</v>
      </c>
      <c r="F6176" s="98" t="s">
        <v>541</v>
      </c>
      <c r="G6176" t="s">
        <v>554</v>
      </c>
    </row>
    <row r="6177" spans="1:7" x14ac:dyDescent="0.25">
      <c r="A6177" s="98" t="s">
        <v>549</v>
      </c>
      <c r="B6177" t="s">
        <v>558</v>
      </c>
      <c r="C6177">
        <v>0</v>
      </c>
      <c r="D6177">
        <v>202507</v>
      </c>
      <c r="E6177" s="121" t="str">
        <f t="shared" si="95"/>
        <v>01 July 2025</v>
      </c>
      <c r="F6177" s="98" t="s">
        <v>541</v>
      </c>
      <c r="G6177" t="s">
        <v>550</v>
      </c>
    </row>
    <row r="6178" spans="1:7" x14ac:dyDescent="0.25">
      <c r="A6178" s="98" t="s">
        <v>549</v>
      </c>
      <c r="B6178" t="s">
        <v>558</v>
      </c>
      <c r="C6178">
        <v>0</v>
      </c>
      <c r="D6178">
        <v>202507</v>
      </c>
      <c r="E6178" s="121" t="str">
        <f t="shared" si="95"/>
        <v>01 July 2025</v>
      </c>
      <c r="F6178" s="98" t="s">
        <v>541</v>
      </c>
      <c r="G6178" t="s">
        <v>551</v>
      </c>
    </row>
    <row r="6179" spans="1:7" x14ac:dyDescent="0.25">
      <c r="A6179" s="98" t="s">
        <v>549</v>
      </c>
      <c r="B6179" t="s">
        <v>558</v>
      </c>
      <c r="C6179">
        <v>0</v>
      </c>
      <c r="D6179">
        <v>202507</v>
      </c>
      <c r="E6179" s="121" t="str">
        <f t="shared" si="95"/>
        <v>01 July 2025</v>
      </c>
      <c r="F6179" s="98" t="s">
        <v>541</v>
      </c>
      <c r="G6179" t="s">
        <v>552</v>
      </c>
    </row>
    <row r="6180" spans="1:7" x14ac:dyDescent="0.25">
      <c r="A6180" s="98" t="s">
        <v>549</v>
      </c>
      <c r="B6180" t="s">
        <v>558</v>
      </c>
      <c r="C6180">
        <v>0</v>
      </c>
      <c r="D6180">
        <v>202507</v>
      </c>
      <c r="E6180" s="121" t="str">
        <f t="shared" si="95"/>
        <v>01 July 2025</v>
      </c>
      <c r="F6180" s="98" t="s">
        <v>541</v>
      </c>
      <c r="G6180" t="s">
        <v>553</v>
      </c>
    </row>
    <row r="6181" spans="1:7" x14ac:dyDescent="0.25">
      <c r="A6181" s="98" t="s">
        <v>549</v>
      </c>
      <c r="B6181" t="s">
        <v>558</v>
      </c>
      <c r="C6181">
        <v>0</v>
      </c>
      <c r="D6181">
        <v>202507</v>
      </c>
      <c r="E6181" s="121" t="str">
        <f t="shared" si="95"/>
        <v>01 July 2025</v>
      </c>
      <c r="F6181" s="98" t="s">
        <v>541</v>
      </c>
      <c r="G6181" t="s">
        <v>554</v>
      </c>
    </row>
    <row r="6182" spans="1:7" x14ac:dyDescent="0.25">
      <c r="A6182" s="98" t="s">
        <v>549</v>
      </c>
      <c r="B6182" t="s">
        <v>126</v>
      </c>
      <c r="C6182">
        <v>-634.26</v>
      </c>
      <c r="D6182">
        <v>202507</v>
      </c>
      <c r="E6182" s="121" t="str">
        <f t="shared" si="95"/>
        <v>01 July 2025</v>
      </c>
      <c r="F6182" s="98" t="s">
        <v>541</v>
      </c>
      <c r="G6182" t="s">
        <v>550</v>
      </c>
    </row>
    <row r="6183" spans="1:7" x14ac:dyDescent="0.25">
      <c r="A6183" s="98" t="s">
        <v>549</v>
      </c>
      <c r="B6183" t="s">
        <v>126</v>
      </c>
      <c r="C6183">
        <v>-1441.5</v>
      </c>
      <c r="D6183">
        <v>202507</v>
      </c>
      <c r="E6183" s="121" t="str">
        <f t="shared" si="95"/>
        <v>01 July 2025</v>
      </c>
      <c r="F6183" s="98" t="s">
        <v>541</v>
      </c>
      <c r="G6183" t="s">
        <v>551</v>
      </c>
    </row>
    <row r="6184" spans="1:7" x14ac:dyDescent="0.25">
      <c r="A6184" s="98" t="s">
        <v>549</v>
      </c>
      <c r="B6184" t="s">
        <v>126</v>
      </c>
      <c r="C6184">
        <v>-2018.1</v>
      </c>
      <c r="D6184">
        <v>202507</v>
      </c>
      <c r="E6184" s="121" t="str">
        <f t="shared" si="95"/>
        <v>01 July 2025</v>
      </c>
      <c r="F6184" s="98" t="s">
        <v>541</v>
      </c>
      <c r="G6184" t="s">
        <v>552</v>
      </c>
    </row>
    <row r="6185" spans="1:7" x14ac:dyDescent="0.25">
      <c r="A6185" s="98" t="s">
        <v>549</v>
      </c>
      <c r="B6185" t="s">
        <v>126</v>
      </c>
      <c r="C6185">
        <v>-2594.7000000000003</v>
      </c>
      <c r="D6185">
        <v>202507</v>
      </c>
      <c r="E6185" s="121" t="str">
        <f t="shared" si="95"/>
        <v>01 July 2025</v>
      </c>
      <c r="F6185" s="98" t="s">
        <v>541</v>
      </c>
      <c r="G6185" t="s">
        <v>553</v>
      </c>
    </row>
    <row r="6186" spans="1:7" x14ac:dyDescent="0.25">
      <c r="A6186" s="98" t="s">
        <v>549</v>
      </c>
      <c r="B6186" t="s">
        <v>126</v>
      </c>
      <c r="C6186">
        <v>-2883</v>
      </c>
      <c r="D6186">
        <v>202507</v>
      </c>
      <c r="E6186" s="121" t="str">
        <f t="shared" si="95"/>
        <v>01 July 2025</v>
      </c>
      <c r="F6186" s="98" t="s">
        <v>541</v>
      </c>
      <c r="G6186" t="s">
        <v>554</v>
      </c>
    </row>
    <row r="6187" spans="1:7" x14ac:dyDescent="0.25">
      <c r="A6187" s="98" t="s">
        <v>549</v>
      </c>
      <c r="B6187" t="s">
        <v>128</v>
      </c>
      <c r="C6187">
        <v>0</v>
      </c>
      <c r="D6187">
        <v>202507</v>
      </c>
      <c r="E6187" s="121" t="str">
        <f t="shared" si="95"/>
        <v>01 July 2025</v>
      </c>
      <c r="F6187" s="98" t="s">
        <v>541</v>
      </c>
      <c r="G6187" t="s">
        <v>550</v>
      </c>
    </row>
    <row r="6188" spans="1:7" x14ac:dyDescent="0.25">
      <c r="A6188" s="98" t="s">
        <v>549</v>
      </c>
      <c r="B6188" t="s">
        <v>128</v>
      </c>
      <c r="C6188">
        <v>0</v>
      </c>
      <c r="D6188">
        <v>202507</v>
      </c>
      <c r="E6188" s="121" t="str">
        <f t="shared" si="95"/>
        <v>01 July 2025</v>
      </c>
      <c r="F6188" s="98" t="s">
        <v>541</v>
      </c>
      <c r="G6188" t="s">
        <v>551</v>
      </c>
    </row>
    <row r="6189" spans="1:7" x14ac:dyDescent="0.25">
      <c r="A6189" s="98" t="s">
        <v>549</v>
      </c>
      <c r="B6189" t="s">
        <v>128</v>
      </c>
      <c r="C6189">
        <v>0</v>
      </c>
      <c r="D6189">
        <v>202507</v>
      </c>
      <c r="E6189" s="121" t="str">
        <f t="shared" si="95"/>
        <v>01 July 2025</v>
      </c>
      <c r="F6189" s="98" t="s">
        <v>541</v>
      </c>
      <c r="G6189" t="s">
        <v>552</v>
      </c>
    </row>
    <row r="6190" spans="1:7" x14ac:dyDescent="0.25">
      <c r="A6190" s="98" t="s">
        <v>549</v>
      </c>
      <c r="B6190" t="s">
        <v>128</v>
      </c>
      <c r="C6190">
        <v>0</v>
      </c>
      <c r="D6190">
        <v>202507</v>
      </c>
      <c r="E6190" s="121" t="str">
        <f t="shared" si="95"/>
        <v>01 July 2025</v>
      </c>
      <c r="F6190" s="98" t="s">
        <v>541</v>
      </c>
      <c r="G6190" t="s">
        <v>553</v>
      </c>
    </row>
    <row r="6191" spans="1:7" x14ac:dyDescent="0.25">
      <c r="A6191" s="98" t="s">
        <v>549</v>
      </c>
      <c r="B6191" t="s">
        <v>128</v>
      </c>
      <c r="C6191">
        <v>0</v>
      </c>
      <c r="D6191">
        <v>202507</v>
      </c>
      <c r="E6191" s="121" t="str">
        <f t="shared" si="95"/>
        <v>01 July 2025</v>
      </c>
      <c r="F6191" s="98" t="s">
        <v>541</v>
      </c>
      <c r="G6191" t="s">
        <v>554</v>
      </c>
    </row>
    <row r="6192" spans="1:7" x14ac:dyDescent="0.25">
      <c r="A6192" s="98" t="s">
        <v>549</v>
      </c>
      <c r="B6192" t="s">
        <v>543</v>
      </c>
      <c r="C6192">
        <v>-7.48</v>
      </c>
      <c r="D6192">
        <v>202507</v>
      </c>
      <c r="E6192" s="121" t="str">
        <f t="shared" si="95"/>
        <v>01 July 2025</v>
      </c>
      <c r="F6192" s="98" t="s">
        <v>541</v>
      </c>
      <c r="G6192" t="s">
        <v>550</v>
      </c>
    </row>
    <row r="6193" spans="1:7" x14ac:dyDescent="0.25">
      <c r="A6193" s="98" t="s">
        <v>549</v>
      </c>
      <c r="B6193" t="s">
        <v>543</v>
      </c>
      <c r="C6193">
        <v>-17</v>
      </c>
      <c r="D6193">
        <v>202507</v>
      </c>
      <c r="E6193" s="121" t="str">
        <f t="shared" si="95"/>
        <v>01 July 2025</v>
      </c>
      <c r="F6193" s="98" t="s">
        <v>541</v>
      </c>
      <c r="G6193" t="s">
        <v>551</v>
      </c>
    </row>
    <row r="6194" spans="1:7" x14ac:dyDescent="0.25">
      <c r="A6194" s="98" t="s">
        <v>549</v>
      </c>
      <c r="B6194" t="s">
        <v>543</v>
      </c>
      <c r="C6194">
        <v>-23.799999999999997</v>
      </c>
      <c r="D6194">
        <v>202507</v>
      </c>
      <c r="E6194" s="121" t="str">
        <f t="shared" si="95"/>
        <v>01 July 2025</v>
      </c>
      <c r="F6194" s="98" t="s">
        <v>541</v>
      </c>
      <c r="G6194" t="s">
        <v>552</v>
      </c>
    </row>
    <row r="6195" spans="1:7" x14ac:dyDescent="0.25">
      <c r="A6195" s="98" t="s">
        <v>549</v>
      </c>
      <c r="B6195" t="s">
        <v>543</v>
      </c>
      <c r="C6195">
        <v>-30.6</v>
      </c>
      <c r="D6195">
        <v>202507</v>
      </c>
      <c r="E6195" s="121" t="str">
        <f t="shared" si="95"/>
        <v>01 July 2025</v>
      </c>
      <c r="F6195" s="98" t="s">
        <v>541</v>
      </c>
      <c r="G6195" t="s">
        <v>553</v>
      </c>
    </row>
    <row r="6196" spans="1:7" x14ac:dyDescent="0.25">
      <c r="A6196" s="98" t="s">
        <v>549</v>
      </c>
      <c r="B6196" t="s">
        <v>543</v>
      </c>
      <c r="C6196">
        <v>-34</v>
      </c>
      <c r="D6196">
        <v>202507</v>
      </c>
      <c r="E6196" s="121" t="str">
        <f t="shared" si="95"/>
        <v>01 July 2025</v>
      </c>
      <c r="F6196" s="98" t="s">
        <v>541</v>
      </c>
      <c r="G6196" t="s">
        <v>554</v>
      </c>
    </row>
    <row r="6197" spans="1:7" x14ac:dyDescent="0.25">
      <c r="A6197" s="98" t="s">
        <v>549</v>
      </c>
      <c r="B6197" t="s">
        <v>130</v>
      </c>
      <c r="C6197">
        <v>-55</v>
      </c>
      <c r="D6197">
        <v>202507</v>
      </c>
      <c r="E6197" s="121" t="str">
        <f t="shared" si="95"/>
        <v>01 July 2025</v>
      </c>
      <c r="F6197" s="98" t="s">
        <v>541</v>
      </c>
      <c r="G6197" t="s">
        <v>550</v>
      </c>
    </row>
    <row r="6198" spans="1:7" x14ac:dyDescent="0.25">
      <c r="A6198" s="98" t="s">
        <v>549</v>
      </c>
      <c r="B6198" t="s">
        <v>130</v>
      </c>
      <c r="C6198">
        <v>-125</v>
      </c>
      <c r="D6198">
        <v>202507</v>
      </c>
      <c r="E6198" s="121" t="str">
        <f t="shared" si="95"/>
        <v>01 July 2025</v>
      </c>
      <c r="F6198" s="98" t="s">
        <v>541</v>
      </c>
      <c r="G6198" t="s">
        <v>551</v>
      </c>
    </row>
    <row r="6199" spans="1:7" x14ac:dyDescent="0.25">
      <c r="A6199" s="98" t="s">
        <v>549</v>
      </c>
      <c r="B6199" t="s">
        <v>130</v>
      </c>
      <c r="C6199">
        <v>-175</v>
      </c>
      <c r="D6199">
        <v>202507</v>
      </c>
      <c r="E6199" s="121" t="str">
        <f t="shared" si="95"/>
        <v>01 July 2025</v>
      </c>
      <c r="F6199" s="98" t="s">
        <v>541</v>
      </c>
      <c r="G6199" t="s">
        <v>552</v>
      </c>
    </row>
    <row r="6200" spans="1:7" x14ac:dyDescent="0.25">
      <c r="A6200" s="98" t="s">
        <v>549</v>
      </c>
      <c r="B6200" t="s">
        <v>130</v>
      </c>
      <c r="C6200">
        <v>-225</v>
      </c>
      <c r="D6200">
        <v>202507</v>
      </c>
      <c r="E6200" s="121" t="str">
        <f t="shared" si="95"/>
        <v>01 July 2025</v>
      </c>
      <c r="F6200" s="98" t="s">
        <v>541</v>
      </c>
      <c r="G6200" t="s">
        <v>553</v>
      </c>
    </row>
    <row r="6201" spans="1:7" x14ac:dyDescent="0.25">
      <c r="A6201" s="98" t="s">
        <v>549</v>
      </c>
      <c r="B6201" t="s">
        <v>130</v>
      </c>
      <c r="C6201">
        <v>-250</v>
      </c>
      <c r="D6201">
        <v>202507</v>
      </c>
      <c r="E6201" s="121" t="str">
        <f t="shared" si="95"/>
        <v>01 July 2025</v>
      </c>
      <c r="F6201" s="98" t="s">
        <v>541</v>
      </c>
      <c r="G6201" t="s">
        <v>554</v>
      </c>
    </row>
    <row r="6202" spans="1:7" x14ac:dyDescent="0.25">
      <c r="A6202" s="98" t="s">
        <v>549</v>
      </c>
      <c r="B6202" t="s">
        <v>134</v>
      </c>
      <c r="C6202">
        <v>-603.9</v>
      </c>
      <c r="D6202">
        <v>202507</v>
      </c>
      <c r="E6202" s="121" t="str">
        <f t="shared" si="95"/>
        <v>01 July 2025</v>
      </c>
      <c r="F6202" s="98" t="s">
        <v>541</v>
      </c>
      <c r="G6202" t="s">
        <v>550</v>
      </c>
    </row>
    <row r="6203" spans="1:7" x14ac:dyDescent="0.25">
      <c r="A6203" s="98" t="s">
        <v>549</v>
      </c>
      <c r="B6203" t="s">
        <v>134</v>
      </c>
      <c r="C6203">
        <v>-1372.5</v>
      </c>
      <c r="D6203">
        <v>202507</v>
      </c>
      <c r="E6203" s="121" t="str">
        <f t="shared" si="95"/>
        <v>01 July 2025</v>
      </c>
      <c r="F6203" s="98" t="s">
        <v>541</v>
      </c>
      <c r="G6203" t="s">
        <v>551</v>
      </c>
    </row>
    <row r="6204" spans="1:7" x14ac:dyDescent="0.25">
      <c r="A6204" s="98" t="s">
        <v>549</v>
      </c>
      <c r="B6204" t="s">
        <v>134</v>
      </c>
      <c r="C6204">
        <v>-1921.4999999999998</v>
      </c>
      <c r="D6204">
        <v>202507</v>
      </c>
      <c r="E6204" s="121" t="str">
        <f t="shared" si="95"/>
        <v>01 July 2025</v>
      </c>
      <c r="F6204" s="98" t="s">
        <v>541</v>
      </c>
      <c r="G6204" t="s">
        <v>552</v>
      </c>
    </row>
    <row r="6205" spans="1:7" x14ac:dyDescent="0.25">
      <c r="A6205" s="98" t="s">
        <v>549</v>
      </c>
      <c r="B6205" t="s">
        <v>134</v>
      </c>
      <c r="C6205">
        <v>-2470.5</v>
      </c>
      <c r="D6205">
        <v>202507</v>
      </c>
      <c r="E6205" s="121" t="str">
        <f t="shared" si="95"/>
        <v>01 July 2025</v>
      </c>
      <c r="F6205" s="98" t="s">
        <v>541</v>
      </c>
      <c r="G6205" t="s">
        <v>553</v>
      </c>
    </row>
    <row r="6206" spans="1:7" x14ac:dyDescent="0.25">
      <c r="A6206" s="98" t="s">
        <v>549</v>
      </c>
      <c r="B6206" t="s">
        <v>134</v>
      </c>
      <c r="C6206">
        <v>-2745</v>
      </c>
      <c r="D6206">
        <v>202507</v>
      </c>
      <c r="E6206" s="121" t="str">
        <f t="shared" si="95"/>
        <v>01 July 2025</v>
      </c>
      <c r="F6206" s="98" t="s">
        <v>541</v>
      </c>
      <c r="G6206" t="s">
        <v>554</v>
      </c>
    </row>
    <row r="6207" spans="1:7" x14ac:dyDescent="0.25">
      <c r="A6207" s="98" t="s">
        <v>549</v>
      </c>
      <c r="B6207" t="s">
        <v>140</v>
      </c>
      <c r="C6207">
        <v>-9152.44</v>
      </c>
      <c r="D6207">
        <v>202507</v>
      </c>
      <c r="E6207" s="121" t="str">
        <f t="shared" si="95"/>
        <v>01 July 2025</v>
      </c>
      <c r="F6207" s="98" t="s">
        <v>541</v>
      </c>
      <c r="G6207" t="s">
        <v>550</v>
      </c>
    </row>
    <row r="6208" spans="1:7" x14ac:dyDescent="0.25">
      <c r="A6208" s="98" t="s">
        <v>549</v>
      </c>
      <c r="B6208" t="s">
        <v>140</v>
      </c>
      <c r="C6208">
        <v>-20801</v>
      </c>
      <c r="D6208">
        <v>202507</v>
      </c>
      <c r="E6208" s="121" t="str">
        <f t="shared" si="95"/>
        <v>01 July 2025</v>
      </c>
      <c r="F6208" s="98" t="s">
        <v>541</v>
      </c>
      <c r="G6208" t="s">
        <v>551</v>
      </c>
    </row>
    <row r="6209" spans="1:7" x14ac:dyDescent="0.25">
      <c r="A6209" s="98" t="s">
        <v>549</v>
      </c>
      <c r="B6209" t="s">
        <v>140</v>
      </c>
      <c r="C6209">
        <v>-29121.399999999998</v>
      </c>
      <c r="D6209">
        <v>202507</v>
      </c>
      <c r="E6209" s="121" t="str">
        <f t="shared" si="95"/>
        <v>01 July 2025</v>
      </c>
      <c r="F6209" s="98" t="s">
        <v>541</v>
      </c>
      <c r="G6209" t="s">
        <v>552</v>
      </c>
    </row>
    <row r="6210" spans="1:7" x14ac:dyDescent="0.25">
      <c r="A6210" s="98" t="s">
        <v>549</v>
      </c>
      <c r="B6210" t="s">
        <v>140</v>
      </c>
      <c r="C6210">
        <v>-37441.800000000003</v>
      </c>
      <c r="D6210">
        <v>202507</v>
      </c>
      <c r="E6210" s="121" t="str">
        <f t="shared" si="95"/>
        <v>01 July 2025</v>
      </c>
      <c r="F6210" s="98" t="s">
        <v>541</v>
      </c>
      <c r="G6210" t="s">
        <v>553</v>
      </c>
    </row>
    <row r="6211" spans="1:7" x14ac:dyDescent="0.25">
      <c r="A6211" s="98" t="s">
        <v>549</v>
      </c>
      <c r="B6211" t="s">
        <v>140</v>
      </c>
      <c r="C6211">
        <v>-41602</v>
      </c>
      <c r="D6211">
        <v>202507</v>
      </c>
      <c r="E6211" s="121" t="str">
        <f t="shared" si="95"/>
        <v>01 July 2025</v>
      </c>
      <c r="F6211" s="98" t="s">
        <v>541</v>
      </c>
      <c r="G6211" t="s">
        <v>554</v>
      </c>
    </row>
    <row r="6212" spans="1:7" x14ac:dyDescent="0.25">
      <c r="A6212" s="98" t="s">
        <v>549</v>
      </c>
      <c r="B6212" t="s">
        <v>142</v>
      </c>
      <c r="C6212">
        <v>0</v>
      </c>
      <c r="D6212">
        <v>202507</v>
      </c>
      <c r="E6212" s="121" t="str">
        <f t="shared" si="95"/>
        <v>01 July 2025</v>
      </c>
      <c r="F6212" s="98" t="s">
        <v>541</v>
      </c>
      <c r="G6212" t="s">
        <v>550</v>
      </c>
    </row>
    <row r="6213" spans="1:7" x14ac:dyDescent="0.25">
      <c r="A6213" s="98" t="s">
        <v>549</v>
      </c>
      <c r="B6213" t="s">
        <v>142</v>
      </c>
      <c r="C6213">
        <v>0</v>
      </c>
      <c r="D6213">
        <v>202507</v>
      </c>
      <c r="E6213" s="121" t="str">
        <f t="shared" si="95"/>
        <v>01 July 2025</v>
      </c>
      <c r="F6213" s="98" t="s">
        <v>541</v>
      </c>
      <c r="G6213" t="s">
        <v>551</v>
      </c>
    </row>
    <row r="6214" spans="1:7" x14ac:dyDescent="0.25">
      <c r="A6214" s="98" t="s">
        <v>549</v>
      </c>
      <c r="B6214" t="s">
        <v>142</v>
      </c>
      <c r="C6214">
        <v>0</v>
      </c>
      <c r="D6214">
        <v>202507</v>
      </c>
      <c r="E6214" s="121" t="str">
        <f t="shared" si="95"/>
        <v>01 July 2025</v>
      </c>
      <c r="F6214" s="98" t="s">
        <v>541</v>
      </c>
      <c r="G6214" t="s">
        <v>552</v>
      </c>
    </row>
    <row r="6215" spans="1:7" x14ac:dyDescent="0.25">
      <c r="A6215" s="98" t="s">
        <v>549</v>
      </c>
      <c r="B6215" t="s">
        <v>142</v>
      </c>
      <c r="C6215">
        <v>0</v>
      </c>
      <c r="D6215">
        <v>202507</v>
      </c>
      <c r="E6215" s="121" t="str">
        <f t="shared" ref="E6215:E6278" si="96">TEXT(DATE(LEFT(D6215,4), RIGHT(D6215,2), 1), "DD MMMM YYYY")</f>
        <v>01 July 2025</v>
      </c>
      <c r="F6215" s="98" t="s">
        <v>541</v>
      </c>
      <c r="G6215" t="s">
        <v>553</v>
      </c>
    </row>
    <row r="6216" spans="1:7" x14ac:dyDescent="0.25">
      <c r="A6216" s="98" t="s">
        <v>549</v>
      </c>
      <c r="B6216" t="s">
        <v>142</v>
      </c>
      <c r="C6216">
        <v>0</v>
      </c>
      <c r="D6216">
        <v>202507</v>
      </c>
      <c r="E6216" s="121" t="str">
        <f t="shared" si="96"/>
        <v>01 July 2025</v>
      </c>
      <c r="F6216" s="98" t="s">
        <v>541</v>
      </c>
      <c r="G6216" t="s">
        <v>554</v>
      </c>
    </row>
    <row r="6217" spans="1:7" x14ac:dyDescent="0.25">
      <c r="A6217" s="98" t="s">
        <v>549</v>
      </c>
      <c r="B6217" t="s">
        <v>329</v>
      </c>
      <c r="C6217">
        <v>0</v>
      </c>
      <c r="D6217">
        <v>202507</v>
      </c>
      <c r="E6217" s="121" t="str">
        <f t="shared" si="96"/>
        <v>01 July 2025</v>
      </c>
      <c r="F6217" s="98" t="s">
        <v>541</v>
      </c>
      <c r="G6217" t="s">
        <v>550</v>
      </c>
    </row>
    <row r="6218" spans="1:7" x14ac:dyDescent="0.25">
      <c r="A6218" s="98" t="s">
        <v>549</v>
      </c>
      <c r="B6218" t="s">
        <v>329</v>
      </c>
      <c r="C6218">
        <v>0</v>
      </c>
      <c r="D6218">
        <v>202507</v>
      </c>
      <c r="E6218" s="121" t="str">
        <f t="shared" si="96"/>
        <v>01 July 2025</v>
      </c>
      <c r="F6218" s="98" t="s">
        <v>541</v>
      </c>
      <c r="G6218" t="s">
        <v>551</v>
      </c>
    </row>
    <row r="6219" spans="1:7" x14ac:dyDescent="0.25">
      <c r="A6219" s="98" t="s">
        <v>549</v>
      </c>
      <c r="B6219" t="s">
        <v>329</v>
      </c>
      <c r="C6219">
        <v>0</v>
      </c>
      <c r="D6219">
        <v>202507</v>
      </c>
      <c r="E6219" s="121" t="str">
        <f t="shared" si="96"/>
        <v>01 July 2025</v>
      </c>
      <c r="F6219" s="98" t="s">
        <v>541</v>
      </c>
      <c r="G6219" t="s">
        <v>552</v>
      </c>
    </row>
    <row r="6220" spans="1:7" x14ac:dyDescent="0.25">
      <c r="A6220" s="98" t="s">
        <v>549</v>
      </c>
      <c r="B6220" t="s">
        <v>329</v>
      </c>
      <c r="C6220">
        <v>0</v>
      </c>
      <c r="D6220">
        <v>202507</v>
      </c>
      <c r="E6220" s="121" t="str">
        <f t="shared" si="96"/>
        <v>01 July 2025</v>
      </c>
      <c r="F6220" s="98" t="s">
        <v>541</v>
      </c>
      <c r="G6220" t="s">
        <v>553</v>
      </c>
    </row>
    <row r="6221" spans="1:7" x14ac:dyDescent="0.25">
      <c r="A6221" s="98" t="s">
        <v>549</v>
      </c>
      <c r="B6221" t="s">
        <v>329</v>
      </c>
      <c r="C6221">
        <v>0</v>
      </c>
      <c r="D6221">
        <v>202507</v>
      </c>
      <c r="E6221" s="121" t="str">
        <f t="shared" si="96"/>
        <v>01 July 2025</v>
      </c>
      <c r="F6221" s="98" t="s">
        <v>541</v>
      </c>
      <c r="G6221" t="s">
        <v>554</v>
      </c>
    </row>
    <row r="6222" spans="1:7" x14ac:dyDescent="0.25">
      <c r="A6222" s="98" t="s">
        <v>549</v>
      </c>
      <c r="B6222" t="s">
        <v>144</v>
      </c>
      <c r="C6222">
        <v>0</v>
      </c>
      <c r="D6222">
        <v>202507</v>
      </c>
      <c r="E6222" s="121" t="str">
        <f t="shared" si="96"/>
        <v>01 July 2025</v>
      </c>
      <c r="F6222" s="98" t="s">
        <v>541</v>
      </c>
      <c r="G6222" t="s">
        <v>550</v>
      </c>
    </row>
    <row r="6223" spans="1:7" x14ac:dyDescent="0.25">
      <c r="A6223" s="98" t="s">
        <v>549</v>
      </c>
      <c r="B6223" t="s">
        <v>144</v>
      </c>
      <c r="C6223">
        <v>0</v>
      </c>
      <c r="D6223">
        <v>202507</v>
      </c>
      <c r="E6223" s="121" t="str">
        <f t="shared" si="96"/>
        <v>01 July 2025</v>
      </c>
      <c r="F6223" s="98" t="s">
        <v>541</v>
      </c>
      <c r="G6223" t="s">
        <v>551</v>
      </c>
    </row>
    <row r="6224" spans="1:7" x14ac:dyDescent="0.25">
      <c r="A6224" s="98" t="s">
        <v>549</v>
      </c>
      <c r="B6224" t="s">
        <v>144</v>
      </c>
      <c r="C6224">
        <v>0</v>
      </c>
      <c r="D6224">
        <v>202507</v>
      </c>
      <c r="E6224" s="121" t="str">
        <f t="shared" si="96"/>
        <v>01 July 2025</v>
      </c>
      <c r="F6224" s="98" t="s">
        <v>541</v>
      </c>
      <c r="G6224" t="s">
        <v>552</v>
      </c>
    </row>
    <row r="6225" spans="1:7" x14ac:dyDescent="0.25">
      <c r="A6225" s="98" t="s">
        <v>549</v>
      </c>
      <c r="B6225" t="s">
        <v>144</v>
      </c>
      <c r="C6225">
        <v>0</v>
      </c>
      <c r="D6225">
        <v>202507</v>
      </c>
      <c r="E6225" s="121" t="str">
        <f t="shared" si="96"/>
        <v>01 July 2025</v>
      </c>
      <c r="F6225" s="98" t="s">
        <v>541</v>
      </c>
      <c r="G6225" t="s">
        <v>553</v>
      </c>
    </row>
    <row r="6226" spans="1:7" x14ac:dyDescent="0.25">
      <c r="A6226" s="98" t="s">
        <v>549</v>
      </c>
      <c r="B6226" t="s">
        <v>144</v>
      </c>
      <c r="C6226">
        <v>0</v>
      </c>
      <c r="D6226">
        <v>202507</v>
      </c>
      <c r="E6226" s="121" t="str">
        <f t="shared" si="96"/>
        <v>01 July 2025</v>
      </c>
      <c r="F6226" s="98" t="s">
        <v>541</v>
      </c>
      <c r="G6226" t="s">
        <v>554</v>
      </c>
    </row>
    <row r="6227" spans="1:7" x14ac:dyDescent="0.25">
      <c r="A6227" s="98" t="s">
        <v>549</v>
      </c>
      <c r="B6227" t="s">
        <v>146</v>
      </c>
      <c r="C6227">
        <v>0</v>
      </c>
      <c r="D6227">
        <v>202507</v>
      </c>
      <c r="E6227" s="121" t="str">
        <f t="shared" si="96"/>
        <v>01 July 2025</v>
      </c>
      <c r="F6227" s="98" t="s">
        <v>541</v>
      </c>
      <c r="G6227" t="s">
        <v>550</v>
      </c>
    </row>
    <row r="6228" spans="1:7" x14ac:dyDescent="0.25">
      <c r="A6228" s="98" t="s">
        <v>549</v>
      </c>
      <c r="B6228" t="s">
        <v>146</v>
      </c>
      <c r="C6228">
        <v>0</v>
      </c>
      <c r="D6228">
        <v>202507</v>
      </c>
      <c r="E6228" s="121" t="str">
        <f t="shared" si="96"/>
        <v>01 July 2025</v>
      </c>
      <c r="F6228" s="98" t="s">
        <v>541</v>
      </c>
      <c r="G6228" t="s">
        <v>551</v>
      </c>
    </row>
    <row r="6229" spans="1:7" x14ac:dyDescent="0.25">
      <c r="A6229" s="98" t="s">
        <v>549</v>
      </c>
      <c r="B6229" t="s">
        <v>146</v>
      </c>
      <c r="C6229">
        <v>0</v>
      </c>
      <c r="D6229">
        <v>202507</v>
      </c>
      <c r="E6229" s="121" t="str">
        <f t="shared" si="96"/>
        <v>01 July 2025</v>
      </c>
      <c r="F6229" s="98" t="s">
        <v>541</v>
      </c>
      <c r="G6229" t="s">
        <v>552</v>
      </c>
    </row>
    <row r="6230" spans="1:7" x14ac:dyDescent="0.25">
      <c r="A6230" s="98" t="s">
        <v>549</v>
      </c>
      <c r="B6230" t="s">
        <v>146</v>
      </c>
      <c r="C6230">
        <v>0</v>
      </c>
      <c r="D6230">
        <v>202507</v>
      </c>
      <c r="E6230" s="121" t="str">
        <f t="shared" si="96"/>
        <v>01 July 2025</v>
      </c>
      <c r="F6230" s="98" t="s">
        <v>541</v>
      </c>
      <c r="G6230" t="s">
        <v>553</v>
      </c>
    </row>
    <row r="6231" spans="1:7" x14ac:dyDescent="0.25">
      <c r="A6231" s="98" t="s">
        <v>549</v>
      </c>
      <c r="B6231" t="s">
        <v>146</v>
      </c>
      <c r="C6231">
        <v>0</v>
      </c>
      <c r="D6231">
        <v>202507</v>
      </c>
      <c r="E6231" s="121" t="str">
        <f t="shared" si="96"/>
        <v>01 July 2025</v>
      </c>
      <c r="F6231" s="98" t="s">
        <v>541</v>
      </c>
      <c r="G6231" t="s">
        <v>554</v>
      </c>
    </row>
    <row r="6232" spans="1:7" x14ac:dyDescent="0.25">
      <c r="A6232" s="98" t="s">
        <v>549</v>
      </c>
      <c r="B6232" t="s">
        <v>148</v>
      </c>
      <c r="C6232">
        <v>0</v>
      </c>
      <c r="D6232">
        <v>202507</v>
      </c>
      <c r="E6232" s="121" t="str">
        <f t="shared" si="96"/>
        <v>01 July 2025</v>
      </c>
      <c r="F6232" s="98" t="s">
        <v>541</v>
      </c>
      <c r="G6232" t="s">
        <v>550</v>
      </c>
    </row>
    <row r="6233" spans="1:7" x14ac:dyDescent="0.25">
      <c r="A6233" s="98" t="s">
        <v>549</v>
      </c>
      <c r="B6233" t="s">
        <v>148</v>
      </c>
      <c r="C6233">
        <v>0</v>
      </c>
      <c r="D6233">
        <v>202507</v>
      </c>
      <c r="E6233" s="121" t="str">
        <f t="shared" si="96"/>
        <v>01 July 2025</v>
      </c>
      <c r="F6233" s="98" t="s">
        <v>541</v>
      </c>
      <c r="G6233" t="s">
        <v>551</v>
      </c>
    </row>
    <row r="6234" spans="1:7" x14ac:dyDescent="0.25">
      <c r="A6234" s="98" t="s">
        <v>549</v>
      </c>
      <c r="B6234" t="s">
        <v>148</v>
      </c>
      <c r="C6234">
        <v>0</v>
      </c>
      <c r="D6234">
        <v>202507</v>
      </c>
      <c r="E6234" s="121" t="str">
        <f t="shared" si="96"/>
        <v>01 July 2025</v>
      </c>
      <c r="F6234" s="98" t="s">
        <v>541</v>
      </c>
      <c r="G6234" t="s">
        <v>552</v>
      </c>
    </row>
    <row r="6235" spans="1:7" x14ac:dyDescent="0.25">
      <c r="A6235" s="98" t="s">
        <v>549</v>
      </c>
      <c r="B6235" t="s">
        <v>148</v>
      </c>
      <c r="C6235">
        <v>0</v>
      </c>
      <c r="D6235">
        <v>202507</v>
      </c>
      <c r="E6235" s="121" t="str">
        <f t="shared" si="96"/>
        <v>01 July 2025</v>
      </c>
      <c r="F6235" s="98" t="s">
        <v>541</v>
      </c>
      <c r="G6235" t="s">
        <v>553</v>
      </c>
    </row>
    <row r="6236" spans="1:7" x14ac:dyDescent="0.25">
      <c r="A6236" s="98" t="s">
        <v>549</v>
      </c>
      <c r="B6236" t="s">
        <v>148</v>
      </c>
      <c r="C6236">
        <v>0</v>
      </c>
      <c r="D6236">
        <v>202507</v>
      </c>
      <c r="E6236" s="121" t="str">
        <f t="shared" si="96"/>
        <v>01 July 2025</v>
      </c>
      <c r="F6236" s="98" t="s">
        <v>541</v>
      </c>
      <c r="G6236" t="s">
        <v>554</v>
      </c>
    </row>
    <row r="6237" spans="1:7" x14ac:dyDescent="0.25">
      <c r="A6237" s="98" t="s">
        <v>549</v>
      </c>
      <c r="B6237" t="s">
        <v>150</v>
      </c>
      <c r="C6237">
        <v>0</v>
      </c>
      <c r="D6237">
        <v>202507</v>
      </c>
      <c r="E6237" s="121" t="str">
        <f t="shared" si="96"/>
        <v>01 July 2025</v>
      </c>
      <c r="F6237" s="98" t="s">
        <v>541</v>
      </c>
      <c r="G6237" t="s">
        <v>550</v>
      </c>
    </row>
    <row r="6238" spans="1:7" x14ac:dyDescent="0.25">
      <c r="A6238" s="98" t="s">
        <v>549</v>
      </c>
      <c r="B6238" t="s">
        <v>150</v>
      </c>
      <c r="C6238">
        <v>0</v>
      </c>
      <c r="D6238">
        <v>202507</v>
      </c>
      <c r="E6238" s="121" t="str">
        <f t="shared" si="96"/>
        <v>01 July 2025</v>
      </c>
      <c r="F6238" s="98" t="s">
        <v>541</v>
      </c>
      <c r="G6238" t="s">
        <v>551</v>
      </c>
    </row>
    <row r="6239" spans="1:7" x14ac:dyDescent="0.25">
      <c r="A6239" s="98" t="s">
        <v>549</v>
      </c>
      <c r="B6239" t="s">
        <v>150</v>
      </c>
      <c r="C6239">
        <v>0</v>
      </c>
      <c r="D6239">
        <v>202507</v>
      </c>
      <c r="E6239" s="121" t="str">
        <f t="shared" si="96"/>
        <v>01 July 2025</v>
      </c>
      <c r="F6239" s="98" t="s">
        <v>541</v>
      </c>
      <c r="G6239" t="s">
        <v>552</v>
      </c>
    </row>
    <row r="6240" spans="1:7" x14ac:dyDescent="0.25">
      <c r="A6240" s="98" t="s">
        <v>549</v>
      </c>
      <c r="B6240" t="s">
        <v>150</v>
      </c>
      <c r="C6240">
        <v>0</v>
      </c>
      <c r="D6240">
        <v>202507</v>
      </c>
      <c r="E6240" s="121" t="str">
        <f t="shared" si="96"/>
        <v>01 July 2025</v>
      </c>
      <c r="F6240" s="98" t="s">
        <v>541</v>
      </c>
      <c r="G6240" t="s">
        <v>553</v>
      </c>
    </row>
    <row r="6241" spans="1:7" x14ac:dyDescent="0.25">
      <c r="A6241" s="98" t="s">
        <v>549</v>
      </c>
      <c r="B6241" t="s">
        <v>150</v>
      </c>
      <c r="C6241">
        <v>0</v>
      </c>
      <c r="D6241">
        <v>202507</v>
      </c>
      <c r="E6241" s="121" t="str">
        <f t="shared" si="96"/>
        <v>01 July 2025</v>
      </c>
      <c r="F6241" s="98" t="s">
        <v>541</v>
      </c>
      <c r="G6241" t="s">
        <v>554</v>
      </c>
    </row>
    <row r="6242" spans="1:7" x14ac:dyDescent="0.25">
      <c r="A6242" s="98" t="s">
        <v>549</v>
      </c>
      <c r="B6242" t="s">
        <v>154</v>
      </c>
      <c r="C6242">
        <v>0</v>
      </c>
      <c r="D6242">
        <v>202507</v>
      </c>
      <c r="E6242" s="121" t="str">
        <f t="shared" si="96"/>
        <v>01 July 2025</v>
      </c>
      <c r="F6242" s="98" t="s">
        <v>541</v>
      </c>
      <c r="G6242" t="s">
        <v>550</v>
      </c>
    </row>
    <row r="6243" spans="1:7" x14ac:dyDescent="0.25">
      <c r="A6243" s="98" t="s">
        <v>549</v>
      </c>
      <c r="B6243" t="s">
        <v>154</v>
      </c>
      <c r="C6243">
        <v>0</v>
      </c>
      <c r="D6243">
        <v>202507</v>
      </c>
      <c r="E6243" s="121" t="str">
        <f t="shared" si="96"/>
        <v>01 July 2025</v>
      </c>
      <c r="F6243" s="98" t="s">
        <v>541</v>
      </c>
      <c r="G6243" t="s">
        <v>551</v>
      </c>
    </row>
    <row r="6244" spans="1:7" x14ac:dyDescent="0.25">
      <c r="A6244" s="98" t="s">
        <v>549</v>
      </c>
      <c r="B6244" t="s">
        <v>154</v>
      </c>
      <c r="C6244">
        <v>0</v>
      </c>
      <c r="D6244">
        <v>202507</v>
      </c>
      <c r="E6244" s="121" t="str">
        <f t="shared" si="96"/>
        <v>01 July 2025</v>
      </c>
      <c r="F6244" s="98" t="s">
        <v>541</v>
      </c>
      <c r="G6244" t="s">
        <v>552</v>
      </c>
    </row>
    <row r="6245" spans="1:7" x14ac:dyDescent="0.25">
      <c r="A6245" s="98" t="s">
        <v>549</v>
      </c>
      <c r="B6245" t="s">
        <v>154</v>
      </c>
      <c r="C6245">
        <v>0</v>
      </c>
      <c r="D6245">
        <v>202507</v>
      </c>
      <c r="E6245" s="121" t="str">
        <f t="shared" si="96"/>
        <v>01 July 2025</v>
      </c>
      <c r="F6245" s="98" t="s">
        <v>541</v>
      </c>
      <c r="G6245" t="s">
        <v>553</v>
      </c>
    </row>
    <row r="6246" spans="1:7" x14ac:dyDescent="0.25">
      <c r="A6246" s="98" t="s">
        <v>549</v>
      </c>
      <c r="B6246" t="s">
        <v>154</v>
      </c>
      <c r="C6246">
        <v>0</v>
      </c>
      <c r="D6246">
        <v>202507</v>
      </c>
      <c r="E6246" s="121" t="str">
        <f t="shared" si="96"/>
        <v>01 July 2025</v>
      </c>
      <c r="F6246" s="98" t="s">
        <v>541</v>
      </c>
      <c r="G6246" t="s">
        <v>554</v>
      </c>
    </row>
    <row r="6247" spans="1:7" x14ac:dyDescent="0.25">
      <c r="A6247" s="98" t="s">
        <v>549</v>
      </c>
      <c r="B6247" t="s">
        <v>156</v>
      </c>
      <c r="C6247">
        <v>0</v>
      </c>
      <c r="D6247">
        <v>202507</v>
      </c>
      <c r="E6247" s="121" t="str">
        <f t="shared" si="96"/>
        <v>01 July 2025</v>
      </c>
      <c r="F6247" s="98" t="s">
        <v>541</v>
      </c>
      <c r="G6247" t="s">
        <v>550</v>
      </c>
    </row>
    <row r="6248" spans="1:7" x14ac:dyDescent="0.25">
      <c r="A6248" s="98" t="s">
        <v>549</v>
      </c>
      <c r="B6248" t="s">
        <v>156</v>
      </c>
      <c r="C6248">
        <v>0</v>
      </c>
      <c r="D6248">
        <v>202507</v>
      </c>
      <c r="E6248" s="121" t="str">
        <f t="shared" si="96"/>
        <v>01 July 2025</v>
      </c>
      <c r="F6248" s="98" t="s">
        <v>541</v>
      </c>
      <c r="G6248" t="s">
        <v>551</v>
      </c>
    </row>
    <row r="6249" spans="1:7" x14ac:dyDescent="0.25">
      <c r="A6249" s="98" t="s">
        <v>549</v>
      </c>
      <c r="B6249" t="s">
        <v>156</v>
      </c>
      <c r="C6249">
        <v>0</v>
      </c>
      <c r="D6249">
        <v>202507</v>
      </c>
      <c r="E6249" s="121" t="str">
        <f t="shared" si="96"/>
        <v>01 July 2025</v>
      </c>
      <c r="F6249" s="98" t="s">
        <v>541</v>
      </c>
      <c r="G6249" t="s">
        <v>552</v>
      </c>
    </row>
    <row r="6250" spans="1:7" x14ac:dyDescent="0.25">
      <c r="A6250" s="98" t="s">
        <v>549</v>
      </c>
      <c r="B6250" t="s">
        <v>156</v>
      </c>
      <c r="C6250">
        <v>0</v>
      </c>
      <c r="D6250">
        <v>202507</v>
      </c>
      <c r="E6250" s="121" t="str">
        <f t="shared" si="96"/>
        <v>01 July 2025</v>
      </c>
      <c r="F6250" s="98" t="s">
        <v>541</v>
      </c>
      <c r="G6250" t="s">
        <v>553</v>
      </c>
    </row>
    <row r="6251" spans="1:7" x14ac:dyDescent="0.25">
      <c r="A6251" s="98" t="s">
        <v>549</v>
      </c>
      <c r="B6251" t="s">
        <v>156</v>
      </c>
      <c r="C6251">
        <v>0</v>
      </c>
      <c r="D6251">
        <v>202507</v>
      </c>
      <c r="E6251" s="121" t="str">
        <f t="shared" si="96"/>
        <v>01 July 2025</v>
      </c>
      <c r="F6251" s="98" t="s">
        <v>541</v>
      </c>
      <c r="G6251" t="s">
        <v>554</v>
      </c>
    </row>
    <row r="6252" spans="1:7" x14ac:dyDescent="0.25">
      <c r="A6252" s="98" t="s">
        <v>549</v>
      </c>
      <c r="B6252" t="s">
        <v>162</v>
      </c>
      <c r="C6252">
        <v>0</v>
      </c>
      <c r="D6252">
        <v>202507</v>
      </c>
      <c r="E6252" s="121" t="str">
        <f t="shared" si="96"/>
        <v>01 July 2025</v>
      </c>
      <c r="F6252" s="98" t="s">
        <v>541</v>
      </c>
      <c r="G6252" t="s">
        <v>550</v>
      </c>
    </row>
    <row r="6253" spans="1:7" x14ac:dyDescent="0.25">
      <c r="A6253" s="98" t="s">
        <v>549</v>
      </c>
      <c r="B6253" t="s">
        <v>162</v>
      </c>
      <c r="C6253">
        <v>0</v>
      </c>
      <c r="D6253">
        <v>202507</v>
      </c>
      <c r="E6253" s="121" t="str">
        <f t="shared" si="96"/>
        <v>01 July 2025</v>
      </c>
      <c r="F6253" s="98" t="s">
        <v>541</v>
      </c>
      <c r="G6253" t="s">
        <v>551</v>
      </c>
    </row>
    <row r="6254" spans="1:7" x14ac:dyDescent="0.25">
      <c r="A6254" s="98" t="s">
        <v>549</v>
      </c>
      <c r="B6254" t="s">
        <v>162</v>
      </c>
      <c r="C6254">
        <v>0</v>
      </c>
      <c r="D6254">
        <v>202507</v>
      </c>
      <c r="E6254" s="121" t="str">
        <f t="shared" si="96"/>
        <v>01 July 2025</v>
      </c>
      <c r="F6254" s="98" t="s">
        <v>541</v>
      </c>
      <c r="G6254" t="s">
        <v>552</v>
      </c>
    </row>
    <row r="6255" spans="1:7" x14ac:dyDescent="0.25">
      <c r="A6255" s="98" t="s">
        <v>549</v>
      </c>
      <c r="B6255" t="s">
        <v>162</v>
      </c>
      <c r="C6255">
        <v>0</v>
      </c>
      <c r="D6255">
        <v>202507</v>
      </c>
      <c r="E6255" s="121" t="str">
        <f t="shared" si="96"/>
        <v>01 July 2025</v>
      </c>
      <c r="F6255" s="98" t="s">
        <v>541</v>
      </c>
      <c r="G6255" t="s">
        <v>553</v>
      </c>
    </row>
    <row r="6256" spans="1:7" x14ac:dyDescent="0.25">
      <c r="A6256" s="98" t="s">
        <v>549</v>
      </c>
      <c r="B6256" t="s">
        <v>162</v>
      </c>
      <c r="C6256">
        <v>0</v>
      </c>
      <c r="D6256">
        <v>202507</v>
      </c>
      <c r="E6256" s="121" t="str">
        <f t="shared" si="96"/>
        <v>01 July 2025</v>
      </c>
      <c r="F6256" s="98" t="s">
        <v>541</v>
      </c>
      <c r="G6256" t="s">
        <v>554</v>
      </c>
    </row>
    <row r="6257" spans="1:7" x14ac:dyDescent="0.25">
      <c r="A6257" s="98" t="s">
        <v>549</v>
      </c>
      <c r="B6257" t="s">
        <v>164</v>
      </c>
      <c r="C6257">
        <v>0</v>
      </c>
      <c r="D6257">
        <v>202507</v>
      </c>
      <c r="E6257" s="121" t="str">
        <f t="shared" si="96"/>
        <v>01 July 2025</v>
      </c>
      <c r="F6257" s="98" t="s">
        <v>541</v>
      </c>
      <c r="G6257" t="s">
        <v>550</v>
      </c>
    </row>
    <row r="6258" spans="1:7" x14ac:dyDescent="0.25">
      <c r="A6258" s="98" t="s">
        <v>549</v>
      </c>
      <c r="B6258" t="s">
        <v>164</v>
      </c>
      <c r="C6258">
        <v>0</v>
      </c>
      <c r="D6258">
        <v>202507</v>
      </c>
      <c r="E6258" s="121" t="str">
        <f t="shared" si="96"/>
        <v>01 July 2025</v>
      </c>
      <c r="F6258" s="98" t="s">
        <v>541</v>
      </c>
      <c r="G6258" t="s">
        <v>551</v>
      </c>
    </row>
    <row r="6259" spans="1:7" x14ac:dyDescent="0.25">
      <c r="A6259" s="98" t="s">
        <v>549</v>
      </c>
      <c r="B6259" t="s">
        <v>164</v>
      </c>
      <c r="C6259">
        <v>0</v>
      </c>
      <c r="D6259">
        <v>202507</v>
      </c>
      <c r="E6259" s="121" t="str">
        <f t="shared" si="96"/>
        <v>01 July 2025</v>
      </c>
      <c r="F6259" s="98" t="s">
        <v>541</v>
      </c>
      <c r="G6259" t="s">
        <v>552</v>
      </c>
    </row>
    <row r="6260" spans="1:7" x14ac:dyDescent="0.25">
      <c r="A6260" s="98" t="s">
        <v>549</v>
      </c>
      <c r="B6260" t="s">
        <v>164</v>
      </c>
      <c r="C6260">
        <v>0</v>
      </c>
      <c r="D6260">
        <v>202507</v>
      </c>
      <c r="E6260" s="121" t="str">
        <f t="shared" si="96"/>
        <v>01 July 2025</v>
      </c>
      <c r="F6260" s="98" t="s">
        <v>541</v>
      </c>
      <c r="G6260" t="s">
        <v>553</v>
      </c>
    </row>
    <row r="6261" spans="1:7" x14ac:dyDescent="0.25">
      <c r="A6261" s="98" t="s">
        <v>549</v>
      </c>
      <c r="B6261" t="s">
        <v>164</v>
      </c>
      <c r="C6261">
        <v>0</v>
      </c>
      <c r="D6261">
        <v>202507</v>
      </c>
      <c r="E6261" s="121" t="str">
        <f t="shared" si="96"/>
        <v>01 July 2025</v>
      </c>
      <c r="F6261" s="98" t="s">
        <v>541</v>
      </c>
      <c r="G6261" t="s">
        <v>554</v>
      </c>
    </row>
    <row r="6262" spans="1:7" x14ac:dyDescent="0.25">
      <c r="A6262" s="98" t="s">
        <v>549</v>
      </c>
      <c r="B6262" t="s">
        <v>276</v>
      </c>
      <c r="C6262">
        <v>-638</v>
      </c>
      <c r="D6262">
        <v>202507</v>
      </c>
      <c r="E6262" s="121" t="str">
        <f t="shared" si="96"/>
        <v>01 July 2025</v>
      </c>
      <c r="F6262" s="98" t="s">
        <v>541</v>
      </c>
      <c r="G6262" t="s">
        <v>550</v>
      </c>
    </row>
    <row r="6263" spans="1:7" x14ac:dyDescent="0.25">
      <c r="A6263" s="98" t="s">
        <v>549</v>
      </c>
      <c r="B6263" t="s">
        <v>276</v>
      </c>
      <c r="C6263">
        <v>-1450</v>
      </c>
      <c r="D6263">
        <v>202507</v>
      </c>
      <c r="E6263" s="121" t="str">
        <f t="shared" si="96"/>
        <v>01 July 2025</v>
      </c>
      <c r="F6263" s="98" t="s">
        <v>541</v>
      </c>
      <c r="G6263" t="s">
        <v>551</v>
      </c>
    </row>
    <row r="6264" spans="1:7" x14ac:dyDescent="0.25">
      <c r="A6264" s="98" t="s">
        <v>549</v>
      </c>
      <c r="B6264" t="s">
        <v>276</v>
      </c>
      <c r="C6264">
        <v>-2029.9999999999998</v>
      </c>
      <c r="D6264">
        <v>202507</v>
      </c>
      <c r="E6264" s="121" t="str">
        <f t="shared" si="96"/>
        <v>01 July 2025</v>
      </c>
      <c r="F6264" s="98" t="s">
        <v>541</v>
      </c>
      <c r="G6264" t="s">
        <v>552</v>
      </c>
    </row>
    <row r="6265" spans="1:7" x14ac:dyDescent="0.25">
      <c r="A6265" s="98" t="s">
        <v>549</v>
      </c>
      <c r="B6265" t="s">
        <v>276</v>
      </c>
      <c r="C6265">
        <v>-2610</v>
      </c>
      <c r="D6265">
        <v>202507</v>
      </c>
      <c r="E6265" s="121" t="str">
        <f t="shared" si="96"/>
        <v>01 July 2025</v>
      </c>
      <c r="F6265" s="98" t="s">
        <v>541</v>
      </c>
      <c r="G6265" t="s">
        <v>553</v>
      </c>
    </row>
    <row r="6266" spans="1:7" x14ac:dyDescent="0.25">
      <c r="A6266" s="98" t="s">
        <v>549</v>
      </c>
      <c r="B6266" t="s">
        <v>276</v>
      </c>
      <c r="C6266">
        <v>-2900</v>
      </c>
      <c r="D6266">
        <v>202507</v>
      </c>
      <c r="E6266" s="121" t="str">
        <f t="shared" si="96"/>
        <v>01 July 2025</v>
      </c>
      <c r="F6266" s="98" t="s">
        <v>541</v>
      </c>
      <c r="G6266" t="s">
        <v>554</v>
      </c>
    </row>
    <row r="6267" spans="1:7" x14ac:dyDescent="0.25">
      <c r="A6267" s="98" t="s">
        <v>549</v>
      </c>
      <c r="B6267" t="s">
        <v>247</v>
      </c>
      <c r="C6267">
        <v>0</v>
      </c>
      <c r="D6267">
        <v>202507</v>
      </c>
      <c r="E6267" s="121" t="str">
        <f t="shared" si="96"/>
        <v>01 July 2025</v>
      </c>
      <c r="F6267" s="98" t="s">
        <v>541</v>
      </c>
      <c r="G6267" t="s">
        <v>550</v>
      </c>
    </row>
    <row r="6268" spans="1:7" x14ac:dyDescent="0.25">
      <c r="A6268" s="98" t="s">
        <v>549</v>
      </c>
      <c r="B6268" t="s">
        <v>247</v>
      </c>
      <c r="C6268">
        <v>0</v>
      </c>
      <c r="D6268">
        <v>202507</v>
      </c>
      <c r="E6268" s="121" t="str">
        <f t="shared" si="96"/>
        <v>01 July 2025</v>
      </c>
      <c r="F6268" s="98" t="s">
        <v>541</v>
      </c>
      <c r="G6268" t="s">
        <v>551</v>
      </c>
    </row>
    <row r="6269" spans="1:7" x14ac:dyDescent="0.25">
      <c r="A6269" s="98" t="s">
        <v>549</v>
      </c>
      <c r="B6269" t="s">
        <v>247</v>
      </c>
      <c r="C6269">
        <v>0</v>
      </c>
      <c r="D6269">
        <v>202507</v>
      </c>
      <c r="E6269" s="121" t="str">
        <f t="shared" si="96"/>
        <v>01 July 2025</v>
      </c>
      <c r="F6269" s="98" t="s">
        <v>541</v>
      </c>
      <c r="G6269" t="s">
        <v>552</v>
      </c>
    </row>
    <row r="6270" spans="1:7" x14ac:dyDescent="0.25">
      <c r="A6270" s="98" t="s">
        <v>549</v>
      </c>
      <c r="B6270" t="s">
        <v>247</v>
      </c>
      <c r="C6270">
        <v>0</v>
      </c>
      <c r="D6270">
        <v>202507</v>
      </c>
      <c r="E6270" s="121" t="str">
        <f t="shared" si="96"/>
        <v>01 July 2025</v>
      </c>
      <c r="F6270" s="98" t="s">
        <v>541</v>
      </c>
      <c r="G6270" t="s">
        <v>553</v>
      </c>
    </row>
    <row r="6271" spans="1:7" x14ac:dyDescent="0.25">
      <c r="A6271" s="98" t="s">
        <v>549</v>
      </c>
      <c r="B6271" t="s">
        <v>247</v>
      </c>
      <c r="C6271">
        <v>0</v>
      </c>
      <c r="D6271">
        <v>202507</v>
      </c>
      <c r="E6271" s="121" t="str">
        <f t="shared" si="96"/>
        <v>01 July 2025</v>
      </c>
      <c r="F6271" s="98" t="s">
        <v>541</v>
      </c>
      <c r="G6271" t="s">
        <v>554</v>
      </c>
    </row>
    <row r="6272" spans="1:7" x14ac:dyDescent="0.25">
      <c r="A6272" s="98" t="s">
        <v>549</v>
      </c>
      <c r="B6272" t="s">
        <v>559</v>
      </c>
      <c r="C6272">
        <v>0</v>
      </c>
      <c r="D6272">
        <v>202507</v>
      </c>
      <c r="E6272" s="121" t="str">
        <f t="shared" si="96"/>
        <v>01 July 2025</v>
      </c>
      <c r="F6272" s="98" t="s">
        <v>541</v>
      </c>
      <c r="G6272" t="s">
        <v>550</v>
      </c>
    </row>
    <row r="6273" spans="1:7" x14ac:dyDescent="0.25">
      <c r="A6273" s="98" t="s">
        <v>549</v>
      </c>
      <c r="B6273" t="s">
        <v>559</v>
      </c>
      <c r="C6273">
        <v>0</v>
      </c>
      <c r="D6273">
        <v>202507</v>
      </c>
      <c r="E6273" s="121" t="str">
        <f t="shared" si="96"/>
        <v>01 July 2025</v>
      </c>
      <c r="F6273" s="98" t="s">
        <v>541</v>
      </c>
      <c r="G6273" t="s">
        <v>551</v>
      </c>
    </row>
    <row r="6274" spans="1:7" x14ac:dyDescent="0.25">
      <c r="A6274" s="98" t="s">
        <v>549</v>
      </c>
      <c r="B6274" t="s">
        <v>559</v>
      </c>
      <c r="C6274">
        <v>0</v>
      </c>
      <c r="D6274">
        <v>202507</v>
      </c>
      <c r="E6274" s="121" t="str">
        <f t="shared" si="96"/>
        <v>01 July 2025</v>
      </c>
      <c r="F6274" s="98" t="s">
        <v>541</v>
      </c>
      <c r="G6274" t="s">
        <v>552</v>
      </c>
    </row>
    <row r="6275" spans="1:7" x14ac:dyDescent="0.25">
      <c r="A6275" s="98" t="s">
        <v>549</v>
      </c>
      <c r="B6275" t="s">
        <v>559</v>
      </c>
      <c r="C6275">
        <v>0</v>
      </c>
      <c r="D6275">
        <v>202507</v>
      </c>
      <c r="E6275" s="121" t="str">
        <f t="shared" si="96"/>
        <v>01 July 2025</v>
      </c>
      <c r="F6275" s="98" t="s">
        <v>541</v>
      </c>
      <c r="G6275" t="s">
        <v>553</v>
      </c>
    </row>
    <row r="6276" spans="1:7" x14ac:dyDescent="0.25">
      <c r="A6276" s="98" t="s">
        <v>549</v>
      </c>
      <c r="B6276" t="s">
        <v>559</v>
      </c>
      <c r="C6276">
        <v>0</v>
      </c>
      <c r="D6276">
        <v>202507</v>
      </c>
      <c r="E6276" s="121" t="str">
        <f t="shared" si="96"/>
        <v>01 July 2025</v>
      </c>
      <c r="F6276" s="98" t="s">
        <v>541</v>
      </c>
      <c r="G6276" t="s">
        <v>554</v>
      </c>
    </row>
    <row r="6277" spans="1:7" x14ac:dyDescent="0.25">
      <c r="A6277" s="98" t="s">
        <v>549</v>
      </c>
      <c r="B6277" t="s">
        <v>172</v>
      </c>
      <c r="C6277">
        <v>-638</v>
      </c>
      <c r="D6277">
        <v>202507</v>
      </c>
      <c r="E6277" s="121" t="str">
        <f t="shared" si="96"/>
        <v>01 July 2025</v>
      </c>
      <c r="F6277" s="98" t="s">
        <v>541</v>
      </c>
      <c r="G6277" t="s">
        <v>550</v>
      </c>
    </row>
    <row r="6278" spans="1:7" x14ac:dyDescent="0.25">
      <c r="A6278" s="98" t="s">
        <v>549</v>
      </c>
      <c r="B6278" t="s">
        <v>172</v>
      </c>
      <c r="C6278">
        <v>-1450</v>
      </c>
      <c r="D6278">
        <v>202507</v>
      </c>
      <c r="E6278" s="121" t="str">
        <f t="shared" si="96"/>
        <v>01 July 2025</v>
      </c>
      <c r="F6278" s="98" t="s">
        <v>541</v>
      </c>
      <c r="G6278" t="s">
        <v>551</v>
      </c>
    </row>
    <row r="6279" spans="1:7" x14ac:dyDescent="0.25">
      <c r="A6279" s="98" t="s">
        <v>549</v>
      </c>
      <c r="B6279" t="s">
        <v>172</v>
      </c>
      <c r="C6279">
        <v>-2029.9999999999998</v>
      </c>
      <c r="D6279">
        <v>202507</v>
      </c>
      <c r="E6279" s="121" t="str">
        <f t="shared" ref="E6279:E6342" si="97">TEXT(DATE(LEFT(D6279,4), RIGHT(D6279,2), 1), "DD MMMM YYYY")</f>
        <v>01 July 2025</v>
      </c>
      <c r="F6279" s="98" t="s">
        <v>541</v>
      </c>
      <c r="G6279" t="s">
        <v>552</v>
      </c>
    </row>
    <row r="6280" spans="1:7" x14ac:dyDescent="0.25">
      <c r="A6280" s="98" t="s">
        <v>549</v>
      </c>
      <c r="B6280" t="s">
        <v>172</v>
      </c>
      <c r="C6280">
        <v>-2610</v>
      </c>
      <c r="D6280">
        <v>202507</v>
      </c>
      <c r="E6280" s="121" t="str">
        <f t="shared" si="97"/>
        <v>01 July 2025</v>
      </c>
      <c r="F6280" s="98" t="s">
        <v>541</v>
      </c>
      <c r="G6280" t="s">
        <v>553</v>
      </c>
    </row>
    <row r="6281" spans="1:7" x14ac:dyDescent="0.25">
      <c r="A6281" s="98" t="s">
        <v>549</v>
      </c>
      <c r="B6281" t="s">
        <v>172</v>
      </c>
      <c r="C6281">
        <v>-2900</v>
      </c>
      <c r="D6281">
        <v>202507</v>
      </c>
      <c r="E6281" s="121" t="str">
        <f t="shared" si="97"/>
        <v>01 July 2025</v>
      </c>
      <c r="F6281" s="98" t="s">
        <v>541</v>
      </c>
      <c r="G6281" t="s">
        <v>554</v>
      </c>
    </row>
    <row r="6282" spans="1:7" x14ac:dyDescent="0.25">
      <c r="A6282" s="98" t="s">
        <v>549</v>
      </c>
      <c r="B6282" t="s">
        <v>174</v>
      </c>
      <c r="C6282">
        <v>0</v>
      </c>
      <c r="D6282">
        <v>202507</v>
      </c>
      <c r="E6282" s="121" t="str">
        <f t="shared" si="97"/>
        <v>01 July 2025</v>
      </c>
      <c r="F6282" s="98" t="s">
        <v>541</v>
      </c>
      <c r="G6282" t="s">
        <v>550</v>
      </c>
    </row>
    <row r="6283" spans="1:7" x14ac:dyDescent="0.25">
      <c r="A6283" s="98" t="s">
        <v>549</v>
      </c>
      <c r="B6283" t="s">
        <v>174</v>
      </c>
      <c r="C6283">
        <v>0</v>
      </c>
      <c r="D6283">
        <v>202507</v>
      </c>
      <c r="E6283" s="121" t="str">
        <f t="shared" si="97"/>
        <v>01 July 2025</v>
      </c>
      <c r="F6283" s="98" t="s">
        <v>541</v>
      </c>
      <c r="G6283" t="s">
        <v>551</v>
      </c>
    </row>
    <row r="6284" spans="1:7" x14ac:dyDescent="0.25">
      <c r="A6284" s="98" t="s">
        <v>549</v>
      </c>
      <c r="B6284" t="s">
        <v>174</v>
      </c>
      <c r="C6284">
        <v>0</v>
      </c>
      <c r="D6284">
        <v>202507</v>
      </c>
      <c r="E6284" s="121" t="str">
        <f t="shared" si="97"/>
        <v>01 July 2025</v>
      </c>
      <c r="F6284" s="98" t="s">
        <v>541</v>
      </c>
      <c r="G6284" t="s">
        <v>552</v>
      </c>
    </row>
    <row r="6285" spans="1:7" x14ac:dyDescent="0.25">
      <c r="A6285" s="98" t="s">
        <v>549</v>
      </c>
      <c r="B6285" t="s">
        <v>174</v>
      </c>
      <c r="C6285">
        <v>0</v>
      </c>
      <c r="D6285">
        <v>202507</v>
      </c>
      <c r="E6285" s="121" t="str">
        <f t="shared" si="97"/>
        <v>01 July 2025</v>
      </c>
      <c r="F6285" s="98" t="s">
        <v>541</v>
      </c>
      <c r="G6285" t="s">
        <v>553</v>
      </c>
    </row>
    <row r="6286" spans="1:7" x14ac:dyDescent="0.25">
      <c r="A6286" s="98" t="s">
        <v>549</v>
      </c>
      <c r="B6286" t="s">
        <v>174</v>
      </c>
      <c r="C6286">
        <v>0</v>
      </c>
      <c r="D6286">
        <v>202507</v>
      </c>
      <c r="E6286" s="121" t="str">
        <f t="shared" si="97"/>
        <v>01 July 2025</v>
      </c>
      <c r="F6286" s="98" t="s">
        <v>541</v>
      </c>
      <c r="G6286" t="s">
        <v>554</v>
      </c>
    </row>
    <row r="6287" spans="1:7" x14ac:dyDescent="0.25">
      <c r="A6287" s="98" t="s">
        <v>549</v>
      </c>
      <c r="B6287" t="s">
        <v>176</v>
      </c>
      <c r="C6287">
        <v>-983.62</v>
      </c>
      <c r="D6287">
        <v>202507</v>
      </c>
      <c r="E6287" s="121" t="str">
        <f t="shared" si="97"/>
        <v>01 July 2025</v>
      </c>
      <c r="F6287" s="98" t="s">
        <v>541</v>
      </c>
      <c r="G6287" t="s">
        <v>550</v>
      </c>
    </row>
    <row r="6288" spans="1:7" x14ac:dyDescent="0.25">
      <c r="A6288" s="98" t="s">
        <v>549</v>
      </c>
      <c r="B6288" t="s">
        <v>176</v>
      </c>
      <c r="C6288">
        <v>-2235.5</v>
      </c>
      <c r="D6288">
        <v>202507</v>
      </c>
      <c r="E6288" s="121" t="str">
        <f t="shared" si="97"/>
        <v>01 July 2025</v>
      </c>
      <c r="F6288" s="98" t="s">
        <v>541</v>
      </c>
      <c r="G6288" t="s">
        <v>551</v>
      </c>
    </row>
    <row r="6289" spans="1:7" x14ac:dyDescent="0.25">
      <c r="A6289" s="98" t="s">
        <v>549</v>
      </c>
      <c r="B6289" t="s">
        <v>176</v>
      </c>
      <c r="C6289">
        <v>-3129.7</v>
      </c>
      <c r="D6289">
        <v>202507</v>
      </c>
      <c r="E6289" s="121" t="str">
        <f t="shared" si="97"/>
        <v>01 July 2025</v>
      </c>
      <c r="F6289" s="98" t="s">
        <v>541</v>
      </c>
      <c r="G6289" t="s">
        <v>552</v>
      </c>
    </row>
    <row r="6290" spans="1:7" x14ac:dyDescent="0.25">
      <c r="A6290" s="98" t="s">
        <v>549</v>
      </c>
      <c r="B6290" t="s">
        <v>176</v>
      </c>
      <c r="C6290">
        <v>-4023.9</v>
      </c>
      <c r="D6290">
        <v>202507</v>
      </c>
      <c r="E6290" s="121" t="str">
        <f t="shared" si="97"/>
        <v>01 July 2025</v>
      </c>
      <c r="F6290" s="98" t="s">
        <v>541</v>
      </c>
      <c r="G6290" t="s">
        <v>553</v>
      </c>
    </row>
    <row r="6291" spans="1:7" x14ac:dyDescent="0.25">
      <c r="A6291" s="98" t="s">
        <v>549</v>
      </c>
      <c r="B6291" t="s">
        <v>176</v>
      </c>
      <c r="C6291">
        <v>-4471</v>
      </c>
      <c r="D6291">
        <v>202507</v>
      </c>
      <c r="E6291" s="121" t="str">
        <f t="shared" si="97"/>
        <v>01 July 2025</v>
      </c>
      <c r="F6291" s="98" t="s">
        <v>541</v>
      </c>
      <c r="G6291" t="s">
        <v>554</v>
      </c>
    </row>
    <row r="6292" spans="1:7" x14ac:dyDescent="0.25">
      <c r="A6292" s="98" t="s">
        <v>549</v>
      </c>
      <c r="B6292" t="s">
        <v>184</v>
      </c>
      <c r="C6292">
        <v>0</v>
      </c>
      <c r="D6292">
        <v>202507</v>
      </c>
      <c r="E6292" s="121" t="str">
        <f t="shared" si="97"/>
        <v>01 July 2025</v>
      </c>
      <c r="F6292" s="98" t="s">
        <v>541</v>
      </c>
      <c r="G6292" t="s">
        <v>550</v>
      </c>
    </row>
    <row r="6293" spans="1:7" x14ac:dyDescent="0.25">
      <c r="A6293" s="98" t="s">
        <v>549</v>
      </c>
      <c r="B6293" t="s">
        <v>184</v>
      </c>
      <c r="C6293">
        <v>0</v>
      </c>
      <c r="D6293">
        <v>202507</v>
      </c>
      <c r="E6293" s="121" t="str">
        <f t="shared" si="97"/>
        <v>01 July 2025</v>
      </c>
      <c r="F6293" s="98" t="s">
        <v>541</v>
      </c>
      <c r="G6293" t="s">
        <v>551</v>
      </c>
    </row>
    <row r="6294" spans="1:7" x14ac:dyDescent="0.25">
      <c r="A6294" s="98" t="s">
        <v>549</v>
      </c>
      <c r="B6294" t="s">
        <v>184</v>
      </c>
      <c r="C6294">
        <v>0</v>
      </c>
      <c r="D6294">
        <v>202507</v>
      </c>
      <c r="E6294" s="121" t="str">
        <f t="shared" si="97"/>
        <v>01 July 2025</v>
      </c>
      <c r="F6294" s="98" t="s">
        <v>541</v>
      </c>
      <c r="G6294" t="s">
        <v>552</v>
      </c>
    </row>
    <row r="6295" spans="1:7" x14ac:dyDescent="0.25">
      <c r="A6295" s="98" t="s">
        <v>549</v>
      </c>
      <c r="B6295" t="s">
        <v>184</v>
      </c>
      <c r="C6295">
        <v>0</v>
      </c>
      <c r="D6295">
        <v>202507</v>
      </c>
      <c r="E6295" s="121" t="str">
        <f t="shared" si="97"/>
        <v>01 July 2025</v>
      </c>
      <c r="F6295" s="98" t="s">
        <v>541</v>
      </c>
      <c r="G6295" t="s">
        <v>553</v>
      </c>
    </row>
    <row r="6296" spans="1:7" x14ac:dyDescent="0.25">
      <c r="A6296" s="98" t="s">
        <v>549</v>
      </c>
      <c r="B6296" t="s">
        <v>184</v>
      </c>
      <c r="C6296">
        <v>0</v>
      </c>
      <c r="D6296">
        <v>202507</v>
      </c>
      <c r="E6296" s="121" t="str">
        <f t="shared" si="97"/>
        <v>01 July 2025</v>
      </c>
      <c r="F6296" s="98" t="s">
        <v>541</v>
      </c>
      <c r="G6296" t="s">
        <v>554</v>
      </c>
    </row>
    <row r="6297" spans="1:7" x14ac:dyDescent="0.25">
      <c r="A6297" s="98" t="s">
        <v>549</v>
      </c>
      <c r="B6297" t="s">
        <v>188</v>
      </c>
      <c r="C6297">
        <v>-60.5</v>
      </c>
      <c r="D6297">
        <v>202507</v>
      </c>
      <c r="E6297" s="121" t="str">
        <f t="shared" si="97"/>
        <v>01 July 2025</v>
      </c>
      <c r="F6297" s="98" t="s">
        <v>541</v>
      </c>
      <c r="G6297" t="s">
        <v>550</v>
      </c>
    </row>
    <row r="6298" spans="1:7" x14ac:dyDescent="0.25">
      <c r="A6298" s="98" t="s">
        <v>549</v>
      </c>
      <c r="B6298" t="s">
        <v>188</v>
      </c>
      <c r="C6298">
        <v>-137.5</v>
      </c>
      <c r="D6298">
        <v>202507</v>
      </c>
      <c r="E6298" s="121" t="str">
        <f t="shared" si="97"/>
        <v>01 July 2025</v>
      </c>
      <c r="F6298" s="98" t="s">
        <v>541</v>
      </c>
      <c r="G6298" t="s">
        <v>551</v>
      </c>
    </row>
    <row r="6299" spans="1:7" x14ac:dyDescent="0.25">
      <c r="A6299" s="98" t="s">
        <v>549</v>
      </c>
      <c r="B6299" t="s">
        <v>188</v>
      </c>
      <c r="C6299">
        <v>-192.5</v>
      </c>
      <c r="D6299">
        <v>202507</v>
      </c>
      <c r="E6299" s="121" t="str">
        <f t="shared" si="97"/>
        <v>01 July 2025</v>
      </c>
      <c r="F6299" s="98" t="s">
        <v>541</v>
      </c>
      <c r="G6299" t="s">
        <v>552</v>
      </c>
    </row>
    <row r="6300" spans="1:7" x14ac:dyDescent="0.25">
      <c r="A6300" s="98" t="s">
        <v>549</v>
      </c>
      <c r="B6300" t="s">
        <v>188</v>
      </c>
      <c r="C6300">
        <v>-247.5</v>
      </c>
      <c r="D6300">
        <v>202507</v>
      </c>
      <c r="E6300" s="121" t="str">
        <f t="shared" si="97"/>
        <v>01 July 2025</v>
      </c>
      <c r="F6300" s="98" t="s">
        <v>541</v>
      </c>
      <c r="G6300" t="s">
        <v>553</v>
      </c>
    </row>
    <row r="6301" spans="1:7" x14ac:dyDescent="0.25">
      <c r="A6301" s="98" t="s">
        <v>549</v>
      </c>
      <c r="B6301" t="s">
        <v>188</v>
      </c>
      <c r="C6301">
        <v>-275</v>
      </c>
      <c r="D6301">
        <v>202507</v>
      </c>
      <c r="E6301" s="121" t="str">
        <f t="shared" si="97"/>
        <v>01 July 2025</v>
      </c>
      <c r="F6301" s="98" t="s">
        <v>541</v>
      </c>
      <c r="G6301" t="s">
        <v>554</v>
      </c>
    </row>
    <row r="6302" spans="1:7" x14ac:dyDescent="0.25">
      <c r="A6302" s="98" t="s">
        <v>549</v>
      </c>
      <c r="B6302" t="s">
        <v>190</v>
      </c>
      <c r="C6302">
        <v>0</v>
      </c>
      <c r="D6302">
        <v>202507</v>
      </c>
      <c r="E6302" s="121" t="str">
        <f t="shared" si="97"/>
        <v>01 July 2025</v>
      </c>
      <c r="F6302" s="98" t="s">
        <v>541</v>
      </c>
      <c r="G6302" t="s">
        <v>550</v>
      </c>
    </row>
    <row r="6303" spans="1:7" x14ac:dyDescent="0.25">
      <c r="A6303" s="98" t="s">
        <v>549</v>
      </c>
      <c r="B6303" t="s">
        <v>190</v>
      </c>
      <c r="C6303">
        <v>0</v>
      </c>
      <c r="D6303">
        <v>202507</v>
      </c>
      <c r="E6303" s="121" t="str">
        <f t="shared" si="97"/>
        <v>01 July 2025</v>
      </c>
      <c r="F6303" s="98" t="s">
        <v>541</v>
      </c>
      <c r="G6303" t="s">
        <v>551</v>
      </c>
    </row>
    <row r="6304" spans="1:7" x14ac:dyDescent="0.25">
      <c r="A6304" s="98" t="s">
        <v>549</v>
      </c>
      <c r="B6304" t="s">
        <v>190</v>
      </c>
      <c r="C6304">
        <v>0</v>
      </c>
      <c r="D6304">
        <v>202507</v>
      </c>
      <c r="E6304" s="121" t="str">
        <f t="shared" si="97"/>
        <v>01 July 2025</v>
      </c>
      <c r="F6304" s="98" t="s">
        <v>541</v>
      </c>
      <c r="G6304" t="s">
        <v>552</v>
      </c>
    </row>
    <row r="6305" spans="1:7" x14ac:dyDescent="0.25">
      <c r="A6305" s="98" t="s">
        <v>549</v>
      </c>
      <c r="B6305" t="s">
        <v>190</v>
      </c>
      <c r="C6305">
        <v>0</v>
      </c>
      <c r="D6305">
        <v>202507</v>
      </c>
      <c r="E6305" s="121" t="str">
        <f t="shared" si="97"/>
        <v>01 July 2025</v>
      </c>
      <c r="F6305" s="98" t="s">
        <v>541</v>
      </c>
      <c r="G6305" t="s">
        <v>553</v>
      </c>
    </row>
    <row r="6306" spans="1:7" x14ac:dyDescent="0.25">
      <c r="A6306" s="98" t="s">
        <v>549</v>
      </c>
      <c r="B6306" t="s">
        <v>190</v>
      </c>
      <c r="C6306">
        <v>0</v>
      </c>
      <c r="D6306">
        <v>202507</v>
      </c>
      <c r="E6306" s="121" t="str">
        <f t="shared" si="97"/>
        <v>01 July 2025</v>
      </c>
      <c r="F6306" s="98" t="s">
        <v>541</v>
      </c>
      <c r="G6306" t="s">
        <v>554</v>
      </c>
    </row>
    <row r="6307" spans="1:7" x14ac:dyDescent="0.25">
      <c r="A6307" s="98" t="s">
        <v>549</v>
      </c>
      <c r="B6307" t="s">
        <v>544</v>
      </c>
      <c r="C6307">
        <v>0</v>
      </c>
      <c r="D6307">
        <v>202507</v>
      </c>
      <c r="E6307" s="121" t="str">
        <f t="shared" si="97"/>
        <v>01 July 2025</v>
      </c>
      <c r="F6307" s="98" t="s">
        <v>541</v>
      </c>
      <c r="G6307" t="s">
        <v>550</v>
      </c>
    </row>
    <row r="6308" spans="1:7" x14ac:dyDescent="0.25">
      <c r="A6308" s="98" t="s">
        <v>549</v>
      </c>
      <c r="B6308" t="s">
        <v>544</v>
      </c>
      <c r="C6308">
        <v>0</v>
      </c>
      <c r="D6308">
        <v>202507</v>
      </c>
      <c r="E6308" s="121" t="str">
        <f t="shared" si="97"/>
        <v>01 July 2025</v>
      </c>
      <c r="F6308" s="98" t="s">
        <v>541</v>
      </c>
      <c r="G6308" t="s">
        <v>551</v>
      </c>
    </row>
    <row r="6309" spans="1:7" x14ac:dyDescent="0.25">
      <c r="A6309" s="98" t="s">
        <v>549</v>
      </c>
      <c r="B6309" t="s">
        <v>544</v>
      </c>
      <c r="C6309">
        <v>0</v>
      </c>
      <c r="D6309">
        <v>202507</v>
      </c>
      <c r="E6309" s="121" t="str">
        <f t="shared" si="97"/>
        <v>01 July 2025</v>
      </c>
      <c r="F6309" s="98" t="s">
        <v>541</v>
      </c>
      <c r="G6309" t="s">
        <v>552</v>
      </c>
    </row>
    <row r="6310" spans="1:7" x14ac:dyDescent="0.25">
      <c r="A6310" s="98" t="s">
        <v>549</v>
      </c>
      <c r="B6310" t="s">
        <v>544</v>
      </c>
      <c r="C6310">
        <v>0</v>
      </c>
      <c r="D6310">
        <v>202507</v>
      </c>
      <c r="E6310" s="121" t="str">
        <f t="shared" si="97"/>
        <v>01 July 2025</v>
      </c>
      <c r="F6310" s="98" t="s">
        <v>541</v>
      </c>
      <c r="G6310" t="s">
        <v>553</v>
      </c>
    </row>
    <row r="6311" spans="1:7" x14ac:dyDescent="0.25">
      <c r="A6311" s="98" t="s">
        <v>549</v>
      </c>
      <c r="B6311" t="s">
        <v>544</v>
      </c>
      <c r="C6311">
        <v>0</v>
      </c>
      <c r="D6311">
        <v>202507</v>
      </c>
      <c r="E6311" s="121" t="str">
        <f t="shared" si="97"/>
        <v>01 July 2025</v>
      </c>
      <c r="F6311" s="98" t="s">
        <v>541</v>
      </c>
      <c r="G6311" t="s">
        <v>554</v>
      </c>
    </row>
    <row r="6312" spans="1:7" x14ac:dyDescent="0.25">
      <c r="A6312" s="98" t="s">
        <v>549</v>
      </c>
      <c r="B6312" t="s">
        <v>198</v>
      </c>
      <c r="C6312">
        <v>-1044.1200000000001</v>
      </c>
      <c r="D6312">
        <v>202507</v>
      </c>
      <c r="E6312" s="121" t="str">
        <f t="shared" si="97"/>
        <v>01 July 2025</v>
      </c>
      <c r="F6312" s="98" t="s">
        <v>541</v>
      </c>
      <c r="G6312" t="s">
        <v>550</v>
      </c>
    </row>
    <row r="6313" spans="1:7" x14ac:dyDescent="0.25">
      <c r="A6313" s="98" t="s">
        <v>549</v>
      </c>
      <c r="B6313" t="s">
        <v>198</v>
      </c>
      <c r="C6313">
        <v>-2373</v>
      </c>
      <c r="D6313">
        <v>202507</v>
      </c>
      <c r="E6313" s="121" t="str">
        <f t="shared" si="97"/>
        <v>01 July 2025</v>
      </c>
      <c r="F6313" s="98" t="s">
        <v>541</v>
      </c>
      <c r="G6313" t="s">
        <v>551</v>
      </c>
    </row>
    <row r="6314" spans="1:7" x14ac:dyDescent="0.25">
      <c r="A6314" s="98" t="s">
        <v>549</v>
      </c>
      <c r="B6314" t="s">
        <v>198</v>
      </c>
      <c r="C6314">
        <v>-3322.2</v>
      </c>
      <c r="D6314">
        <v>202507</v>
      </c>
      <c r="E6314" s="121" t="str">
        <f t="shared" si="97"/>
        <v>01 July 2025</v>
      </c>
      <c r="F6314" s="98" t="s">
        <v>541</v>
      </c>
      <c r="G6314" t="s">
        <v>552</v>
      </c>
    </row>
    <row r="6315" spans="1:7" x14ac:dyDescent="0.25">
      <c r="A6315" s="98" t="s">
        <v>549</v>
      </c>
      <c r="B6315" t="s">
        <v>198</v>
      </c>
      <c r="C6315">
        <v>-4271.4000000000005</v>
      </c>
      <c r="D6315">
        <v>202507</v>
      </c>
      <c r="E6315" s="121" t="str">
        <f t="shared" si="97"/>
        <v>01 July 2025</v>
      </c>
      <c r="F6315" s="98" t="s">
        <v>541</v>
      </c>
      <c r="G6315" t="s">
        <v>553</v>
      </c>
    </row>
    <row r="6316" spans="1:7" x14ac:dyDescent="0.25">
      <c r="A6316" s="98" t="s">
        <v>549</v>
      </c>
      <c r="B6316" t="s">
        <v>198</v>
      </c>
      <c r="C6316">
        <v>-4746</v>
      </c>
      <c r="D6316">
        <v>202507</v>
      </c>
      <c r="E6316" s="121" t="str">
        <f t="shared" si="97"/>
        <v>01 July 2025</v>
      </c>
      <c r="F6316" s="98" t="s">
        <v>541</v>
      </c>
      <c r="G6316" t="s">
        <v>554</v>
      </c>
    </row>
    <row r="6317" spans="1:7" x14ac:dyDescent="0.25">
      <c r="A6317" s="98" t="s">
        <v>549</v>
      </c>
      <c r="B6317" t="s">
        <v>200</v>
      </c>
      <c r="C6317">
        <v>0</v>
      </c>
      <c r="D6317">
        <v>202507</v>
      </c>
      <c r="E6317" s="121" t="str">
        <f t="shared" si="97"/>
        <v>01 July 2025</v>
      </c>
      <c r="F6317" s="98" t="s">
        <v>541</v>
      </c>
      <c r="G6317" t="s">
        <v>550</v>
      </c>
    </row>
    <row r="6318" spans="1:7" x14ac:dyDescent="0.25">
      <c r="A6318" s="98" t="s">
        <v>549</v>
      </c>
      <c r="B6318" t="s">
        <v>200</v>
      </c>
      <c r="C6318">
        <v>0</v>
      </c>
      <c r="D6318">
        <v>202507</v>
      </c>
      <c r="E6318" s="121" t="str">
        <f t="shared" si="97"/>
        <v>01 July 2025</v>
      </c>
      <c r="F6318" s="98" t="s">
        <v>541</v>
      </c>
      <c r="G6318" t="s">
        <v>551</v>
      </c>
    </row>
    <row r="6319" spans="1:7" x14ac:dyDescent="0.25">
      <c r="A6319" s="98" t="s">
        <v>549</v>
      </c>
      <c r="B6319" t="s">
        <v>200</v>
      </c>
      <c r="C6319">
        <v>0</v>
      </c>
      <c r="D6319">
        <v>202507</v>
      </c>
      <c r="E6319" s="121" t="str">
        <f t="shared" si="97"/>
        <v>01 July 2025</v>
      </c>
      <c r="F6319" s="98" t="s">
        <v>541</v>
      </c>
      <c r="G6319" t="s">
        <v>552</v>
      </c>
    </row>
    <row r="6320" spans="1:7" x14ac:dyDescent="0.25">
      <c r="A6320" s="98" t="s">
        <v>549</v>
      </c>
      <c r="B6320" t="s">
        <v>200</v>
      </c>
      <c r="C6320">
        <v>0</v>
      </c>
      <c r="D6320">
        <v>202507</v>
      </c>
      <c r="E6320" s="121" t="str">
        <f t="shared" si="97"/>
        <v>01 July 2025</v>
      </c>
      <c r="F6320" s="98" t="s">
        <v>541</v>
      </c>
      <c r="G6320" t="s">
        <v>553</v>
      </c>
    </row>
    <row r="6321" spans="1:7" x14ac:dyDescent="0.25">
      <c r="A6321" s="98" t="s">
        <v>549</v>
      </c>
      <c r="B6321" t="s">
        <v>200</v>
      </c>
      <c r="C6321">
        <v>0</v>
      </c>
      <c r="D6321">
        <v>202507</v>
      </c>
      <c r="E6321" s="121" t="str">
        <f t="shared" si="97"/>
        <v>01 July 2025</v>
      </c>
      <c r="F6321" s="98" t="s">
        <v>541</v>
      </c>
      <c r="G6321" t="s">
        <v>554</v>
      </c>
    </row>
    <row r="6322" spans="1:7" x14ac:dyDescent="0.25">
      <c r="A6322" s="98" t="s">
        <v>549</v>
      </c>
      <c r="B6322" t="s">
        <v>206</v>
      </c>
      <c r="C6322">
        <v>0</v>
      </c>
      <c r="D6322">
        <v>202507</v>
      </c>
      <c r="E6322" s="121" t="str">
        <f t="shared" si="97"/>
        <v>01 July 2025</v>
      </c>
      <c r="F6322" s="98" t="s">
        <v>541</v>
      </c>
      <c r="G6322" t="s">
        <v>550</v>
      </c>
    </row>
    <row r="6323" spans="1:7" x14ac:dyDescent="0.25">
      <c r="A6323" s="98" t="s">
        <v>549</v>
      </c>
      <c r="B6323" t="s">
        <v>206</v>
      </c>
      <c r="C6323">
        <v>0</v>
      </c>
      <c r="D6323">
        <v>202507</v>
      </c>
      <c r="E6323" s="121" t="str">
        <f t="shared" si="97"/>
        <v>01 July 2025</v>
      </c>
      <c r="F6323" s="98" t="s">
        <v>541</v>
      </c>
      <c r="G6323" t="s">
        <v>551</v>
      </c>
    </row>
    <row r="6324" spans="1:7" x14ac:dyDescent="0.25">
      <c r="A6324" s="98" t="s">
        <v>549</v>
      </c>
      <c r="B6324" t="s">
        <v>206</v>
      </c>
      <c r="C6324">
        <v>0</v>
      </c>
      <c r="D6324">
        <v>202507</v>
      </c>
      <c r="E6324" s="121" t="str">
        <f t="shared" si="97"/>
        <v>01 July 2025</v>
      </c>
      <c r="F6324" s="98" t="s">
        <v>541</v>
      </c>
      <c r="G6324" t="s">
        <v>552</v>
      </c>
    </row>
    <row r="6325" spans="1:7" x14ac:dyDescent="0.25">
      <c r="A6325" s="98" t="s">
        <v>549</v>
      </c>
      <c r="B6325" t="s">
        <v>206</v>
      </c>
      <c r="C6325">
        <v>0</v>
      </c>
      <c r="D6325">
        <v>202507</v>
      </c>
      <c r="E6325" s="121" t="str">
        <f t="shared" si="97"/>
        <v>01 July 2025</v>
      </c>
      <c r="F6325" s="98" t="s">
        <v>541</v>
      </c>
      <c r="G6325" t="s">
        <v>553</v>
      </c>
    </row>
    <row r="6326" spans="1:7" x14ac:dyDescent="0.25">
      <c r="A6326" s="98" t="s">
        <v>549</v>
      </c>
      <c r="B6326" t="s">
        <v>206</v>
      </c>
      <c r="C6326">
        <v>0</v>
      </c>
      <c r="D6326">
        <v>202507</v>
      </c>
      <c r="E6326" s="121" t="str">
        <f t="shared" si="97"/>
        <v>01 July 2025</v>
      </c>
      <c r="F6326" s="98" t="s">
        <v>541</v>
      </c>
      <c r="G6326" t="s">
        <v>554</v>
      </c>
    </row>
    <row r="6327" spans="1:7" x14ac:dyDescent="0.25">
      <c r="A6327" s="98" t="s">
        <v>549</v>
      </c>
      <c r="B6327" t="s">
        <v>208</v>
      </c>
      <c r="C6327">
        <v>0</v>
      </c>
      <c r="D6327">
        <v>202507</v>
      </c>
      <c r="E6327" s="121" t="str">
        <f t="shared" si="97"/>
        <v>01 July 2025</v>
      </c>
      <c r="F6327" s="98" t="s">
        <v>541</v>
      </c>
      <c r="G6327" t="s">
        <v>550</v>
      </c>
    </row>
    <row r="6328" spans="1:7" x14ac:dyDescent="0.25">
      <c r="A6328" s="98" t="s">
        <v>549</v>
      </c>
      <c r="B6328" t="s">
        <v>208</v>
      </c>
      <c r="C6328">
        <v>0</v>
      </c>
      <c r="D6328">
        <v>202507</v>
      </c>
      <c r="E6328" s="121" t="str">
        <f t="shared" si="97"/>
        <v>01 July 2025</v>
      </c>
      <c r="F6328" s="98" t="s">
        <v>541</v>
      </c>
      <c r="G6328" t="s">
        <v>551</v>
      </c>
    </row>
    <row r="6329" spans="1:7" x14ac:dyDescent="0.25">
      <c r="A6329" s="98" t="s">
        <v>549</v>
      </c>
      <c r="B6329" t="s">
        <v>208</v>
      </c>
      <c r="C6329">
        <v>0</v>
      </c>
      <c r="D6329">
        <v>202507</v>
      </c>
      <c r="E6329" s="121" t="str">
        <f t="shared" si="97"/>
        <v>01 July 2025</v>
      </c>
      <c r="F6329" s="98" t="s">
        <v>541</v>
      </c>
      <c r="G6329" t="s">
        <v>552</v>
      </c>
    </row>
    <row r="6330" spans="1:7" x14ac:dyDescent="0.25">
      <c r="A6330" s="98" t="s">
        <v>549</v>
      </c>
      <c r="B6330" t="s">
        <v>208</v>
      </c>
      <c r="C6330">
        <v>0</v>
      </c>
      <c r="D6330">
        <v>202507</v>
      </c>
      <c r="E6330" s="121" t="str">
        <f t="shared" si="97"/>
        <v>01 July 2025</v>
      </c>
      <c r="F6330" s="98" t="s">
        <v>541</v>
      </c>
      <c r="G6330" t="s">
        <v>553</v>
      </c>
    </row>
    <row r="6331" spans="1:7" x14ac:dyDescent="0.25">
      <c r="A6331" s="98" t="s">
        <v>549</v>
      </c>
      <c r="B6331" t="s">
        <v>208</v>
      </c>
      <c r="C6331">
        <v>0</v>
      </c>
      <c r="D6331">
        <v>202507</v>
      </c>
      <c r="E6331" s="121" t="str">
        <f t="shared" si="97"/>
        <v>01 July 2025</v>
      </c>
      <c r="F6331" s="98" t="s">
        <v>541</v>
      </c>
      <c r="G6331" t="s">
        <v>554</v>
      </c>
    </row>
    <row r="6332" spans="1:7" x14ac:dyDescent="0.25">
      <c r="A6332" s="98" t="s">
        <v>549</v>
      </c>
      <c r="B6332" t="s">
        <v>281</v>
      </c>
      <c r="C6332">
        <v>0</v>
      </c>
      <c r="D6332">
        <v>202507</v>
      </c>
      <c r="E6332" s="121" t="str">
        <f t="shared" si="97"/>
        <v>01 July 2025</v>
      </c>
      <c r="F6332" s="98" t="s">
        <v>541</v>
      </c>
      <c r="G6332" t="s">
        <v>550</v>
      </c>
    </row>
    <row r="6333" spans="1:7" x14ac:dyDescent="0.25">
      <c r="A6333" s="98" t="s">
        <v>549</v>
      </c>
      <c r="B6333" t="s">
        <v>281</v>
      </c>
      <c r="C6333">
        <v>0</v>
      </c>
      <c r="D6333">
        <v>202507</v>
      </c>
      <c r="E6333" s="121" t="str">
        <f t="shared" si="97"/>
        <v>01 July 2025</v>
      </c>
      <c r="F6333" s="98" t="s">
        <v>541</v>
      </c>
      <c r="G6333" t="s">
        <v>551</v>
      </c>
    </row>
    <row r="6334" spans="1:7" x14ac:dyDescent="0.25">
      <c r="A6334" s="98" t="s">
        <v>549</v>
      </c>
      <c r="B6334" t="s">
        <v>281</v>
      </c>
      <c r="C6334">
        <v>0</v>
      </c>
      <c r="D6334">
        <v>202507</v>
      </c>
      <c r="E6334" s="121" t="str">
        <f t="shared" si="97"/>
        <v>01 July 2025</v>
      </c>
      <c r="F6334" s="98" t="s">
        <v>541</v>
      </c>
      <c r="G6334" t="s">
        <v>552</v>
      </c>
    </row>
    <row r="6335" spans="1:7" x14ac:dyDescent="0.25">
      <c r="A6335" s="98" t="s">
        <v>549</v>
      </c>
      <c r="B6335" t="s">
        <v>281</v>
      </c>
      <c r="C6335">
        <v>0</v>
      </c>
      <c r="D6335">
        <v>202507</v>
      </c>
      <c r="E6335" s="121" t="str">
        <f t="shared" si="97"/>
        <v>01 July 2025</v>
      </c>
      <c r="F6335" s="98" t="s">
        <v>541</v>
      </c>
      <c r="G6335" t="s">
        <v>553</v>
      </c>
    </row>
    <row r="6336" spans="1:7" x14ac:dyDescent="0.25">
      <c r="A6336" s="98" t="s">
        <v>549</v>
      </c>
      <c r="B6336" t="s">
        <v>281</v>
      </c>
      <c r="C6336">
        <v>0</v>
      </c>
      <c r="D6336">
        <v>202507</v>
      </c>
      <c r="E6336" s="121" t="str">
        <f t="shared" si="97"/>
        <v>01 July 2025</v>
      </c>
      <c r="F6336" s="98" t="s">
        <v>541</v>
      </c>
      <c r="G6336" t="s">
        <v>554</v>
      </c>
    </row>
    <row r="6337" spans="1:7" x14ac:dyDescent="0.25">
      <c r="A6337" s="98" t="s">
        <v>549</v>
      </c>
      <c r="B6337" t="s">
        <v>214</v>
      </c>
      <c r="C6337">
        <v>0</v>
      </c>
      <c r="D6337">
        <v>202507</v>
      </c>
      <c r="E6337" s="121" t="str">
        <f t="shared" si="97"/>
        <v>01 July 2025</v>
      </c>
      <c r="F6337" s="98" t="s">
        <v>541</v>
      </c>
      <c r="G6337" t="s">
        <v>550</v>
      </c>
    </row>
    <row r="6338" spans="1:7" x14ac:dyDescent="0.25">
      <c r="A6338" s="98" t="s">
        <v>549</v>
      </c>
      <c r="B6338" t="s">
        <v>214</v>
      </c>
      <c r="C6338">
        <v>0</v>
      </c>
      <c r="D6338">
        <v>202507</v>
      </c>
      <c r="E6338" s="121" t="str">
        <f t="shared" si="97"/>
        <v>01 July 2025</v>
      </c>
      <c r="F6338" s="98" t="s">
        <v>541</v>
      </c>
      <c r="G6338" t="s">
        <v>551</v>
      </c>
    </row>
    <row r="6339" spans="1:7" x14ac:dyDescent="0.25">
      <c r="A6339" s="98" t="s">
        <v>549</v>
      </c>
      <c r="B6339" t="s">
        <v>214</v>
      </c>
      <c r="C6339">
        <v>0</v>
      </c>
      <c r="D6339">
        <v>202507</v>
      </c>
      <c r="E6339" s="121" t="str">
        <f t="shared" si="97"/>
        <v>01 July 2025</v>
      </c>
      <c r="F6339" s="98" t="s">
        <v>541</v>
      </c>
      <c r="G6339" t="s">
        <v>552</v>
      </c>
    </row>
    <row r="6340" spans="1:7" x14ac:dyDescent="0.25">
      <c r="A6340" s="98" t="s">
        <v>549</v>
      </c>
      <c r="B6340" t="s">
        <v>214</v>
      </c>
      <c r="C6340">
        <v>0</v>
      </c>
      <c r="D6340">
        <v>202507</v>
      </c>
      <c r="E6340" s="121" t="str">
        <f t="shared" si="97"/>
        <v>01 July 2025</v>
      </c>
      <c r="F6340" s="98" t="s">
        <v>541</v>
      </c>
      <c r="G6340" t="s">
        <v>553</v>
      </c>
    </row>
    <row r="6341" spans="1:7" x14ac:dyDescent="0.25">
      <c r="A6341" s="98" t="s">
        <v>549</v>
      </c>
      <c r="B6341" t="s">
        <v>214</v>
      </c>
      <c r="C6341">
        <v>0</v>
      </c>
      <c r="D6341">
        <v>202507</v>
      </c>
      <c r="E6341" s="121" t="str">
        <f t="shared" si="97"/>
        <v>01 July 2025</v>
      </c>
      <c r="F6341" s="98" t="s">
        <v>541</v>
      </c>
      <c r="G6341" t="s">
        <v>554</v>
      </c>
    </row>
    <row r="6342" spans="1:7" x14ac:dyDescent="0.25">
      <c r="A6342" s="98" t="s">
        <v>549</v>
      </c>
      <c r="B6342" t="s">
        <v>218</v>
      </c>
      <c r="C6342">
        <v>-38.5</v>
      </c>
      <c r="D6342">
        <v>202507</v>
      </c>
      <c r="E6342" s="121" t="str">
        <f t="shared" si="97"/>
        <v>01 July 2025</v>
      </c>
      <c r="F6342" s="98" t="s">
        <v>541</v>
      </c>
      <c r="G6342" t="s">
        <v>550</v>
      </c>
    </row>
    <row r="6343" spans="1:7" x14ac:dyDescent="0.25">
      <c r="A6343" s="98" t="s">
        <v>549</v>
      </c>
      <c r="B6343" t="s">
        <v>218</v>
      </c>
      <c r="C6343">
        <v>-87.5</v>
      </c>
      <c r="D6343">
        <v>202507</v>
      </c>
      <c r="E6343" s="121" t="str">
        <f t="shared" ref="E6343:E6406" si="98">TEXT(DATE(LEFT(D6343,4), RIGHT(D6343,2), 1), "DD MMMM YYYY")</f>
        <v>01 July 2025</v>
      </c>
      <c r="F6343" s="98" t="s">
        <v>541</v>
      </c>
      <c r="G6343" t="s">
        <v>551</v>
      </c>
    </row>
    <row r="6344" spans="1:7" x14ac:dyDescent="0.25">
      <c r="A6344" s="98" t="s">
        <v>549</v>
      </c>
      <c r="B6344" t="s">
        <v>218</v>
      </c>
      <c r="C6344">
        <v>-122.49999999999999</v>
      </c>
      <c r="D6344">
        <v>202507</v>
      </c>
      <c r="E6344" s="121" t="str">
        <f t="shared" si="98"/>
        <v>01 July 2025</v>
      </c>
      <c r="F6344" s="98" t="s">
        <v>541</v>
      </c>
      <c r="G6344" t="s">
        <v>552</v>
      </c>
    </row>
    <row r="6345" spans="1:7" x14ac:dyDescent="0.25">
      <c r="A6345" s="98" t="s">
        <v>549</v>
      </c>
      <c r="B6345" t="s">
        <v>218</v>
      </c>
      <c r="C6345">
        <v>-157.5</v>
      </c>
      <c r="D6345">
        <v>202507</v>
      </c>
      <c r="E6345" s="121" t="str">
        <f t="shared" si="98"/>
        <v>01 July 2025</v>
      </c>
      <c r="F6345" s="98" t="s">
        <v>541</v>
      </c>
      <c r="G6345" t="s">
        <v>553</v>
      </c>
    </row>
    <row r="6346" spans="1:7" x14ac:dyDescent="0.25">
      <c r="A6346" s="98" t="s">
        <v>549</v>
      </c>
      <c r="B6346" t="s">
        <v>218</v>
      </c>
      <c r="C6346">
        <v>-175</v>
      </c>
      <c r="D6346">
        <v>202507</v>
      </c>
      <c r="E6346" s="121" t="str">
        <f t="shared" si="98"/>
        <v>01 July 2025</v>
      </c>
      <c r="F6346" s="98" t="s">
        <v>541</v>
      </c>
      <c r="G6346" t="s">
        <v>554</v>
      </c>
    </row>
    <row r="6347" spans="1:7" x14ac:dyDescent="0.25">
      <c r="A6347" s="98" t="s">
        <v>549</v>
      </c>
      <c r="B6347" t="s">
        <v>333</v>
      </c>
      <c r="C6347">
        <v>-6.6</v>
      </c>
      <c r="D6347">
        <v>202507</v>
      </c>
      <c r="E6347" s="121" t="str">
        <f t="shared" si="98"/>
        <v>01 July 2025</v>
      </c>
      <c r="F6347" s="98" t="s">
        <v>541</v>
      </c>
      <c r="G6347" t="s">
        <v>550</v>
      </c>
    </row>
    <row r="6348" spans="1:7" x14ac:dyDescent="0.25">
      <c r="A6348" s="98" t="s">
        <v>549</v>
      </c>
      <c r="B6348" t="s">
        <v>333</v>
      </c>
      <c r="C6348">
        <v>-15</v>
      </c>
      <c r="D6348">
        <v>202507</v>
      </c>
      <c r="E6348" s="121" t="str">
        <f t="shared" si="98"/>
        <v>01 July 2025</v>
      </c>
      <c r="F6348" s="98" t="s">
        <v>541</v>
      </c>
      <c r="G6348" t="s">
        <v>551</v>
      </c>
    </row>
    <row r="6349" spans="1:7" x14ac:dyDescent="0.25">
      <c r="A6349" s="98" t="s">
        <v>549</v>
      </c>
      <c r="B6349" t="s">
        <v>333</v>
      </c>
      <c r="C6349">
        <v>-21</v>
      </c>
      <c r="D6349">
        <v>202507</v>
      </c>
      <c r="E6349" s="121" t="str">
        <f t="shared" si="98"/>
        <v>01 July 2025</v>
      </c>
      <c r="F6349" s="98" t="s">
        <v>541</v>
      </c>
      <c r="G6349" t="s">
        <v>552</v>
      </c>
    </row>
    <row r="6350" spans="1:7" x14ac:dyDescent="0.25">
      <c r="A6350" s="98" t="s">
        <v>549</v>
      </c>
      <c r="B6350" t="s">
        <v>333</v>
      </c>
      <c r="C6350">
        <v>-27</v>
      </c>
      <c r="D6350">
        <v>202507</v>
      </c>
      <c r="E6350" s="121" t="str">
        <f t="shared" si="98"/>
        <v>01 July 2025</v>
      </c>
      <c r="F6350" s="98" t="s">
        <v>541</v>
      </c>
      <c r="G6350" t="s">
        <v>553</v>
      </c>
    </row>
    <row r="6351" spans="1:7" x14ac:dyDescent="0.25">
      <c r="A6351" s="98" t="s">
        <v>549</v>
      </c>
      <c r="B6351" t="s">
        <v>333</v>
      </c>
      <c r="C6351">
        <v>-30</v>
      </c>
      <c r="D6351">
        <v>202507</v>
      </c>
      <c r="E6351" s="121" t="str">
        <f t="shared" si="98"/>
        <v>01 July 2025</v>
      </c>
      <c r="F6351" s="98" t="s">
        <v>541</v>
      </c>
      <c r="G6351" t="s">
        <v>554</v>
      </c>
    </row>
    <row r="6352" spans="1:7" x14ac:dyDescent="0.25">
      <c r="A6352" s="98" t="s">
        <v>549</v>
      </c>
      <c r="B6352" t="s">
        <v>220</v>
      </c>
      <c r="C6352">
        <v>-45.1</v>
      </c>
      <c r="D6352">
        <v>202507</v>
      </c>
      <c r="E6352" s="121" t="str">
        <f t="shared" si="98"/>
        <v>01 July 2025</v>
      </c>
      <c r="F6352" s="98" t="s">
        <v>541</v>
      </c>
      <c r="G6352" t="s">
        <v>550</v>
      </c>
    </row>
    <row r="6353" spans="1:7" x14ac:dyDescent="0.25">
      <c r="A6353" s="98" t="s">
        <v>549</v>
      </c>
      <c r="B6353" t="s">
        <v>220</v>
      </c>
      <c r="C6353">
        <v>-102.5</v>
      </c>
      <c r="D6353">
        <v>202507</v>
      </c>
      <c r="E6353" s="121" t="str">
        <f t="shared" si="98"/>
        <v>01 July 2025</v>
      </c>
      <c r="F6353" s="98" t="s">
        <v>541</v>
      </c>
      <c r="G6353" t="s">
        <v>551</v>
      </c>
    </row>
    <row r="6354" spans="1:7" x14ac:dyDescent="0.25">
      <c r="A6354" s="98" t="s">
        <v>549</v>
      </c>
      <c r="B6354" t="s">
        <v>220</v>
      </c>
      <c r="C6354">
        <v>-143.5</v>
      </c>
      <c r="D6354">
        <v>202507</v>
      </c>
      <c r="E6354" s="121" t="str">
        <f t="shared" si="98"/>
        <v>01 July 2025</v>
      </c>
      <c r="F6354" s="98" t="s">
        <v>541</v>
      </c>
      <c r="G6354" t="s">
        <v>552</v>
      </c>
    </row>
    <row r="6355" spans="1:7" x14ac:dyDescent="0.25">
      <c r="A6355" s="98" t="s">
        <v>549</v>
      </c>
      <c r="B6355" t="s">
        <v>220</v>
      </c>
      <c r="C6355">
        <v>-184.5</v>
      </c>
      <c r="D6355">
        <v>202507</v>
      </c>
      <c r="E6355" s="121" t="str">
        <f t="shared" si="98"/>
        <v>01 July 2025</v>
      </c>
      <c r="F6355" s="98" t="s">
        <v>541</v>
      </c>
      <c r="G6355" t="s">
        <v>553</v>
      </c>
    </row>
    <row r="6356" spans="1:7" x14ac:dyDescent="0.25">
      <c r="A6356" s="98" t="s">
        <v>549</v>
      </c>
      <c r="B6356" t="s">
        <v>220</v>
      </c>
      <c r="C6356">
        <v>-205</v>
      </c>
      <c r="D6356">
        <v>202507</v>
      </c>
      <c r="E6356" s="121" t="str">
        <f t="shared" si="98"/>
        <v>01 July 2025</v>
      </c>
      <c r="F6356" s="98" t="s">
        <v>541</v>
      </c>
      <c r="G6356" t="s">
        <v>554</v>
      </c>
    </row>
    <row r="6357" spans="1:7" x14ac:dyDescent="0.25">
      <c r="A6357" s="98" t="s">
        <v>549</v>
      </c>
      <c r="B6357" t="s">
        <v>222</v>
      </c>
      <c r="C6357">
        <v>0</v>
      </c>
      <c r="D6357">
        <v>202507</v>
      </c>
      <c r="E6357" s="121" t="str">
        <f t="shared" si="98"/>
        <v>01 July 2025</v>
      </c>
      <c r="F6357" s="98" t="s">
        <v>541</v>
      </c>
      <c r="G6357" t="s">
        <v>550</v>
      </c>
    </row>
    <row r="6358" spans="1:7" x14ac:dyDescent="0.25">
      <c r="A6358" s="98" t="s">
        <v>549</v>
      </c>
      <c r="B6358" t="s">
        <v>222</v>
      </c>
      <c r="C6358">
        <v>0</v>
      </c>
      <c r="D6358">
        <v>202507</v>
      </c>
      <c r="E6358" s="121" t="str">
        <f t="shared" si="98"/>
        <v>01 July 2025</v>
      </c>
      <c r="F6358" s="98" t="s">
        <v>541</v>
      </c>
      <c r="G6358" t="s">
        <v>551</v>
      </c>
    </row>
    <row r="6359" spans="1:7" x14ac:dyDescent="0.25">
      <c r="A6359" s="98" t="s">
        <v>549</v>
      </c>
      <c r="B6359" t="s">
        <v>222</v>
      </c>
      <c r="C6359">
        <v>0</v>
      </c>
      <c r="D6359">
        <v>202507</v>
      </c>
      <c r="E6359" s="121" t="str">
        <f t="shared" si="98"/>
        <v>01 July 2025</v>
      </c>
      <c r="F6359" s="98" t="s">
        <v>541</v>
      </c>
      <c r="G6359" t="s">
        <v>552</v>
      </c>
    </row>
    <row r="6360" spans="1:7" x14ac:dyDescent="0.25">
      <c r="A6360" s="98" t="s">
        <v>549</v>
      </c>
      <c r="B6360" t="s">
        <v>222</v>
      </c>
      <c r="C6360">
        <v>0</v>
      </c>
      <c r="D6360">
        <v>202507</v>
      </c>
      <c r="E6360" s="121" t="str">
        <f t="shared" si="98"/>
        <v>01 July 2025</v>
      </c>
      <c r="F6360" s="98" t="s">
        <v>541</v>
      </c>
      <c r="G6360" t="s">
        <v>553</v>
      </c>
    </row>
    <row r="6361" spans="1:7" x14ac:dyDescent="0.25">
      <c r="A6361" s="98" t="s">
        <v>549</v>
      </c>
      <c r="B6361" t="s">
        <v>222</v>
      </c>
      <c r="C6361">
        <v>0</v>
      </c>
      <c r="D6361">
        <v>202507</v>
      </c>
      <c r="E6361" s="121" t="str">
        <f t="shared" si="98"/>
        <v>01 July 2025</v>
      </c>
      <c r="F6361" s="98" t="s">
        <v>541</v>
      </c>
      <c r="G6361" t="s">
        <v>554</v>
      </c>
    </row>
    <row r="6362" spans="1:7" x14ac:dyDescent="0.25">
      <c r="A6362" s="98" t="s">
        <v>549</v>
      </c>
      <c r="B6362" t="s">
        <v>224</v>
      </c>
      <c r="C6362">
        <v>0</v>
      </c>
      <c r="D6362">
        <v>202507</v>
      </c>
      <c r="E6362" s="121" t="str">
        <f t="shared" si="98"/>
        <v>01 July 2025</v>
      </c>
      <c r="F6362" s="98" t="s">
        <v>541</v>
      </c>
      <c r="G6362" t="s">
        <v>550</v>
      </c>
    </row>
    <row r="6363" spans="1:7" x14ac:dyDescent="0.25">
      <c r="A6363" s="98" t="s">
        <v>549</v>
      </c>
      <c r="B6363" t="s">
        <v>224</v>
      </c>
      <c r="C6363">
        <v>0</v>
      </c>
      <c r="D6363">
        <v>202507</v>
      </c>
      <c r="E6363" s="121" t="str">
        <f t="shared" si="98"/>
        <v>01 July 2025</v>
      </c>
      <c r="F6363" s="98" t="s">
        <v>541</v>
      </c>
      <c r="G6363" t="s">
        <v>551</v>
      </c>
    </row>
    <row r="6364" spans="1:7" x14ac:dyDescent="0.25">
      <c r="A6364" s="98" t="s">
        <v>549</v>
      </c>
      <c r="B6364" t="s">
        <v>224</v>
      </c>
      <c r="C6364">
        <v>0</v>
      </c>
      <c r="D6364">
        <v>202507</v>
      </c>
      <c r="E6364" s="121" t="str">
        <f t="shared" si="98"/>
        <v>01 July 2025</v>
      </c>
      <c r="F6364" s="98" t="s">
        <v>541</v>
      </c>
      <c r="G6364" t="s">
        <v>552</v>
      </c>
    </row>
    <row r="6365" spans="1:7" x14ac:dyDescent="0.25">
      <c r="A6365" s="98" t="s">
        <v>549</v>
      </c>
      <c r="B6365" t="s">
        <v>224</v>
      </c>
      <c r="C6365">
        <v>0</v>
      </c>
      <c r="D6365">
        <v>202507</v>
      </c>
      <c r="E6365" s="121" t="str">
        <f t="shared" si="98"/>
        <v>01 July 2025</v>
      </c>
      <c r="F6365" s="98" t="s">
        <v>541</v>
      </c>
      <c r="G6365" t="s">
        <v>553</v>
      </c>
    </row>
    <row r="6366" spans="1:7" x14ac:dyDescent="0.25">
      <c r="A6366" s="98" t="s">
        <v>549</v>
      </c>
      <c r="B6366" t="s">
        <v>224</v>
      </c>
      <c r="C6366">
        <v>0</v>
      </c>
      <c r="D6366">
        <v>202507</v>
      </c>
      <c r="E6366" s="121" t="str">
        <f t="shared" si="98"/>
        <v>01 July 2025</v>
      </c>
      <c r="F6366" s="98" t="s">
        <v>541</v>
      </c>
      <c r="G6366" t="s">
        <v>554</v>
      </c>
    </row>
    <row r="6367" spans="1:7" x14ac:dyDescent="0.25">
      <c r="A6367" s="98" t="s">
        <v>549</v>
      </c>
      <c r="B6367" t="s">
        <v>226</v>
      </c>
      <c r="C6367">
        <v>0</v>
      </c>
      <c r="D6367">
        <v>202507</v>
      </c>
      <c r="E6367" s="121" t="str">
        <f t="shared" si="98"/>
        <v>01 July 2025</v>
      </c>
      <c r="F6367" s="98" t="s">
        <v>541</v>
      </c>
      <c r="G6367" t="s">
        <v>550</v>
      </c>
    </row>
    <row r="6368" spans="1:7" x14ac:dyDescent="0.25">
      <c r="A6368" s="98" t="s">
        <v>549</v>
      </c>
      <c r="B6368" t="s">
        <v>226</v>
      </c>
      <c r="C6368">
        <v>0</v>
      </c>
      <c r="D6368">
        <v>202507</v>
      </c>
      <c r="E6368" s="121" t="str">
        <f t="shared" si="98"/>
        <v>01 July 2025</v>
      </c>
      <c r="F6368" s="98" t="s">
        <v>541</v>
      </c>
      <c r="G6368" t="s">
        <v>551</v>
      </c>
    </row>
    <row r="6369" spans="1:7" x14ac:dyDescent="0.25">
      <c r="A6369" s="98" t="s">
        <v>549</v>
      </c>
      <c r="B6369" t="s">
        <v>226</v>
      </c>
      <c r="C6369">
        <v>0</v>
      </c>
      <c r="D6369">
        <v>202507</v>
      </c>
      <c r="E6369" s="121" t="str">
        <f t="shared" si="98"/>
        <v>01 July 2025</v>
      </c>
      <c r="F6369" s="98" t="s">
        <v>541</v>
      </c>
      <c r="G6369" t="s">
        <v>552</v>
      </c>
    </row>
    <row r="6370" spans="1:7" x14ac:dyDescent="0.25">
      <c r="A6370" s="98" t="s">
        <v>549</v>
      </c>
      <c r="B6370" t="s">
        <v>226</v>
      </c>
      <c r="C6370">
        <v>0</v>
      </c>
      <c r="D6370">
        <v>202507</v>
      </c>
      <c r="E6370" s="121" t="str">
        <f t="shared" si="98"/>
        <v>01 July 2025</v>
      </c>
      <c r="F6370" s="98" t="s">
        <v>541</v>
      </c>
      <c r="G6370" t="s">
        <v>553</v>
      </c>
    </row>
    <row r="6371" spans="1:7" x14ac:dyDescent="0.25">
      <c r="A6371" s="98" t="s">
        <v>549</v>
      </c>
      <c r="B6371" t="s">
        <v>226</v>
      </c>
      <c r="C6371">
        <v>0</v>
      </c>
      <c r="D6371">
        <v>202507</v>
      </c>
      <c r="E6371" s="121" t="str">
        <f t="shared" si="98"/>
        <v>01 July 2025</v>
      </c>
      <c r="F6371" s="98" t="s">
        <v>541</v>
      </c>
      <c r="G6371" t="s">
        <v>554</v>
      </c>
    </row>
    <row r="6372" spans="1:7" x14ac:dyDescent="0.25">
      <c r="A6372" s="98" t="s">
        <v>549</v>
      </c>
      <c r="B6372" t="s">
        <v>228</v>
      </c>
      <c r="C6372">
        <v>0</v>
      </c>
      <c r="D6372">
        <v>202507</v>
      </c>
      <c r="E6372" s="121" t="str">
        <f t="shared" si="98"/>
        <v>01 July 2025</v>
      </c>
      <c r="F6372" s="98" t="s">
        <v>541</v>
      </c>
      <c r="G6372" t="s">
        <v>550</v>
      </c>
    </row>
    <row r="6373" spans="1:7" x14ac:dyDescent="0.25">
      <c r="A6373" s="98" t="s">
        <v>549</v>
      </c>
      <c r="B6373" t="s">
        <v>228</v>
      </c>
      <c r="C6373">
        <v>0</v>
      </c>
      <c r="D6373">
        <v>202507</v>
      </c>
      <c r="E6373" s="121" t="str">
        <f t="shared" si="98"/>
        <v>01 July 2025</v>
      </c>
      <c r="F6373" s="98" t="s">
        <v>541</v>
      </c>
      <c r="G6373" t="s">
        <v>551</v>
      </c>
    </row>
    <row r="6374" spans="1:7" x14ac:dyDescent="0.25">
      <c r="A6374" s="98" t="s">
        <v>549</v>
      </c>
      <c r="B6374" t="s">
        <v>228</v>
      </c>
      <c r="C6374">
        <v>0</v>
      </c>
      <c r="D6374">
        <v>202507</v>
      </c>
      <c r="E6374" s="121" t="str">
        <f t="shared" si="98"/>
        <v>01 July 2025</v>
      </c>
      <c r="F6374" s="98" t="s">
        <v>541</v>
      </c>
      <c r="G6374" t="s">
        <v>552</v>
      </c>
    </row>
    <row r="6375" spans="1:7" x14ac:dyDescent="0.25">
      <c r="A6375" s="98" t="s">
        <v>549</v>
      </c>
      <c r="B6375" t="s">
        <v>228</v>
      </c>
      <c r="C6375">
        <v>0</v>
      </c>
      <c r="D6375">
        <v>202507</v>
      </c>
      <c r="E6375" s="121" t="str">
        <f t="shared" si="98"/>
        <v>01 July 2025</v>
      </c>
      <c r="F6375" s="98" t="s">
        <v>541</v>
      </c>
      <c r="G6375" t="s">
        <v>553</v>
      </c>
    </row>
    <row r="6376" spans="1:7" x14ac:dyDescent="0.25">
      <c r="A6376" s="98" t="s">
        <v>549</v>
      </c>
      <c r="B6376" t="s">
        <v>228</v>
      </c>
      <c r="C6376">
        <v>0</v>
      </c>
      <c r="D6376">
        <v>202507</v>
      </c>
      <c r="E6376" s="121" t="str">
        <f t="shared" si="98"/>
        <v>01 July 2025</v>
      </c>
      <c r="F6376" s="98" t="s">
        <v>541</v>
      </c>
      <c r="G6376" t="s">
        <v>554</v>
      </c>
    </row>
    <row r="6377" spans="1:7" x14ac:dyDescent="0.25">
      <c r="A6377" s="98" t="s">
        <v>549</v>
      </c>
      <c r="B6377" t="s">
        <v>230</v>
      </c>
      <c r="C6377">
        <v>0</v>
      </c>
      <c r="D6377">
        <v>202507</v>
      </c>
      <c r="E6377" s="121" t="str">
        <f t="shared" si="98"/>
        <v>01 July 2025</v>
      </c>
      <c r="F6377" s="98" t="s">
        <v>541</v>
      </c>
      <c r="G6377" t="s">
        <v>550</v>
      </c>
    </row>
    <row r="6378" spans="1:7" x14ac:dyDescent="0.25">
      <c r="A6378" s="98" t="s">
        <v>549</v>
      </c>
      <c r="B6378" t="s">
        <v>230</v>
      </c>
      <c r="C6378">
        <v>0</v>
      </c>
      <c r="D6378">
        <v>202507</v>
      </c>
      <c r="E6378" s="121" t="str">
        <f t="shared" si="98"/>
        <v>01 July 2025</v>
      </c>
      <c r="F6378" s="98" t="s">
        <v>541</v>
      </c>
      <c r="G6378" t="s">
        <v>551</v>
      </c>
    </row>
    <row r="6379" spans="1:7" x14ac:dyDescent="0.25">
      <c r="A6379" s="98" t="s">
        <v>549</v>
      </c>
      <c r="B6379" t="s">
        <v>230</v>
      </c>
      <c r="C6379">
        <v>0</v>
      </c>
      <c r="D6379">
        <v>202507</v>
      </c>
      <c r="E6379" s="121" t="str">
        <f t="shared" si="98"/>
        <v>01 July 2025</v>
      </c>
      <c r="F6379" s="98" t="s">
        <v>541</v>
      </c>
      <c r="G6379" t="s">
        <v>552</v>
      </c>
    </row>
    <row r="6380" spans="1:7" x14ac:dyDescent="0.25">
      <c r="A6380" s="98" t="s">
        <v>549</v>
      </c>
      <c r="B6380" t="s">
        <v>230</v>
      </c>
      <c r="C6380">
        <v>0</v>
      </c>
      <c r="D6380">
        <v>202507</v>
      </c>
      <c r="E6380" s="121" t="str">
        <f t="shared" si="98"/>
        <v>01 July 2025</v>
      </c>
      <c r="F6380" s="98" t="s">
        <v>541</v>
      </c>
      <c r="G6380" t="s">
        <v>553</v>
      </c>
    </row>
    <row r="6381" spans="1:7" x14ac:dyDescent="0.25">
      <c r="A6381" s="98" t="s">
        <v>549</v>
      </c>
      <c r="B6381" t="s">
        <v>230</v>
      </c>
      <c r="C6381">
        <v>0</v>
      </c>
      <c r="D6381">
        <v>202507</v>
      </c>
      <c r="E6381" s="121" t="str">
        <f t="shared" si="98"/>
        <v>01 July 2025</v>
      </c>
      <c r="F6381" s="98" t="s">
        <v>541</v>
      </c>
      <c r="G6381" t="s">
        <v>554</v>
      </c>
    </row>
    <row r="6382" spans="1:7" x14ac:dyDescent="0.25">
      <c r="A6382" s="98" t="s">
        <v>549</v>
      </c>
      <c r="B6382" t="s">
        <v>232</v>
      </c>
      <c r="C6382">
        <v>0</v>
      </c>
      <c r="D6382">
        <v>202507</v>
      </c>
      <c r="E6382" s="121" t="str">
        <f t="shared" si="98"/>
        <v>01 July 2025</v>
      </c>
      <c r="F6382" s="98" t="s">
        <v>541</v>
      </c>
      <c r="G6382" t="s">
        <v>550</v>
      </c>
    </row>
    <row r="6383" spans="1:7" x14ac:dyDescent="0.25">
      <c r="A6383" s="98" t="s">
        <v>549</v>
      </c>
      <c r="B6383" t="s">
        <v>232</v>
      </c>
      <c r="C6383">
        <v>0</v>
      </c>
      <c r="D6383">
        <v>202507</v>
      </c>
      <c r="E6383" s="121" t="str">
        <f t="shared" si="98"/>
        <v>01 July 2025</v>
      </c>
      <c r="F6383" s="98" t="s">
        <v>541</v>
      </c>
      <c r="G6383" t="s">
        <v>551</v>
      </c>
    </row>
    <row r="6384" spans="1:7" x14ac:dyDescent="0.25">
      <c r="A6384" s="98" t="s">
        <v>549</v>
      </c>
      <c r="B6384" t="s">
        <v>232</v>
      </c>
      <c r="C6384">
        <v>0</v>
      </c>
      <c r="D6384">
        <v>202507</v>
      </c>
      <c r="E6384" s="121" t="str">
        <f t="shared" si="98"/>
        <v>01 July 2025</v>
      </c>
      <c r="F6384" s="98" t="s">
        <v>541</v>
      </c>
      <c r="G6384" t="s">
        <v>552</v>
      </c>
    </row>
    <row r="6385" spans="1:7" x14ac:dyDescent="0.25">
      <c r="A6385" s="98" t="s">
        <v>549</v>
      </c>
      <c r="B6385" t="s">
        <v>232</v>
      </c>
      <c r="C6385">
        <v>0</v>
      </c>
      <c r="D6385">
        <v>202507</v>
      </c>
      <c r="E6385" s="121" t="str">
        <f t="shared" si="98"/>
        <v>01 July 2025</v>
      </c>
      <c r="F6385" s="98" t="s">
        <v>541</v>
      </c>
      <c r="G6385" t="s">
        <v>553</v>
      </c>
    </row>
    <row r="6386" spans="1:7" x14ac:dyDescent="0.25">
      <c r="A6386" s="98" t="s">
        <v>549</v>
      </c>
      <c r="B6386" t="s">
        <v>232</v>
      </c>
      <c r="C6386">
        <v>0</v>
      </c>
      <c r="D6386">
        <v>202507</v>
      </c>
      <c r="E6386" s="121" t="str">
        <f t="shared" si="98"/>
        <v>01 July 2025</v>
      </c>
      <c r="F6386" s="98" t="s">
        <v>541</v>
      </c>
      <c r="G6386" t="s">
        <v>554</v>
      </c>
    </row>
    <row r="6387" spans="1:7" x14ac:dyDescent="0.25">
      <c r="A6387" s="98" t="s">
        <v>549</v>
      </c>
      <c r="B6387" t="s">
        <v>234</v>
      </c>
      <c r="C6387">
        <v>-10879.66</v>
      </c>
      <c r="D6387">
        <v>202507</v>
      </c>
      <c r="E6387" s="121" t="str">
        <f t="shared" si="98"/>
        <v>01 July 2025</v>
      </c>
      <c r="F6387" s="98" t="s">
        <v>541</v>
      </c>
      <c r="G6387" t="s">
        <v>550</v>
      </c>
    </row>
    <row r="6388" spans="1:7" x14ac:dyDescent="0.25">
      <c r="A6388" s="98" t="s">
        <v>549</v>
      </c>
      <c r="B6388" t="s">
        <v>234</v>
      </c>
      <c r="C6388">
        <v>-24726.5</v>
      </c>
      <c r="D6388">
        <v>202507</v>
      </c>
      <c r="E6388" s="121" t="str">
        <f t="shared" si="98"/>
        <v>01 July 2025</v>
      </c>
      <c r="F6388" s="98" t="s">
        <v>541</v>
      </c>
      <c r="G6388" t="s">
        <v>551</v>
      </c>
    </row>
    <row r="6389" spans="1:7" x14ac:dyDescent="0.25">
      <c r="A6389" s="98" t="s">
        <v>549</v>
      </c>
      <c r="B6389" t="s">
        <v>234</v>
      </c>
      <c r="C6389">
        <v>-34617.1</v>
      </c>
      <c r="D6389">
        <v>202507</v>
      </c>
      <c r="E6389" s="121" t="str">
        <f t="shared" si="98"/>
        <v>01 July 2025</v>
      </c>
      <c r="F6389" s="98" t="s">
        <v>541</v>
      </c>
      <c r="G6389" t="s">
        <v>552</v>
      </c>
    </row>
    <row r="6390" spans="1:7" x14ac:dyDescent="0.25">
      <c r="A6390" s="98" t="s">
        <v>549</v>
      </c>
      <c r="B6390" t="s">
        <v>234</v>
      </c>
      <c r="C6390">
        <v>-44507.700000000004</v>
      </c>
      <c r="D6390">
        <v>202507</v>
      </c>
      <c r="E6390" s="121" t="str">
        <f t="shared" si="98"/>
        <v>01 July 2025</v>
      </c>
      <c r="F6390" s="98" t="s">
        <v>541</v>
      </c>
      <c r="G6390" t="s">
        <v>553</v>
      </c>
    </row>
    <row r="6391" spans="1:7" x14ac:dyDescent="0.25">
      <c r="A6391" s="98" t="s">
        <v>549</v>
      </c>
      <c r="B6391" t="s">
        <v>234</v>
      </c>
      <c r="C6391">
        <v>-49453</v>
      </c>
      <c r="D6391">
        <v>202507</v>
      </c>
      <c r="E6391" s="121" t="str">
        <f t="shared" si="98"/>
        <v>01 July 2025</v>
      </c>
      <c r="F6391" s="98" t="s">
        <v>541</v>
      </c>
      <c r="G6391" t="s">
        <v>554</v>
      </c>
    </row>
    <row r="6392" spans="1:7" x14ac:dyDescent="0.25">
      <c r="A6392" s="98" t="s">
        <v>549</v>
      </c>
      <c r="B6392" t="s">
        <v>236</v>
      </c>
      <c r="C6392">
        <v>9140.34</v>
      </c>
      <c r="D6392">
        <v>202507</v>
      </c>
      <c r="E6392" s="121" t="str">
        <f t="shared" si="98"/>
        <v>01 July 2025</v>
      </c>
      <c r="F6392" s="98" t="s">
        <v>541</v>
      </c>
      <c r="G6392" t="s">
        <v>550</v>
      </c>
    </row>
    <row r="6393" spans="1:7" x14ac:dyDescent="0.25">
      <c r="A6393" s="98" t="s">
        <v>549</v>
      </c>
      <c r="B6393" t="s">
        <v>236</v>
      </c>
      <c r="C6393">
        <v>20773.5</v>
      </c>
      <c r="D6393">
        <v>202507</v>
      </c>
      <c r="E6393" s="121" t="str">
        <f t="shared" si="98"/>
        <v>01 July 2025</v>
      </c>
      <c r="F6393" s="98" t="s">
        <v>541</v>
      </c>
      <c r="G6393" t="s">
        <v>551</v>
      </c>
    </row>
    <row r="6394" spans="1:7" x14ac:dyDescent="0.25">
      <c r="A6394" s="98" t="s">
        <v>549</v>
      </c>
      <c r="B6394" t="s">
        <v>236</v>
      </c>
      <c r="C6394">
        <v>29082.899999999998</v>
      </c>
      <c r="D6394">
        <v>202507</v>
      </c>
      <c r="E6394" s="121" t="str">
        <f t="shared" si="98"/>
        <v>01 July 2025</v>
      </c>
      <c r="F6394" s="98" t="s">
        <v>541</v>
      </c>
      <c r="G6394" t="s">
        <v>552</v>
      </c>
    </row>
    <row r="6395" spans="1:7" x14ac:dyDescent="0.25">
      <c r="A6395" s="98" t="s">
        <v>549</v>
      </c>
      <c r="B6395" t="s">
        <v>236</v>
      </c>
      <c r="C6395">
        <v>37392.300000000003</v>
      </c>
      <c r="D6395">
        <v>202507</v>
      </c>
      <c r="E6395" s="121" t="str">
        <f t="shared" si="98"/>
        <v>01 July 2025</v>
      </c>
      <c r="F6395" s="98" t="s">
        <v>541</v>
      </c>
      <c r="G6395" t="s">
        <v>553</v>
      </c>
    </row>
    <row r="6396" spans="1:7" x14ac:dyDescent="0.25">
      <c r="A6396" s="98" t="s">
        <v>549</v>
      </c>
      <c r="B6396" t="s">
        <v>236</v>
      </c>
      <c r="C6396">
        <v>41547</v>
      </c>
      <c r="D6396">
        <v>202507</v>
      </c>
      <c r="E6396" s="121" t="str">
        <f t="shared" si="98"/>
        <v>01 July 2025</v>
      </c>
      <c r="F6396" s="98" t="s">
        <v>541</v>
      </c>
      <c r="G6396" t="s">
        <v>554</v>
      </c>
    </row>
    <row r="6397" spans="1:7" x14ac:dyDescent="0.25">
      <c r="A6397" s="98" t="s">
        <v>549</v>
      </c>
      <c r="B6397" t="s">
        <v>238</v>
      </c>
      <c r="C6397">
        <v>0</v>
      </c>
      <c r="D6397">
        <v>202507</v>
      </c>
      <c r="E6397" s="121" t="str">
        <f t="shared" si="98"/>
        <v>01 July 2025</v>
      </c>
      <c r="F6397" s="98" t="s">
        <v>541</v>
      </c>
      <c r="G6397" t="s">
        <v>550</v>
      </c>
    </row>
    <row r="6398" spans="1:7" x14ac:dyDescent="0.25">
      <c r="A6398" s="98" t="s">
        <v>549</v>
      </c>
      <c r="B6398" t="s">
        <v>238</v>
      </c>
      <c r="C6398">
        <v>0</v>
      </c>
      <c r="D6398">
        <v>202507</v>
      </c>
      <c r="E6398" s="121" t="str">
        <f t="shared" si="98"/>
        <v>01 July 2025</v>
      </c>
      <c r="F6398" s="98" t="s">
        <v>541</v>
      </c>
      <c r="G6398" t="s">
        <v>551</v>
      </c>
    </row>
    <row r="6399" spans="1:7" x14ac:dyDescent="0.25">
      <c r="A6399" s="98" t="s">
        <v>549</v>
      </c>
      <c r="B6399" t="s">
        <v>238</v>
      </c>
      <c r="C6399">
        <v>0</v>
      </c>
      <c r="D6399">
        <v>202507</v>
      </c>
      <c r="E6399" s="121" t="str">
        <f t="shared" si="98"/>
        <v>01 July 2025</v>
      </c>
      <c r="F6399" s="98" t="s">
        <v>541</v>
      </c>
      <c r="G6399" t="s">
        <v>552</v>
      </c>
    </row>
    <row r="6400" spans="1:7" x14ac:dyDescent="0.25">
      <c r="A6400" s="98" t="s">
        <v>549</v>
      </c>
      <c r="B6400" t="s">
        <v>238</v>
      </c>
      <c r="C6400">
        <v>0</v>
      </c>
      <c r="D6400">
        <v>202507</v>
      </c>
      <c r="E6400" s="121" t="str">
        <f t="shared" si="98"/>
        <v>01 July 2025</v>
      </c>
      <c r="F6400" s="98" t="s">
        <v>541</v>
      </c>
      <c r="G6400" t="s">
        <v>553</v>
      </c>
    </row>
    <row r="6401" spans="1:7" x14ac:dyDescent="0.25">
      <c r="A6401" s="98" t="s">
        <v>549</v>
      </c>
      <c r="B6401" t="s">
        <v>238</v>
      </c>
      <c r="C6401">
        <v>0</v>
      </c>
      <c r="D6401">
        <v>202507</v>
      </c>
      <c r="E6401" s="121" t="str">
        <f t="shared" si="98"/>
        <v>01 July 2025</v>
      </c>
      <c r="F6401" s="98" t="s">
        <v>541</v>
      </c>
      <c r="G6401" t="s">
        <v>554</v>
      </c>
    </row>
    <row r="6402" spans="1:7" x14ac:dyDescent="0.25">
      <c r="A6402" s="98" t="s">
        <v>549</v>
      </c>
      <c r="B6402" t="s">
        <v>238</v>
      </c>
      <c r="C6402">
        <v>9140.34</v>
      </c>
      <c r="D6402">
        <v>202507</v>
      </c>
      <c r="E6402" s="121" t="str">
        <f t="shared" si="98"/>
        <v>01 July 2025</v>
      </c>
      <c r="F6402" s="98" t="s">
        <v>541</v>
      </c>
      <c r="G6402" t="s">
        <v>550</v>
      </c>
    </row>
    <row r="6403" spans="1:7" x14ac:dyDescent="0.25">
      <c r="A6403" s="98" t="s">
        <v>549</v>
      </c>
      <c r="B6403" t="s">
        <v>238</v>
      </c>
      <c r="C6403">
        <v>20773.5</v>
      </c>
      <c r="D6403">
        <v>202507</v>
      </c>
      <c r="E6403" s="121" t="str">
        <f t="shared" si="98"/>
        <v>01 July 2025</v>
      </c>
      <c r="F6403" s="98" t="s">
        <v>541</v>
      </c>
      <c r="G6403" t="s">
        <v>551</v>
      </c>
    </row>
    <row r="6404" spans="1:7" x14ac:dyDescent="0.25">
      <c r="A6404" s="98" t="s">
        <v>549</v>
      </c>
      <c r="B6404" t="s">
        <v>238</v>
      </c>
      <c r="C6404">
        <v>29082.899999999998</v>
      </c>
      <c r="D6404">
        <v>202507</v>
      </c>
      <c r="E6404" s="121" t="str">
        <f t="shared" si="98"/>
        <v>01 July 2025</v>
      </c>
      <c r="F6404" s="98" t="s">
        <v>541</v>
      </c>
      <c r="G6404" t="s">
        <v>552</v>
      </c>
    </row>
    <row r="6405" spans="1:7" x14ac:dyDescent="0.25">
      <c r="A6405" s="98" t="s">
        <v>549</v>
      </c>
      <c r="B6405" t="s">
        <v>238</v>
      </c>
      <c r="C6405">
        <v>37392.300000000003</v>
      </c>
      <c r="D6405">
        <v>202507</v>
      </c>
      <c r="E6405" s="121" t="str">
        <f t="shared" si="98"/>
        <v>01 July 2025</v>
      </c>
      <c r="F6405" s="98" t="s">
        <v>541</v>
      </c>
      <c r="G6405" t="s">
        <v>553</v>
      </c>
    </row>
    <row r="6406" spans="1:7" x14ac:dyDescent="0.25">
      <c r="A6406" s="98" t="s">
        <v>549</v>
      </c>
      <c r="B6406" t="s">
        <v>238</v>
      </c>
      <c r="C6406">
        <v>41547</v>
      </c>
      <c r="D6406">
        <v>202507</v>
      </c>
      <c r="E6406" s="121" t="str">
        <f t="shared" si="98"/>
        <v>01 July 2025</v>
      </c>
      <c r="F6406" s="98" t="s">
        <v>541</v>
      </c>
      <c r="G6406" t="s">
        <v>554</v>
      </c>
    </row>
    <row r="6407" spans="1:7" x14ac:dyDescent="0.25">
      <c r="A6407" s="98" t="s">
        <v>549</v>
      </c>
      <c r="B6407" t="s">
        <v>241</v>
      </c>
      <c r="C6407">
        <v>9140.34</v>
      </c>
      <c r="D6407">
        <v>202507</v>
      </c>
      <c r="E6407" s="121" t="str">
        <f t="shared" ref="E6407:E6470" si="99">TEXT(DATE(LEFT(D6407,4), RIGHT(D6407,2), 1), "DD MMMM YYYY")</f>
        <v>01 July 2025</v>
      </c>
      <c r="F6407" s="98" t="s">
        <v>541</v>
      </c>
      <c r="G6407" t="s">
        <v>550</v>
      </c>
    </row>
    <row r="6408" spans="1:7" x14ac:dyDescent="0.25">
      <c r="A6408" s="98" t="s">
        <v>549</v>
      </c>
      <c r="B6408" t="s">
        <v>241</v>
      </c>
      <c r="C6408">
        <v>20773.5</v>
      </c>
      <c r="D6408">
        <v>202507</v>
      </c>
      <c r="E6408" s="121" t="str">
        <f t="shared" si="99"/>
        <v>01 July 2025</v>
      </c>
      <c r="F6408" s="98" t="s">
        <v>541</v>
      </c>
      <c r="G6408" t="s">
        <v>551</v>
      </c>
    </row>
    <row r="6409" spans="1:7" x14ac:dyDescent="0.25">
      <c r="A6409" s="98" t="s">
        <v>549</v>
      </c>
      <c r="B6409" t="s">
        <v>241</v>
      </c>
      <c r="C6409">
        <v>29082.899999999998</v>
      </c>
      <c r="D6409">
        <v>202507</v>
      </c>
      <c r="E6409" s="121" t="str">
        <f t="shared" si="99"/>
        <v>01 July 2025</v>
      </c>
      <c r="F6409" s="98" t="s">
        <v>541</v>
      </c>
      <c r="G6409" t="s">
        <v>552</v>
      </c>
    </row>
    <row r="6410" spans="1:7" x14ac:dyDescent="0.25">
      <c r="A6410" s="98" t="s">
        <v>549</v>
      </c>
      <c r="B6410" t="s">
        <v>241</v>
      </c>
      <c r="C6410">
        <v>37392.300000000003</v>
      </c>
      <c r="D6410">
        <v>202507</v>
      </c>
      <c r="E6410" s="121" t="str">
        <f t="shared" si="99"/>
        <v>01 July 2025</v>
      </c>
      <c r="F6410" s="98" t="s">
        <v>541</v>
      </c>
      <c r="G6410" t="s">
        <v>553</v>
      </c>
    </row>
    <row r="6411" spans="1:7" x14ac:dyDescent="0.25">
      <c r="A6411" s="98" t="s">
        <v>549</v>
      </c>
      <c r="B6411" t="s">
        <v>241</v>
      </c>
      <c r="C6411">
        <v>41547</v>
      </c>
      <c r="D6411">
        <v>202507</v>
      </c>
      <c r="E6411" s="121" t="str">
        <f t="shared" si="99"/>
        <v>01 July 2025</v>
      </c>
      <c r="F6411" s="98" t="s">
        <v>541</v>
      </c>
      <c r="G6411" t="s">
        <v>554</v>
      </c>
    </row>
    <row r="6412" spans="1:7" x14ac:dyDescent="0.25">
      <c r="A6412" s="98" t="s">
        <v>549</v>
      </c>
      <c r="B6412" t="s">
        <v>243</v>
      </c>
      <c r="C6412">
        <v>0</v>
      </c>
      <c r="D6412">
        <v>202507</v>
      </c>
      <c r="E6412" s="121" t="str">
        <f t="shared" si="99"/>
        <v>01 July 2025</v>
      </c>
      <c r="F6412" s="98" t="s">
        <v>541</v>
      </c>
      <c r="G6412" t="s">
        <v>550</v>
      </c>
    </row>
    <row r="6413" spans="1:7" x14ac:dyDescent="0.25">
      <c r="A6413" s="98" t="s">
        <v>549</v>
      </c>
      <c r="B6413" t="s">
        <v>243</v>
      </c>
      <c r="C6413">
        <v>0</v>
      </c>
      <c r="D6413">
        <v>202507</v>
      </c>
      <c r="E6413" s="121" t="str">
        <f t="shared" si="99"/>
        <v>01 July 2025</v>
      </c>
      <c r="F6413" s="98" t="s">
        <v>541</v>
      </c>
      <c r="G6413" t="s">
        <v>551</v>
      </c>
    </row>
    <row r="6414" spans="1:7" x14ac:dyDescent="0.25">
      <c r="A6414" s="98" t="s">
        <v>549</v>
      </c>
      <c r="B6414" t="s">
        <v>243</v>
      </c>
      <c r="C6414">
        <v>0</v>
      </c>
      <c r="D6414">
        <v>202507</v>
      </c>
      <c r="E6414" s="121" t="str">
        <f t="shared" si="99"/>
        <v>01 July 2025</v>
      </c>
      <c r="F6414" s="98" t="s">
        <v>541</v>
      </c>
      <c r="G6414" t="s">
        <v>552</v>
      </c>
    </row>
    <row r="6415" spans="1:7" x14ac:dyDescent="0.25">
      <c r="A6415" s="98" t="s">
        <v>549</v>
      </c>
      <c r="B6415" t="s">
        <v>243</v>
      </c>
      <c r="C6415">
        <v>0</v>
      </c>
      <c r="D6415">
        <v>202507</v>
      </c>
      <c r="E6415" s="121" t="str">
        <f t="shared" si="99"/>
        <v>01 July 2025</v>
      </c>
      <c r="F6415" s="98" t="s">
        <v>541</v>
      </c>
      <c r="G6415" t="s">
        <v>553</v>
      </c>
    </row>
    <row r="6416" spans="1:7" x14ac:dyDescent="0.25">
      <c r="A6416" s="98" t="s">
        <v>549</v>
      </c>
      <c r="B6416" t="s">
        <v>243</v>
      </c>
      <c r="C6416">
        <v>0</v>
      </c>
      <c r="D6416">
        <v>202507</v>
      </c>
      <c r="E6416" s="121" t="str">
        <f t="shared" si="99"/>
        <v>01 July 2025</v>
      </c>
      <c r="F6416" s="98" t="s">
        <v>541</v>
      </c>
      <c r="G6416" t="s">
        <v>554</v>
      </c>
    </row>
    <row r="6417" spans="1:7" x14ac:dyDescent="0.25">
      <c r="A6417" s="98" t="s">
        <v>549</v>
      </c>
      <c r="B6417" t="s">
        <v>249</v>
      </c>
      <c r="C6417">
        <v>9140.34</v>
      </c>
      <c r="D6417">
        <v>202507</v>
      </c>
      <c r="E6417" s="121" t="str">
        <f t="shared" si="99"/>
        <v>01 July 2025</v>
      </c>
      <c r="F6417" s="98" t="s">
        <v>541</v>
      </c>
      <c r="G6417" t="s">
        <v>550</v>
      </c>
    </row>
    <row r="6418" spans="1:7" x14ac:dyDescent="0.25">
      <c r="A6418" s="98" t="s">
        <v>549</v>
      </c>
      <c r="B6418" t="s">
        <v>249</v>
      </c>
      <c r="C6418">
        <v>20773.5</v>
      </c>
      <c r="D6418">
        <v>202507</v>
      </c>
      <c r="E6418" s="121" t="str">
        <f t="shared" si="99"/>
        <v>01 July 2025</v>
      </c>
      <c r="F6418" s="98" t="s">
        <v>541</v>
      </c>
      <c r="G6418" t="s">
        <v>551</v>
      </c>
    </row>
    <row r="6419" spans="1:7" x14ac:dyDescent="0.25">
      <c r="A6419" s="98" t="s">
        <v>549</v>
      </c>
      <c r="B6419" t="s">
        <v>249</v>
      </c>
      <c r="C6419">
        <v>29082.899999999998</v>
      </c>
      <c r="D6419">
        <v>202507</v>
      </c>
      <c r="E6419" s="121" t="str">
        <f t="shared" si="99"/>
        <v>01 July 2025</v>
      </c>
      <c r="F6419" s="98" t="s">
        <v>541</v>
      </c>
      <c r="G6419" t="s">
        <v>552</v>
      </c>
    </row>
    <row r="6420" spans="1:7" x14ac:dyDescent="0.25">
      <c r="A6420" s="98" t="s">
        <v>549</v>
      </c>
      <c r="B6420" t="s">
        <v>249</v>
      </c>
      <c r="C6420">
        <v>37392.300000000003</v>
      </c>
      <c r="D6420">
        <v>202507</v>
      </c>
      <c r="E6420" s="121" t="str">
        <f t="shared" si="99"/>
        <v>01 July 2025</v>
      </c>
      <c r="F6420" s="98" t="s">
        <v>541</v>
      </c>
      <c r="G6420" t="s">
        <v>553</v>
      </c>
    </row>
    <row r="6421" spans="1:7" x14ac:dyDescent="0.25">
      <c r="A6421" s="98" t="s">
        <v>549</v>
      </c>
      <c r="B6421" t="s">
        <v>249</v>
      </c>
      <c r="C6421">
        <v>41547</v>
      </c>
      <c r="D6421">
        <v>202507</v>
      </c>
      <c r="E6421" s="121" t="str">
        <f t="shared" si="99"/>
        <v>01 July 2025</v>
      </c>
      <c r="F6421" s="98" t="s">
        <v>541</v>
      </c>
      <c r="G6421" t="s">
        <v>554</v>
      </c>
    </row>
    <row r="6422" spans="1:7" x14ac:dyDescent="0.25">
      <c r="A6422" s="98" t="s">
        <v>549</v>
      </c>
      <c r="B6422" t="s">
        <v>255</v>
      </c>
      <c r="C6422">
        <v>9140.34</v>
      </c>
      <c r="D6422">
        <v>202507</v>
      </c>
      <c r="E6422" s="121" t="str">
        <f t="shared" si="99"/>
        <v>01 July 2025</v>
      </c>
      <c r="F6422" s="98" t="s">
        <v>541</v>
      </c>
      <c r="G6422" t="s">
        <v>550</v>
      </c>
    </row>
    <row r="6423" spans="1:7" x14ac:dyDescent="0.25">
      <c r="A6423" s="98" t="s">
        <v>549</v>
      </c>
      <c r="B6423" t="s">
        <v>255</v>
      </c>
      <c r="C6423">
        <v>20773.5</v>
      </c>
      <c r="D6423">
        <v>202507</v>
      </c>
      <c r="E6423" s="121" t="str">
        <f t="shared" si="99"/>
        <v>01 July 2025</v>
      </c>
      <c r="F6423" s="98" t="s">
        <v>541</v>
      </c>
      <c r="G6423" t="s">
        <v>551</v>
      </c>
    </row>
    <row r="6424" spans="1:7" x14ac:dyDescent="0.25">
      <c r="A6424" s="98" t="s">
        <v>549</v>
      </c>
      <c r="B6424" t="s">
        <v>255</v>
      </c>
      <c r="C6424">
        <v>29082.899999999998</v>
      </c>
      <c r="D6424">
        <v>202507</v>
      </c>
      <c r="E6424" s="121" t="str">
        <f t="shared" si="99"/>
        <v>01 July 2025</v>
      </c>
      <c r="F6424" s="98" t="s">
        <v>541</v>
      </c>
      <c r="G6424" t="s">
        <v>552</v>
      </c>
    </row>
    <row r="6425" spans="1:7" x14ac:dyDescent="0.25">
      <c r="A6425" s="98" t="s">
        <v>549</v>
      </c>
      <c r="B6425" t="s">
        <v>255</v>
      </c>
      <c r="C6425">
        <v>37392.300000000003</v>
      </c>
      <c r="D6425">
        <v>202507</v>
      </c>
      <c r="E6425" s="121" t="str">
        <f t="shared" si="99"/>
        <v>01 July 2025</v>
      </c>
      <c r="F6425" s="98" t="s">
        <v>541</v>
      </c>
      <c r="G6425" t="s">
        <v>553</v>
      </c>
    </row>
    <row r="6426" spans="1:7" x14ac:dyDescent="0.25">
      <c r="A6426" s="98" t="s">
        <v>549</v>
      </c>
      <c r="B6426" t="s">
        <v>255</v>
      </c>
      <c r="C6426">
        <v>41547</v>
      </c>
      <c r="D6426">
        <v>202507</v>
      </c>
      <c r="E6426" s="121" t="str">
        <f t="shared" si="99"/>
        <v>01 July 2025</v>
      </c>
      <c r="F6426" s="98" t="s">
        <v>541</v>
      </c>
      <c r="G6426" t="s">
        <v>554</v>
      </c>
    </row>
    <row r="6427" spans="1:7" x14ac:dyDescent="0.25">
      <c r="A6427" s="98" t="s">
        <v>549</v>
      </c>
      <c r="B6427" t="s">
        <v>15</v>
      </c>
      <c r="C6427">
        <v>0</v>
      </c>
      <c r="D6427">
        <v>202508</v>
      </c>
      <c r="E6427" s="121" t="str">
        <f t="shared" si="99"/>
        <v>01 August 2025</v>
      </c>
      <c r="F6427" s="98" t="s">
        <v>541</v>
      </c>
      <c r="G6427" t="s">
        <v>550</v>
      </c>
    </row>
    <row r="6428" spans="1:7" x14ac:dyDescent="0.25">
      <c r="A6428" s="98" t="s">
        <v>549</v>
      </c>
      <c r="B6428" t="s">
        <v>15</v>
      </c>
      <c r="C6428">
        <v>0</v>
      </c>
      <c r="D6428">
        <v>202508</v>
      </c>
      <c r="E6428" s="121" t="str">
        <f t="shared" si="99"/>
        <v>01 August 2025</v>
      </c>
      <c r="F6428" s="98" t="s">
        <v>541</v>
      </c>
      <c r="G6428" t="s">
        <v>551</v>
      </c>
    </row>
    <row r="6429" spans="1:7" x14ac:dyDescent="0.25">
      <c r="A6429" s="98" t="s">
        <v>549</v>
      </c>
      <c r="B6429" t="s">
        <v>15</v>
      </c>
      <c r="C6429">
        <v>0</v>
      </c>
      <c r="D6429">
        <v>202508</v>
      </c>
      <c r="E6429" s="121" t="str">
        <f t="shared" si="99"/>
        <v>01 August 2025</v>
      </c>
      <c r="F6429" s="98" t="s">
        <v>541</v>
      </c>
      <c r="G6429" t="s">
        <v>552</v>
      </c>
    </row>
    <row r="6430" spans="1:7" x14ac:dyDescent="0.25">
      <c r="A6430" s="98" t="s">
        <v>549</v>
      </c>
      <c r="B6430" t="s">
        <v>15</v>
      </c>
      <c r="C6430">
        <v>0</v>
      </c>
      <c r="D6430">
        <v>202508</v>
      </c>
      <c r="E6430" s="121" t="str">
        <f t="shared" si="99"/>
        <v>01 August 2025</v>
      </c>
      <c r="F6430" s="98" t="s">
        <v>541</v>
      </c>
      <c r="G6430" t="s">
        <v>553</v>
      </c>
    </row>
    <row r="6431" spans="1:7" x14ac:dyDescent="0.25">
      <c r="A6431" s="98" t="s">
        <v>549</v>
      </c>
      <c r="B6431" t="s">
        <v>15</v>
      </c>
      <c r="C6431">
        <v>0</v>
      </c>
      <c r="D6431">
        <v>202508</v>
      </c>
      <c r="E6431" s="121" t="str">
        <f t="shared" si="99"/>
        <v>01 August 2025</v>
      </c>
      <c r="F6431" s="98" t="s">
        <v>541</v>
      </c>
      <c r="G6431" t="s">
        <v>554</v>
      </c>
    </row>
    <row r="6432" spans="1:7" x14ac:dyDescent="0.25">
      <c r="A6432" s="98" t="s">
        <v>549</v>
      </c>
      <c r="B6432" t="s">
        <v>18</v>
      </c>
      <c r="C6432">
        <v>0</v>
      </c>
      <c r="D6432">
        <v>202508</v>
      </c>
      <c r="E6432" s="121" t="str">
        <f t="shared" si="99"/>
        <v>01 August 2025</v>
      </c>
      <c r="F6432" s="98" t="s">
        <v>541</v>
      </c>
      <c r="G6432" t="s">
        <v>550</v>
      </c>
    </row>
    <row r="6433" spans="1:7" x14ac:dyDescent="0.25">
      <c r="A6433" s="98" t="s">
        <v>549</v>
      </c>
      <c r="B6433" t="s">
        <v>18</v>
      </c>
      <c r="C6433">
        <v>0</v>
      </c>
      <c r="D6433">
        <v>202508</v>
      </c>
      <c r="E6433" s="121" t="str">
        <f t="shared" si="99"/>
        <v>01 August 2025</v>
      </c>
      <c r="F6433" s="98" t="s">
        <v>541</v>
      </c>
      <c r="G6433" t="s">
        <v>551</v>
      </c>
    </row>
    <row r="6434" spans="1:7" x14ac:dyDescent="0.25">
      <c r="A6434" s="98" t="s">
        <v>549</v>
      </c>
      <c r="B6434" t="s">
        <v>18</v>
      </c>
      <c r="C6434">
        <v>0</v>
      </c>
      <c r="D6434">
        <v>202508</v>
      </c>
      <c r="E6434" s="121" t="str">
        <f t="shared" si="99"/>
        <v>01 August 2025</v>
      </c>
      <c r="F6434" s="98" t="s">
        <v>541</v>
      </c>
      <c r="G6434" t="s">
        <v>552</v>
      </c>
    </row>
    <row r="6435" spans="1:7" x14ac:dyDescent="0.25">
      <c r="A6435" s="98" t="s">
        <v>549</v>
      </c>
      <c r="B6435" t="s">
        <v>18</v>
      </c>
      <c r="C6435">
        <v>0</v>
      </c>
      <c r="D6435">
        <v>202508</v>
      </c>
      <c r="E6435" s="121" t="str">
        <f t="shared" si="99"/>
        <v>01 August 2025</v>
      </c>
      <c r="F6435" s="98" t="s">
        <v>541</v>
      </c>
      <c r="G6435" t="s">
        <v>553</v>
      </c>
    </row>
    <row r="6436" spans="1:7" x14ac:dyDescent="0.25">
      <c r="A6436" s="98" t="s">
        <v>549</v>
      </c>
      <c r="B6436" t="s">
        <v>18</v>
      </c>
      <c r="C6436">
        <v>0</v>
      </c>
      <c r="D6436">
        <v>202508</v>
      </c>
      <c r="E6436" s="121" t="str">
        <f t="shared" si="99"/>
        <v>01 August 2025</v>
      </c>
      <c r="F6436" s="98" t="s">
        <v>541</v>
      </c>
      <c r="G6436" t="s">
        <v>554</v>
      </c>
    </row>
    <row r="6437" spans="1:7" x14ac:dyDescent="0.25">
      <c r="A6437" s="98" t="s">
        <v>549</v>
      </c>
      <c r="B6437" t="s">
        <v>20</v>
      </c>
      <c r="C6437">
        <v>0</v>
      </c>
      <c r="D6437">
        <v>202508</v>
      </c>
      <c r="E6437" s="121" t="str">
        <f t="shared" si="99"/>
        <v>01 August 2025</v>
      </c>
      <c r="F6437" s="98" t="s">
        <v>541</v>
      </c>
      <c r="G6437" t="s">
        <v>550</v>
      </c>
    </row>
    <row r="6438" spans="1:7" x14ac:dyDescent="0.25">
      <c r="A6438" s="98" t="s">
        <v>549</v>
      </c>
      <c r="B6438" t="s">
        <v>20</v>
      </c>
      <c r="C6438">
        <v>0</v>
      </c>
      <c r="D6438">
        <v>202508</v>
      </c>
      <c r="E6438" s="121" t="str">
        <f t="shared" si="99"/>
        <v>01 August 2025</v>
      </c>
      <c r="F6438" s="98" t="s">
        <v>541</v>
      </c>
      <c r="G6438" t="s">
        <v>551</v>
      </c>
    </row>
    <row r="6439" spans="1:7" x14ac:dyDescent="0.25">
      <c r="A6439" s="98" t="s">
        <v>549</v>
      </c>
      <c r="B6439" t="s">
        <v>20</v>
      </c>
      <c r="C6439">
        <v>0</v>
      </c>
      <c r="D6439">
        <v>202508</v>
      </c>
      <c r="E6439" s="121" t="str">
        <f t="shared" si="99"/>
        <v>01 August 2025</v>
      </c>
      <c r="F6439" s="98" t="s">
        <v>541</v>
      </c>
      <c r="G6439" t="s">
        <v>552</v>
      </c>
    </row>
    <row r="6440" spans="1:7" x14ac:dyDescent="0.25">
      <c r="A6440" s="98" t="s">
        <v>549</v>
      </c>
      <c r="B6440" t="s">
        <v>20</v>
      </c>
      <c r="C6440">
        <v>0</v>
      </c>
      <c r="D6440">
        <v>202508</v>
      </c>
      <c r="E6440" s="121" t="str">
        <f t="shared" si="99"/>
        <v>01 August 2025</v>
      </c>
      <c r="F6440" s="98" t="s">
        <v>541</v>
      </c>
      <c r="G6440" t="s">
        <v>553</v>
      </c>
    </row>
    <row r="6441" spans="1:7" x14ac:dyDescent="0.25">
      <c r="A6441" s="98" t="s">
        <v>549</v>
      </c>
      <c r="B6441" t="s">
        <v>20</v>
      </c>
      <c r="C6441">
        <v>0</v>
      </c>
      <c r="D6441">
        <v>202508</v>
      </c>
      <c r="E6441" s="121" t="str">
        <f t="shared" si="99"/>
        <v>01 August 2025</v>
      </c>
      <c r="F6441" s="98" t="s">
        <v>541</v>
      </c>
      <c r="G6441" t="s">
        <v>554</v>
      </c>
    </row>
    <row r="6442" spans="1:7" x14ac:dyDescent="0.25">
      <c r="A6442" s="98" t="s">
        <v>549</v>
      </c>
      <c r="B6442" t="s">
        <v>22</v>
      </c>
      <c r="C6442">
        <v>48375</v>
      </c>
      <c r="D6442">
        <v>202508</v>
      </c>
      <c r="E6442" s="121" t="str">
        <f t="shared" si="99"/>
        <v>01 August 2025</v>
      </c>
      <c r="F6442" s="98" t="s">
        <v>541</v>
      </c>
      <c r="G6442" t="s">
        <v>550</v>
      </c>
    </row>
    <row r="6443" spans="1:7" x14ac:dyDescent="0.25">
      <c r="A6443" s="98" t="s">
        <v>549</v>
      </c>
      <c r="B6443" t="s">
        <v>22</v>
      </c>
      <c r="C6443">
        <v>150000</v>
      </c>
      <c r="D6443">
        <v>202508</v>
      </c>
      <c r="E6443" s="121" t="str">
        <f t="shared" si="99"/>
        <v>01 August 2025</v>
      </c>
      <c r="F6443" s="98" t="s">
        <v>541</v>
      </c>
      <c r="G6443" t="s">
        <v>551</v>
      </c>
    </row>
    <row r="6444" spans="1:7" x14ac:dyDescent="0.25">
      <c r="A6444" s="98" t="s">
        <v>549</v>
      </c>
      <c r="B6444" t="s">
        <v>22</v>
      </c>
      <c r="C6444">
        <v>225000</v>
      </c>
      <c r="D6444">
        <v>202508</v>
      </c>
      <c r="E6444" s="121" t="str">
        <f t="shared" si="99"/>
        <v>01 August 2025</v>
      </c>
      <c r="F6444" s="98" t="s">
        <v>541</v>
      </c>
      <c r="G6444" t="s">
        <v>552</v>
      </c>
    </row>
    <row r="6445" spans="1:7" x14ac:dyDescent="0.25">
      <c r="A6445" s="98" t="s">
        <v>549</v>
      </c>
      <c r="B6445" t="s">
        <v>22</v>
      </c>
      <c r="C6445">
        <v>300000</v>
      </c>
      <c r="D6445">
        <v>202508</v>
      </c>
      <c r="E6445" s="121" t="str">
        <f t="shared" si="99"/>
        <v>01 August 2025</v>
      </c>
      <c r="F6445" s="98" t="s">
        <v>541</v>
      </c>
      <c r="G6445" t="s">
        <v>553</v>
      </c>
    </row>
    <row r="6446" spans="1:7" x14ac:dyDescent="0.25">
      <c r="A6446" s="98" t="s">
        <v>549</v>
      </c>
      <c r="B6446" t="s">
        <v>22</v>
      </c>
      <c r="C6446">
        <v>375000</v>
      </c>
      <c r="D6446">
        <v>202508</v>
      </c>
      <c r="E6446" s="121" t="str">
        <f t="shared" si="99"/>
        <v>01 August 2025</v>
      </c>
      <c r="F6446" s="98" t="s">
        <v>541</v>
      </c>
      <c r="G6446" t="s">
        <v>554</v>
      </c>
    </row>
    <row r="6447" spans="1:7" x14ac:dyDescent="0.25">
      <c r="A6447" s="98" t="s">
        <v>549</v>
      </c>
      <c r="B6447" t="s">
        <v>63</v>
      </c>
      <c r="C6447">
        <v>48375</v>
      </c>
      <c r="D6447">
        <v>202508</v>
      </c>
      <c r="E6447" s="121" t="str">
        <f t="shared" si="99"/>
        <v>01 August 2025</v>
      </c>
      <c r="F6447" s="98" t="s">
        <v>541</v>
      </c>
      <c r="G6447" t="s">
        <v>550</v>
      </c>
    </row>
    <row r="6448" spans="1:7" x14ac:dyDescent="0.25">
      <c r="A6448" s="98" t="s">
        <v>549</v>
      </c>
      <c r="B6448" t="s">
        <v>63</v>
      </c>
      <c r="C6448">
        <v>150000</v>
      </c>
      <c r="D6448">
        <v>202508</v>
      </c>
      <c r="E6448" s="121" t="str">
        <f t="shared" si="99"/>
        <v>01 August 2025</v>
      </c>
      <c r="F6448" s="98" t="s">
        <v>541</v>
      </c>
      <c r="G6448" t="s">
        <v>551</v>
      </c>
    </row>
    <row r="6449" spans="1:7" x14ac:dyDescent="0.25">
      <c r="A6449" s="98" t="s">
        <v>549</v>
      </c>
      <c r="B6449" t="s">
        <v>63</v>
      </c>
      <c r="C6449">
        <v>225000</v>
      </c>
      <c r="D6449">
        <v>202508</v>
      </c>
      <c r="E6449" s="121" t="str">
        <f t="shared" si="99"/>
        <v>01 August 2025</v>
      </c>
      <c r="F6449" s="98" t="s">
        <v>541</v>
      </c>
      <c r="G6449" t="s">
        <v>552</v>
      </c>
    </row>
    <row r="6450" spans="1:7" x14ac:dyDescent="0.25">
      <c r="A6450" s="98" t="s">
        <v>549</v>
      </c>
      <c r="B6450" t="s">
        <v>63</v>
      </c>
      <c r="C6450">
        <v>300000</v>
      </c>
      <c r="D6450">
        <v>202508</v>
      </c>
      <c r="E6450" s="121" t="str">
        <f t="shared" si="99"/>
        <v>01 August 2025</v>
      </c>
      <c r="F6450" s="98" t="s">
        <v>541</v>
      </c>
      <c r="G6450" t="s">
        <v>553</v>
      </c>
    </row>
    <row r="6451" spans="1:7" x14ac:dyDescent="0.25">
      <c r="A6451" s="98" t="s">
        <v>549</v>
      </c>
      <c r="B6451" t="s">
        <v>63</v>
      </c>
      <c r="C6451">
        <v>375000</v>
      </c>
      <c r="D6451">
        <v>202508</v>
      </c>
      <c r="E6451" s="121" t="str">
        <f t="shared" si="99"/>
        <v>01 August 2025</v>
      </c>
      <c r="F6451" s="98" t="s">
        <v>541</v>
      </c>
      <c r="G6451" t="s">
        <v>554</v>
      </c>
    </row>
    <row r="6452" spans="1:7" x14ac:dyDescent="0.25">
      <c r="A6452" s="98" t="s">
        <v>549</v>
      </c>
      <c r="B6452" t="s">
        <v>66</v>
      </c>
      <c r="C6452">
        <v>0</v>
      </c>
      <c r="D6452">
        <v>202508</v>
      </c>
      <c r="E6452" s="121" t="str">
        <f t="shared" si="99"/>
        <v>01 August 2025</v>
      </c>
      <c r="F6452" s="98" t="s">
        <v>541</v>
      </c>
      <c r="G6452" t="s">
        <v>550</v>
      </c>
    </row>
    <row r="6453" spans="1:7" x14ac:dyDescent="0.25">
      <c r="A6453" s="98" t="s">
        <v>549</v>
      </c>
      <c r="B6453" t="s">
        <v>66</v>
      </c>
      <c r="C6453">
        <v>0</v>
      </c>
      <c r="D6453">
        <v>202508</v>
      </c>
      <c r="E6453" s="121" t="str">
        <f t="shared" si="99"/>
        <v>01 August 2025</v>
      </c>
      <c r="F6453" s="98" t="s">
        <v>541</v>
      </c>
      <c r="G6453" t="s">
        <v>551</v>
      </c>
    </row>
    <row r="6454" spans="1:7" x14ac:dyDescent="0.25">
      <c r="A6454" s="98" t="s">
        <v>549</v>
      </c>
      <c r="B6454" t="s">
        <v>66</v>
      </c>
      <c r="C6454">
        <v>0</v>
      </c>
      <c r="D6454">
        <v>202508</v>
      </c>
      <c r="E6454" s="121" t="str">
        <f t="shared" si="99"/>
        <v>01 August 2025</v>
      </c>
      <c r="F6454" s="98" t="s">
        <v>541</v>
      </c>
      <c r="G6454" t="s">
        <v>552</v>
      </c>
    </row>
    <row r="6455" spans="1:7" x14ac:dyDescent="0.25">
      <c r="A6455" s="98" t="s">
        <v>549</v>
      </c>
      <c r="B6455" t="s">
        <v>66</v>
      </c>
      <c r="C6455">
        <v>0</v>
      </c>
      <c r="D6455">
        <v>202508</v>
      </c>
      <c r="E6455" s="121" t="str">
        <f t="shared" si="99"/>
        <v>01 August 2025</v>
      </c>
      <c r="F6455" s="98" t="s">
        <v>541</v>
      </c>
      <c r="G6455" t="s">
        <v>553</v>
      </c>
    </row>
    <row r="6456" spans="1:7" x14ac:dyDescent="0.25">
      <c r="A6456" s="98" t="s">
        <v>549</v>
      </c>
      <c r="B6456" t="s">
        <v>66</v>
      </c>
      <c r="C6456">
        <v>0</v>
      </c>
      <c r="D6456">
        <v>202508</v>
      </c>
      <c r="E6456" s="121" t="str">
        <f t="shared" si="99"/>
        <v>01 August 2025</v>
      </c>
      <c r="F6456" s="98" t="s">
        <v>541</v>
      </c>
      <c r="G6456" t="s">
        <v>554</v>
      </c>
    </row>
    <row r="6457" spans="1:7" x14ac:dyDescent="0.25">
      <c r="A6457" s="98" t="s">
        <v>549</v>
      </c>
      <c r="B6457" t="s">
        <v>68</v>
      </c>
      <c r="C6457">
        <v>-34830</v>
      </c>
      <c r="D6457">
        <v>202508</v>
      </c>
      <c r="E6457" s="121" t="str">
        <f t="shared" si="99"/>
        <v>01 August 2025</v>
      </c>
      <c r="F6457" s="98" t="s">
        <v>541</v>
      </c>
      <c r="G6457" t="s">
        <v>550</v>
      </c>
    </row>
    <row r="6458" spans="1:7" x14ac:dyDescent="0.25">
      <c r="A6458" s="98" t="s">
        <v>549</v>
      </c>
      <c r="B6458" t="s">
        <v>68</v>
      </c>
      <c r="C6458">
        <v>-108000</v>
      </c>
      <c r="D6458">
        <v>202508</v>
      </c>
      <c r="E6458" s="121" t="str">
        <f t="shared" si="99"/>
        <v>01 August 2025</v>
      </c>
      <c r="F6458" s="98" t="s">
        <v>541</v>
      </c>
      <c r="G6458" t="s">
        <v>551</v>
      </c>
    </row>
    <row r="6459" spans="1:7" x14ac:dyDescent="0.25">
      <c r="A6459" s="98" t="s">
        <v>549</v>
      </c>
      <c r="B6459" t="s">
        <v>68</v>
      </c>
      <c r="C6459">
        <v>-162000</v>
      </c>
      <c r="D6459">
        <v>202508</v>
      </c>
      <c r="E6459" s="121" t="str">
        <f t="shared" si="99"/>
        <v>01 August 2025</v>
      </c>
      <c r="F6459" s="98" t="s">
        <v>541</v>
      </c>
      <c r="G6459" t="s">
        <v>552</v>
      </c>
    </row>
    <row r="6460" spans="1:7" x14ac:dyDescent="0.25">
      <c r="A6460" s="98" t="s">
        <v>549</v>
      </c>
      <c r="B6460" t="s">
        <v>68</v>
      </c>
      <c r="C6460">
        <v>-216000</v>
      </c>
      <c r="D6460">
        <v>202508</v>
      </c>
      <c r="E6460" s="121" t="str">
        <f t="shared" si="99"/>
        <v>01 August 2025</v>
      </c>
      <c r="F6460" s="98" t="s">
        <v>541</v>
      </c>
      <c r="G6460" t="s">
        <v>553</v>
      </c>
    </row>
    <row r="6461" spans="1:7" x14ac:dyDescent="0.25">
      <c r="A6461" s="98" t="s">
        <v>549</v>
      </c>
      <c r="B6461" t="s">
        <v>68</v>
      </c>
      <c r="C6461">
        <v>-270000</v>
      </c>
      <c r="D6461">
        <v>202508</v>
      </c>
      <c r="E6461" s="121" t="str">
        <f t="shared" si="99"/>
        <v>01 August 2025</v>
      </c>
      <c r="F6461" s="98" t="s">
        <v>541</v>
      </c>
      <c r="G6461" t="s">
        <v>554</v>
      </c>
    </row>
    <row r="6462" spans="1:7" x14ac:dyDescent="0.25">
      <c r="A6462" s="98" t="s">
        <v>549</v>
      </c>
      <c r="B6462" t="s">
        <v>110</v>
      </c>
      <c r="C6462">
        <v>-34830</v>
      </c>
      <c r="D6462">
        <v>202508</v>
      </c>
      <c r="E6462" s="121" t="str">
        <f t="shared" si="99"/>
        <v>01 August 2025</v>
      </c>
      <c r="F6462" s="98" t="s">
        <v>541</v>
      </c>
      <c r="G6462" t="s">
        <v>550</v>
      </c>
    </row>
    <row r="6463" spans="1:7" x14ac:dyDescent="0.25">
      <c r="A6463" s="98" t="s">
        <v>549</v>
      </c>
      <c r="B6463" t="s">
        <v>110</v>
      </c>
      <c r="C6463">
        <v>-108000</v>
      </c>
      <c r="D6463">
        <v>202508</v>
      </c>
      <c r="E6463" s="121" t="str">
        <f t="shared" si="99"/>
        <v>01 August 2025</v>
      </c>
      <c r="F6463" s="98" t="s">
        <v>541</v>
      </c>
      <c r="G6463" t="s">
        <v>551</v>
      </c>
    </row>
    <row r="6464" spans="1:7" x14ac:dyDescent="0.25">
      <c r="A6464" s="98" t="s">
        <v>549</v>
      </c>
      <c r="B6464" t="s">
        <v>110</v>
      </c>
      <c r="C6464">
        <v>-162000</v>
      </c>
      <c r="D6464">
        <v>202508</v>
      </c>
      <c r="E6464" s="121" t="str">
        <f t="shared" si="99"/>
        <v>01 August 2025</v>
      </c>
      <c r="F6464" s="98" t="s">
        <v>541</v>
      </c>
      <c r="G6464" t="s">
        <v>552</v>
      </c>
    </row>
    <row r="6465" spans="1:7" x14ac:dyDescent="0.25">
      <c r="A6465" s="98" t="s">
        <v>549</v>
      </c>
      <c r="B6465" t="s">
        <v>110</v>
      </c>
      <c r="C6465">
        <v>-216000</v>
      </c>
      <c r="D6465">
        <v>202508</v>
      </c>
      <c r="E6465" s="121" t="str">
        <f t="shared" si="99"/>
        <v>01 August 2025</v>
      </c>
      <c r="F6465" s="98" t="s">
        <v>541</v>
      </c>
      <c r="G6465" t="s">
        <v>553</v>
      </c>
    </row>
    <row r="6466" spans="1:7" x14ac:dyDescent="0.25">
      <c r="A6466" s="98" t="s">
        <v>549</v>
      </c>
      <c r="B6466" t="s">
        <v>110</v>
      </c>
      <c r="C6466">
        <v>-270000</v>
      </c>
      <c r="D6466">
        <v>202508</v>
      </c>
      <c r="E6466" s="121" t="str">
        <f t="shared" si="99"/>
        <v>01 August 2025</v>
      </c>
      <c r="F6466" s="98" t="s">
        <v>541</v>
      </c>
      <c r="G6466" t="s">
        <v>554</v>
      </c>
    </row>
    <row r="6467" spans="1:7" x14ac:dyDescent="0.25">
      <c r="A6467" s="98" t="s">
        <v>549</v>
      </c>
      <c r="B6467" t="s">
        <v>112</v>
      </c>
      <c r="C6467">
        <v>13545</v>
      </c>
      <c r="D6467">
        <v>202508</v>
      </c>
      <c r="E6467" s="121" t="str">
        <f t="shared" si="99"/>
        <v>01 August 2025</v>
      </c>
      <c r="F6467" s="98" t="s">
        <v>541</v>
      </c>
      <c r="G6467" t="s">
        <v>550</v>
      </c>
    </row>
    <row r="6468" spans="1:7" x14ac:dyDescent="0.25">
      <c r="A6468" s="98" t="s">
        <v>549</v>
      </c>
      <c r="B6468" t="s">
        <v>112</v>
      </c>
      <c r="C6468">
        <v>42000</v>
      </c>
      <c r="D6468">
        <v>202508</v>
      </c>
      <c r="E6468" s="121" t="str">
        <f t="shared" si="99"/>
        <v>01 August 2025</v>
      </c>
      <c r="F6468" s="98" t="s">
        <v>541</v>
      </c>
      <c r="G6468" t="s">
        <v>551</v>
      </c>
    </row>
    <row r="6469" spans="1:7" x14ac:dyDescent="0.25">
      <c r="A6469" s="98" t="s">
        <v>549</v>
      </c>
      <c r="B6469" t="s">
        <v>112</v>
      </c>
      <c r="C6469">
        <v>63000</v>
      </c>
      <c r="D6469">
        <v>202508</v>
      </c>
      <c r="E6469" s="121" t="str">
        <f t="shared" si="99"/>
        <v>01 August 2025</v>
      </c>
      <c r="F6469" s="98" t="s">
        <v>541</v>
      </c>
      <c r="G6469" t="s">
        <v>552</v>
      </c>
    </row>
    <row r="6470" spans="1:7" x14ac:dyDescent="0.25">
      <c r="A6470" s="98" t="s">
        <v>549</v>
      </c>
      <c r="B6470" t="s">
        <v>112</v>
      </c>
      <c r="C6470">
        <v>84000</v>
      </c>
      <c r="D6470">
        <v>202508</v>
      </c>
      <c r="E6470" s="121" t="str">
        <f t="shared" si="99"/>
        <v>01 August 2025</v>
      </c>
      <c r="F6470" s="98" t="s">
        <v>541</v>
      </c>
      <c r="G6470" t="s">
        <v>553</v>
      </c>
    </row>
    <row r="6471" spans="1:7" x14ac:dyDescent="0.25">
      <c r="A6471" s="98" t="s">
        <v>549</v>
      </c>
      <c r="B6471" t="s">
        <v>112</v>
      </c>
      <c r="C6471">
        <v>105000</v>
      </c>
      <c r="D6471">
        <v>202508</v>
      </c>
      <c r="E6471" s="121" t="str">
        <f t="shared" ref="E6471:E6534" si="100">TEXT(DATE(LEFT(D6471,4), RIGHT(D6471,2), 1), "DD MMMM YYYY")</f>
        <v>01 August 2025</v>
      </c>
      <c r="F6471" s="98" t="s">
        <v>541</v>
      </c>
      <c r="G6471" t="s">
        <v>554</v>
      </c>
    </row>
    <row r="6472" spans="1:7" x14ac:dyDescent="0.25">
      <c r="A6472" s="98" t="s">
        <v>549</v>
      </c>
      <c r="B6472" t="s">
        <v>114</v>
      </c>
      <c r="C6472">
        <v>13545</v>
      </c>
      <c r="D6472">
        <v>202508</v>
      </c>
      <c r="E6472" s="121" t="str">
        <f t="shared" si="100"/>
        <v>01 August 2025</v>
      </c>
      <c r="F6472" s="98" t="s">
        <v>541</v>
      </c>
      <c r="G6472" t="s">
        <v>550</v>
      </c>
    </row>
    <row r="6473" spans="1:7" x14ac:dyDescent="0.25">
      <c r="A6473" s="98" t="s">
        <v>549</v>
      </c>
      <c r="B6473" t="s">
        <v>114</v>
      </c>
      <c r="C6473">
        <v>42000</v>
      </c>
      <c r="D6473">
        <v>202508</v>
      </c>
      <c r="E6473" s="121" t="str">
        <f t="shared" si="100"/>
        <v>01 August 2025</v>
      </c>
      <c r="F6473" s="98" t="s">
        <v>541</v>
      </c>
      <c r="G6473" t="s">
        <v>551</v>
      </c>
    </row>
    <row r="6474" spans="1:7" x14ac:dyDescent="0.25">
      <c r="A6474" s="98" t="s">
        <v>549</v>
      </c>
      <c r="B6474" t="s">
        <v>114</v>
      </c>
      <c r="C6474">
        <v>63000</v>
      </c>
      <c r="D6474">
        <v>202508</v>
      </c>
      <c r="E6474" s="121" t="str">
        <f t="shared" si="100"/>
        <v>01 August 2025</v>
      </c>
      <c r="F6474" s="98" t="s">
        <v>541</v>
      </c>
      <c r="G6474" t="s">
        <v>552</v>
      </c>
    </row>
    <row r="6475" spans="1:7" x14ac:dyDescent="0.25">
      <c r="A6475" s="98" t="s">
        <v>549</v>
      </c>
      <c r="B6475" t="s">
        <v>114</v>
      </c>
      <c r="C6475">
        <v>84000</v>
      </c>
      <c r="D6475">
        <v>202508</v>
      </c>
      <c r="E6475" s="121" t="str">
        <f t="shared" si="100"/>
        <v>01 August 2025</v>
      </c>
      <c r="F6475" s="98" t="s">
        <v>541</v>
      </c>
      <c r="G6475" t="s">
        <v>553</v>
      </c>
    </row>
    <row r="6476" spans="1:7" x14ac:dyDescent="0.25">
      <c r="A6476" s="98" t="s">
        <v>549</v>
      </c>
      <c r="B6476" t="s">
        <v>114</v>
      </c>
      <c r="C6476">
        <v>105000</v>
      </c>
      <c r="D6476">
        <v>202508</v>
      </c>
      <c r="E6476" s="121" t="str">
        <f t="shared" si="100"/>
        <v>01 August 2025</v>
      </c>
      <c r="F6476" s="98" t="s">
        <v>541</v>
      </c>
      <c r="G6476" t="s">
        <v>554</v>
      </c>
    </row>
    <row r="6477" spans="1:7" x14ac:dyDescent="0.25">
      <c r="A6477" s="98" t="s">
        <v>549</v>
      </c>
      <c r="B6477" t="s">
        <v>116</v>
      </c>
      <c r="C6477">
        <v>0</v>
      </c>
      <c r="D6477">
        <v>202508</v>
      </c>
      <c r="E6477" s="121" t="str">
        <f t="shared" si="100"/>
        <v>01 August 2025</v>
      </c>
      <c r="F6477" s="98" t="s">
        <v>541</v>
      </c>
      <c r="G6477" t="s">
        <v>550</v>
      </c>
    </row>
    <row r="6478" spans="1:7" x14ac:dyDescent="0.25">
      <c r="A6478" s="98" t="s">
        <v>549</v>
      </c>
      <c r="B6478" t="s">
        <v>116</v>
      </c>
      <c r="C6478">
        <v>0</v>
      </c>
      <c r="D6478">
        <v>202508</v>
      </c>
      <c r="E6478" s="121" t="str">
        <f t="shared" si="100"/>
        <v>01 August 2025</v>
      </c>
      <c r="F6478" s="98" t="s">
        <v>541</v>
      </c>
      <c r="G6478" t="s">
        <v>551</v>
      </c>
    </row>
    <row r="6479" spans="1:7" x14ac:dyDescent="0.25">
      <c r="A6479" s="98" t="s">
        <v>549</v>
      </c>
      <c r="B6479" t="s">
        <v>116</v>
      </c>
      <c r="C6479">
        <v>0</v>
      </c>
      <c r="D6479">
        <v>202508</v>
      </c>
      <c r="E6479" s="121" t="str">
        <f t="shared" si="100"/>
        <v>01 August 2025</v>
      </c>
      <c r="F6479" s="98" t="s">
        <v>541</v>
      </c>
      <c r="G6479" t="s">
        <v>552</v>
      </c>
    </row>
    <row r="6480" spans="1:7" x14ac:dyDescent="0.25">
      <c r="A6480" s="98" t="s">
        <v>549</v>
      </c>
      <c r="B6480" t="s">
        <v>116</v>
      </c>
      <c r="C6480">
        <v>0</v>
      </c>
      <c r="D6480">
        <v>202508</v>
      </c>
      <c r="E6480" s="121" t="str">
        <f t="shared" si="100"/>
        <v>01 August 2025</v>
      </c>
      <c r="F6480" s="98" t="s">
        <v>541</v>
      </c>
      <c r="G6480" t="s">
        <v>553</v>
      </c>
    </row>
    <row r="6481" spans="1:7" x14ac:dyDescent="0.25">
      <c r="A6481" s="98" t="s">
        <v>549</v>
      </c>
      <c r="B6481" t="s">
        <v>116</v>
      </c>
      <c r="C6481">
        <v>0</v>
      </c>
      <c r="D6481">
        <v>202508</v>
      </c>
      <c r="E6481" s="121" t="str">
        <f t="shared" si="100"/>
        <v>01 August 2025</v>
      </c>
      <c r="F6481" s="98" t="s">
        <v>541</v>
      </c>
      <c r="G6481" t="s">
        <v>554</v>
      </c>
    </row>
    <row r="6482" spans="1:7" x14ac:dyDescent="0.25">
      <c r="A6482" s="98" t="s">
        <v>549</v>
      </c>
      <c r="B6482" t="s">
        <v>118</v>
      </c>
      <c r="C6482">
        <v>0</v>
      </c>
      <c r="D6482">
        <v>202508</v>
      </c>
      <c r="E6482" s="121" t="str">
        <f t="shared" si="100"/>
        <v>01 August 2025</v>
      </c>
      <c r="F6482" s="98" t="s">
        <v>541</v>
      </c>
      <c r="G6482" t="s">
        <v>550</v>
      </c>
    </row>
    <row r="6483" spans="1:7" x14ac:dyDescent="0.25">
      <c r="A6483" s="98" t="s">
        <v>549</v>
      </c>
      <c r="B6483" t="s">
        <v>118</v>
      </c>
      <c r="C6483">
        <v>0</v>
      </c>
      <c r="D6483">
        <v>202508</v>
      </c>
      <c r="E6483" s="121" t="str">
        <f t="shared" si="100"/>
        <v>01 August 2025</v>
      </c>
      <c r="F6483" s="98" t="s">
        <v>541</v>
      </c>
      <c r="G6483" t="s">
        <v>551</v>
      </c>
    </row>
    <row r="6484" spans="1:7" x14ac:dyDescent="0.25">
      <c r="A6484" s="98" t="s">
        <v>549</v>
      </c>
      <c r="B6484" t="s">
        <v>118</v>
      </c>
      <c r="C6484">
        <v>0</v>
      </c>
      <c r="D6484">
        <v>202508</v>
      </c>
      <c r="E6484" s="121" t="str">
        <f t="shared" si="100"/>
        <v>01 August 2025</v>
      </c>
      <c r="F6484" s="98" t="s">
        <v>541</v>
      </c>
      <c r="G6484" t="s">
        <v>552</v>
      </c>
    </row>
    <row r="6485" spans="1:7" x14ac:dyDescent="0.25">
      <c r="A6485" s="98" t="s">
        <v>549</v>
      </c>
      <c r="B6485" t="s">
        <v>118</v>
      </c>
      <c r="C6485">
        <v>0</v>
      </c>
      <c r="D6485">
        <v>202508</v>
      </c>
      <c r="E6485" s="121" t="str">
        <f t="shared" si="100"/>
        <v>01 August 2025</v>
      </c>
      <c r="F6485" s="98" t="s">
        <v>541</v>
      </c>
      <c r="G6485" t="s">
        <v>553</v>
      </c>
    </row>
    <row r="6486" spans="1:7" x14ac:dyDescent="0.25">
      <c r="A6486" s="98" t="s">
        <v>549</v>
      </c>
      <c r="B6486" t="s">
        <v>118</v>
      </c>
      <c r="C6486">
        <v>0</v>
      </c>
      <c r="D6486">
        <v>202508</v>
      </c>
      <c r="E6486" s="121" t="str">
        <f t="shared" si="100"/>
        <v>01 August 2025</v>
      </c>
      <c r="F6486" s="98" t="s">
        <v>541</v>
      </c>
      <c r="G6486" t="s">
        <v>554</v>
      </c>
    </row>
    <row r="6487" spans="1:7" x14ac:dyDescent="0.25">
      <c r="A6487" s="98" t="s">
        <v>549</v>
      </c>
      <c r="B6487" t="s">
        <v>120</v>
      </c>
      <c r="C6487">
        <v>-4426.893</v>
      </c>
      <c r="D6487">
        <v>202508</v>
      </c>
      <c r="E6487" s="121" t="str">
        <f t="shared" si="100"/>
        <v>01 August 2025</v>
      </c>
      <c r="F6487" s="98" t="s">
        <v>541</v>
      </c>
      <c r="G6487" t="s">
        <v>550</v>
      </c>
    </row>
    <row r="6488" spans="1:7" x14ac:dyDescent="0.25">
      <c r="A6488" s="98" t="s">
        <v>549</v>
      </c>
      <c r="B6488" t="s">
        <v>120</v>
      </c>
      <c r="C6488">
        <v>-13726.800000000001</v>
      </c>
      <c r="D6488">
        <v>202508</v>
      </c>
      <c r="E6488" s="121" t="str">
        <f t="shared" si="100"/>
        <v>01 August 2025</v>
      </c>
      <c r="F6488" s="98" t="s">
        <v>541</v>
      </c>
      <c r="G6488" t="s">
        <v>551</v>
      </c>
    </row>
    <row r="6489" spans="1:7" x14ac:dyDescent="0.25">
      <c r="A6489" s="98" t="s">
        <v>549</v>
      </c>
      <c r="B6489" t="s">
        <v>120</v>
      </c>
      <c r="C6489">
        <v>-20590.2</v>
      </c>
      <c r="D6489">
        <v>202508</v>
      </c>
      <c r="E6489" s="121" t="str">
        <f t="shared" si="100"/>
        <v>01 August 2025</v>
      </c>
      <c r="F6489" s="98" t="s">
        <v>541</v>
      </c>
      <c r="G6489" t="s">
        <v>552</v>
      </c>
    </row>
    <row r="6490" spans="1:7" x14ac:dyDescent="0.25">
      <c r="A6490" s="98" t="s">
        <v>549</v>
      </c>
      <c r="B6490" t="s">
        <v>120</v>
      </c>
      <c r="C6490">
        <v>-27453.600000000002</v>
      </c>
      <c r="D6490">
        <v>202508</v>
      </c>
      <c r="E6490" s="121" t="str">
        <f t="shared" si="100"/>
        <v>01 August 2025</v>
      </c>
      <c r="F6490" s="98" t="s">
        <v>541</v>
      </c>
      <c r="G6490" t="s">
        <v>553</v>
      </c>
    </row>
    <row r="6491" spans="1:7" x14ac:dyDescent="0.25">
      <c r="A6491" s="98" t="s">
        <v>549</v>
      </c>
      <c r="B6491" t="s">
        <v>120</v>
      </c>
      <c r="C6491">
        <v>-34317</v>
      </c>
      <c r="D6491">
        <v>202508</v>
      </c>
      <c r="E6491" s="121" t="str">
        <f t="shared" si="100"/>
        <v>01 August 2025</v>
      </c>
      <c r="F6491" s="98" t="s">
        <v>541</v>
      </c>
      <c r="G6491" t="s">
        <v>554</v>
      </c>
    </row>
    <row r="6492" spans="1:7" x14ac:dyDescent="0.25">
      <c r="A6492" s="98" t="s">
        <v>549</v>
      </c>
      <c r="B6492" t="s">
        <v>122</v>
      </c>
      <c r="C6492">
        <v>0</v>
      </c>
      <c r="D6492">
        <v>202508</v>
      </c>
      <c r="E6492" s="121" t="str">
        <f t="shared" si="100"/>
        <v>01 August 2025</v>
      </c>
      <c r="F6492" s="98" t="s">
        <v>541</v>
      </c>
      <c r="G6492" t="s">
        <v>550</v>
      </c>
    </row>
    <row r="6493" spans="1:7" x14ac:dyDescent="0.25">
      <c r="A6493" s="98" t="s">
        <v>549</v>
      </c>
      <c r="B6493" t="s">
        <v>122</v>
      </c>
      <c r="C6493">
        <v>0</v>
      </c>
      <c r="D6493">
        <v>202508</v>
      </c>
      <c r="E6493" s="121" t="str">
        <f t="shared" si="100"/>
        <v>01 August 2025</v>
      </c>
      <c r="F6493" s="98" t="s">
        <v>541</v>
      </c>
      <c r="G6493" t="s">
        <v>551</v>
      </c>
    </row>
    <row r="6494" spans="1:7" x14ac:dyDescent="0.25">
      <c r="A6494" s="98" t="s">
        <v>549</v>
      </c>
      <c r="B6494" t="s">
        <v>122</v>
      </c>
      <c r="C6494">
        <v>0</v>
      </c>
      <c r="D6494">
        <v>202508</v>
      </c>
      <c r="E6494" s="121" t="str">
        <f t="shared" si="100"/>
        <v>01 August 2025</v>
      </c>
      <c r="F6494" s="98" t="s">
        <v>541</v>
      </c>
      <c r="G6494" t="s">
        <v>552</v>
      </c>
    </row>
    <row r="6495" spans="1:7" x14ac:dyDescent="0.25">
      <c r="A6495" s="98" t="s">
        <v>549</v>
      </c>
      <c r="B6495" t="s">
        <v>122</v>
      </c>
      <c r="C6495">
        <v>0</v>
      </c>
      <c r="D6495">
        <v>202508</v>
      </c>
      <c r="E6495" s="121" t="str">
        <f t="shared" si="100"/>
        <v>01 August 2025</v>
      </c>
      <c r="F6495" s="98" t="s">
        <v>541</v>
      </c>
      <c r="G6495" t="s">
        <v>553</v>
      </c>
    </row>
    <row r="6496" spans="1:7" x14ac:dyDescent="0.25">
      <c r="A6496" s="98" t="s">
        <v>549</v>
      </c>
      <c r="B6496" t="s">
        <v>122</v>
      </c>
      <c r="C6496">
        <v>0</v>
      </c>
      <c r="D6496">
        <v>202508</v>
      </c>
      <c r="E6496" s="121" t="str">
        <f t="shared" si="100"/>
        <v>01 August 2025</v>
      </c>
      <c r="F6496" s="98" t="s">
        <v>541</v>
      </c>
      <c r="G6496" t="s">
        <v>554</v>
      </c>
    </row>
    <row r="6497" spans="1:7" x14ac:dyDescent="0.25">
      <c r="A6497" s="98" t="s">
        <v>549</v>
      </c>
      <c r="B6497" t="s">
        <v>124</v>
      </c>
      <c r="C6497">
        <v>-177.11700000000002</v>
      </c>
      <c r="D6497">
        <v>202508</v>
      </c>
      <c r="E6497" s="121" t="str">
        <f t="shared" si="100"/>
        <v>01 August 2025</v>
      </c>
      <c r="F6497" s="98" t="s">
        <v>541</v>
      </c>
      <c r="G6497" t="s">
        <v>550</v>
      </c>
    </row>
    <row r="6498" spans="1:7" x14ac:dyDescent="0.25">
      <c r="A6498" s="98" t="s">
        <v>549</v>
      </c>
      <c r="B6498" t="s">
        <v>124</v>
      </c>
      <c r="C6498">
        <v>-549.20000000000005</v>
      </c>
      <c r="D6498">
        <v>202508</v>
      </c>
      <c r="E6498" s="121" t="str">
        <f t="shared" si="100"/>
        <v>01 August 2025</v>
      </c>
      <c r="F6498" s="98" t="s">
        <v>541</v>
      </c>
      <c r="G6498" t="s">
        <v>551</v>
      </c>
    </row>
    <row r="6499" spans="1:7" x14ac:dyDescent="0.25">
      <c r="A6499" s="98" t="s">
        <v>549</v>
      </c>
      <c r="B6499" t="s">
        <v>124</v>
      </c>
      <c r="C6499">
        <v>-823.8</v>
      </c>
      <c r="D6499">
        <v>202508</v>
      </c>
      <c r="E6499" s="121" t="str">
        <f t="shared" si="100"/>
        <v>01 August 2025</v>
      </c>
      <c r="F6499" s="98" t="s">
        <v>541</v>
      </c>
      <c r="G6499" t="s">
        <v>552</v>
      </c>
    </row>
    <row r="6500" spans="1:7" x14ac:dyDescent="0.25">
      <c r="A6500" s="98" t="s">
        <v>549</v>
      </c>
      <c r="B6500" t="s">
        <v>124</v>
      </c>
      <c r="C6500">
        <v>-1098.4000000000001</v>
      </c>
      <c r="D6500">
        <v>202508</v>
      </c>
      <c r="E6500" s="121" t="str">
        <f t="shared" si="100"/>
        <v>01 August 2025</v>
      </c>
      <c r="F6500" s="98" t="s">
        <v>541</v>
      </c>
      <c r="G6500" t="s">
        <v>553</v>
      </c>
    </row>
    <row r="6501" spans="1:7" x14ac:dyDescent="0.25">
      <c r="A6501" s="98" t="s">
        <v>549</v>
      </c>
      <c r="B6501" t="s">
        <v>124</v>
      </c>
      <c r="C6501">
        <v>-1373</v>
      </c>
      <c r="D6501">
        <v>202508</v>
      </c>
      <c r="E6501" s="121" t="str">
        <f t="shared" si="100"/>
        <v>01 August 2025</v>
      </c>
      <c r="F6501" s="98" t="s">
        <v>541</v>
      </c>
      <c r="G6501" t="s">
        <v>554</v>
      </c>
    </row>
    <row r="6502" spans="1:7" x14ac:dyDescent="0.25">
      <c r="A6502" s="98" t="s">
        <v>549</v>
      </c>
      <c r="B6502" t="s">
        <v>558</v>
      </c>
      <c r="C6502">
        <v>0</v>
      </c>
      <c r="D6502">
        <v>202508</v>
      </c>
      <c r="E6502" s="121" t="str">
        <f t="shared" si="100"/>
        <v>01 August 2025</v>
      </c>
      <c r="F6502" s="98" t="s">
        <v>541</v>
      </c>
      <c r="G6502" t="s">
        <v>550</v>
      </c>
    </row>
    <row r="6503" spans="1:7" x14ac:dyDescent="0.25">
      <c r="A6503" s="98" t="s">
        <v>549</v>
      </c>
      <c r="B6503" t="s">
        <v>558</v>
      </c>
      <c r="C6503">
        <v>0</v>
      </c>
      <c r="D6503">
        <v>202508</v>
      </c>
      <c r="E6503" s="121" t="str">
        <f t="shared" si="100"/>
        <v>01 August 2025</v>
      </c>
      <c r="F6503" s="98" t="s">
        <v>541</v>
      </c>
      <c r="G6503" t="s">
        <v>551</v>
      </c>
    </row>
    <row r="6504" spans="1:7" x14ac:dyDescent="0.25">
      <c r="A6504" s="98" t="s">
        <v>549</v>
      </c>
      <c r="B6504" t="s">
        <v>558</v>
      </c>
      <c r="C6504">
        <v>0</v>
      </c>
      <c r="D6504">
        <v>202508</v>
      </c>
      <c r="E6504" s="121" t="str">
        <f t="shared" si="100"/>
        <v>01 August 2025</v>
      </c>
      <c r="F6504" s="98" t="s">
        <v>541</v>
      </c>
      <c r="G6504" t="s">
        <v>552</v>
      </c>
    </row>
    <row r="6505" spans="1:7" x14ac:dyDescent="0.25">
      <c r="A6505" s="98" t="s">
        <v>549</v>
      </c>
      <c r="B6505" t="s">
        <v>558</v>
      </c>
      <c r="C6505">
        <v>0</v>
      </c>
      <c r="D6505">
        <v>202508</v>
      </c>
      <c r="E6505" s="121" t="str">
        <f t="shared" si="100"/>
        <v>01 August 2025</v>
      </c>
      <c r="F6505" s="98" t="s">
        <v>541</v>
      </c>
      <c r="G6505" t="s">
        <v>553</v>
      </c>
    </row>
    <row r="6506" spans="1:7" x14ac:dyDescent="0.25">
      <c r="A6506" s="98" t="s">
        <v>549</v>
      </c>
      <c r="B6506" t="s">
        <v>558</v>
      </c>
      <c r="C6506">
        <v>0</v>
      </c>
      <c r="D6506">
        <v>202508</v>
      </c>
      <c r="E6506" s="121" t="str">
        <f t="shared" si="100"/>
        <v>01 August 2025</v>
      </c>
      <c r="F6506" s="98" t="s">
        <v>541</v>
      </c>
      <c r="G6506" t="s">
        <v>554</v>
      </c>
    </row>
    <row r="6507" spans="1:7" x14ac:dyDescent="0.25">
      <c r="A6507" s="98" t="s">
        <v>549</v>
      </c>
      <c r="B6507" t="s">
        <v>126</v>
      </c>
      <c r="C6507">
        <v>-371.90699999999998</v>
      </c>
      <c r="D6507">
        <v>202508</v>
      </c>
      <c r="E6507" s="121" t="str">
        <f t="shared" si="100"/>
        <v>01 August 2025</v>
      </c>
      <c r="F6507" s="98" t="s">
        <v>541</v>
      </c>
      <c r="G6507" t="s">
        <v>550</v>
      </c>
    </row>
    <row r="6508" spans="1:7" x14ac:dyDescent="0.25">
      <c r="A6508" s="98" t="s">
        <v>549</v>
      </c>
      <c r="B6508" t="s">
        <v>126</v>
      </c>
      <c r="C6508">
        <v>-1153.2</v>
      </c>
      <c r="D6508">
        <v>202508</v>
      </c>
      <c r="E6508" s="121" t="str">
        <f t="shared" si="100"/>
        <v>01 August 2025</v>
      </c>
      <c r="F6508" s="98" t="s">
        <v>541</v>
      </c>
      <c r="G6508" t="s">
        <v>551</v>
      </c>
    </row>
    <row r="6509" spans="1:7" x14ac:dyDescent="0.25">
      <c r="A6509" s="98" t="s">
        <v>549</v>
      </c>
      <c r="B6509" t="s">
        <v>126</v>
      </c>
      <c r="C6509">
        <v>-1729.8</v>
      </c>
      <c r="D6509">
        <v>202508</v>
      </c>
      <c r="E6509" s="121" t="str">
        <f t="shared" si="100"/>
        <v>01 August 2025</v>
      </c>
      <c r="F6509" s="98" t="s">
        <v>541</v>
      </c>
      <c r="G6509" t="s">
        <v>552</v>
      </c>
    </row>
    <row r="6510" spans="1:7" x14ac:dyDescent="0.25">
      <c r="A6510" s="98" t="s">
        <v>549</v>
      </c>
      <c r="B6510" t="s">
        <v>126</v>
      </c>
      <c r="C6510">
        <v>-2306.4</v>
      </c>
      <c r="D6510">
        <v>202508</v>
      </c>
      <c r="E6510" s="121" t="str">
        <f t="shared" si="100"/>
        <v>01 August 2025</v>
      </c>
      <c r="F6510" s="98" t="s">
        <v>541</v>
      </c>
      <c r="G6510" t="s">
        <v>553</v>
      </c>
    </row>
    <row r="6511" spans="1:7" x14ac:dyDescent="0.25">
      <c r="A6511" s="98" t="s">
        <v>549</v>
      </c>
      <c r="B6511" t="s">
        <v>126</v>
      </c>
      <c r="C6511">
        <v>-2883</v>
      </c>
      <c r="D6511">
        <v>202508</v>
      </c>
      <c r="E6511" s="121" t="str">
        <f t="shared" si="100"/>
        <v>01 August 2025</v>
      </c>
      <c r="F6511" s="98" t="s">
        <v>541</v>
      </c>
      <c r="G6511" t="s">
        <v>554</v>
      </c>
    </row>
    <row r="6512" spans="1:7" x14ac:dyDescent="0.25">
      <c r="A6512" s="98" t="s">
        <v>549</v>
      </c>
      <c r="B6512" t="s">
        <v>128</v>
      </c>
      <c r="C6512">
        <v>0</v>
      </c>
      <c r="D6512">
        <v>202508</v>
      </c>
      <c r="E6512" s="121" t="str">
        <f t="shared" si="100"/>
        <v>01 August 2025</v>
      </c>
      <c r="F6512" s="98" t="s">
        <v>541</v>
      </c>
      <c r="G6512" t="s">
        <v>550</v>
      </c>
    </row>
    <row r="6513" spans="1:7" x14ac:dyDescent="0.25">
      <c r="A6513" s="98" t="s">
        <v>549</v>
      </c>
      <c r="B6513" t="s">
        <v>128</v>
      </c>
      <c r="C6513">
        <v>0</v>
      </c>
      <c r="D6513">
        <v>202508</v>
      </c>
      <c r="E6513" s="121" t="str">
        <f t="shared" si="100"/>
        <v>01 August 2025</v>
      </c>
      <c r="F6513" s="98" t="s">
        <v>541</v>
      </c>
      <c r="G6513" t="s">
        <v>551</v>
      </c>
    </row>
    <row r="6514" spans="1:7" x14ac:dyDescent="0.25">
      <c r="A6514" s="98" t="s">
        <v>549</v>
      </c>
      <c r="B6514" t="s">
        <v>128</v>
      </c>
      <c r="C6514">
        <v>0</v>
      </c>
      <c r="D6514">
        <v>202508</v>
      </c>
      <c r="E6514" s="121" t="str">
        <f t="shared" si="100"/>
        <v>01 August 2025</v>
      </c>
      <c r="F6514" s="98" t="s">
        <v>541</v>
      </c>
      <c r="G6514" t="s">
        <v>552</v>
      </c>
    </row>
    <row r="6515" spans="1:7" x14ac:dyDescent="0.25">
      <c r="A6515" s="98" t="s">
        <v>549</v>
      </c>
      <c r="B6515" t="s">
        <v>128</v>
      </c>
      <c r="C6515">
        <v>0</v>
      </c>
      <c r="D6515">
        <v>202508</v>
      </c>
      <c r="E6515" s="121" t="str">
        <f t="shared" si="100"/>
        <v>01 August 2025</v>
      </c>
      <c r="F6515" s="98" t="s">
        <v>541</v>
      </c>
      <c r="G6515" t="s">
        <v>553</v>
      </c>
    </row>
    <row r="6516" spans="1:7" x14ac:dyDescent="0.25">
      <c r="A6516" s="98" t="s">
        <v>549</v>
      </c>
      <c r="B6516" t="s">
        <v>128</v>
      </c>
      <c r="C6516">
        <v>0</v>
      </c>
      <c r="D6516">
        <v>202508</v>
      </c>
      <c r="E6516" s="121" t="str">
        <f t="shared" si="100"/>
        <v>01 August 2025</v>
      </c>
      <c r="F6516" s="98" t="s">
        <v>541</v>
      </c>
      <c r="G6516" t="s">
        <v>554</v>
      </c>
    </row>
    <row r="6517" spans="1:7" x14ac:dyDescent="0.25">
      <c r="A6517" s="98" t="s">
        <v>549</v>
      </c>
      <c r="B6517" t="s">
        <v>543</v>
      </c>
      <c r="C6517">
        <v>-4.3860000000000001</v>
      </c>
      <c r="D6517">
        <v>202508</v>
      </c>
      <c r="E6517" s="121" t="str">
        <f t="shared" si="100"/>
        <v>01 August 2025</v>
      </c>
      <c r="F6517" s="98" t="s">
        <v>541</v>
      </c>
      <c r="G6517" t="s">
        <v>550</v>
      </c>
    </row>
    <row r="6518" spans="1:7" x14ac:dyDescent="0.25">
      <c r="A6518" s="98" t="s">
        <v>549</v>
      </c>
      <c r="B6518" t="s">
        <v>543</v>
      </c>
      <c r="C6518">
        <v>-13.600000000000001</v>
      </c>
      <c r="D6518">
        <v>202508</v>
      </c>
      <c r="E6518" s="121" t="str">
        <f t="shared" si="100"/>
        <v>01 August 2025</v>
      </c>
      <c r="F6518" s="98" t="s">
        <v>541</v>
      </c>
      <c r="G6518" t="s">
        <v>551</v>
      </c>
    </row>
    <row r="6519" spans="1:7" x14ac:dyDescent="0.25">
      <c r="A6519" s="98" t="s">
        <v>549</v>
      </c>
      <c r="B6519" t="s">
        <v>543</v>
      </c>
      <c r="C6519">
        <v>-20.399999999999999</v>
      </c>
      <c r="D6519">
        <v>202508</v>
      </c>
      <c r="E6519" s="121" t="str">
        <f t="shared" si="100"/>
        <v>01 August 2025</v>
      </c>
      <c r="F6519" s="98" t="s">
        <v>541</v>
      </c>
      <c r="G6519" t="s">
        <v>552</v>
      </c>
    </row>
    <row r="6520" spans="1:7" x14ac:dyDescent="0.25">
      <c r="A6520" s="98" t="s">
        <v>549</v>
      </c>
      <c r="B6520" t="s">
        <v>543</v>
      </c>
      <c r="C6520">
        <v>-27.200000000000003</v>
      </c>
      <c r="D6520">
        <v>202508</v>
      </c>
      <c r="E6520" s="121" t="str">
        <f t="shared" si="100"/>
        <v>01 August 2025</v>
      </c>
      <c r="F6520" s="98" t="s">
        <v>541</v>
      </c>
      <c r="G6520" t="s">
        <v>553</v>
      </c>
    </row>
    <row r="6521" spans="1:7" x14ac:dyDescent="0.25">
      <c r="A6521" s="98" t="s">
        <v>549</v>
      </c>
      <c r="B6521" t="s">
        <v>543</v>
      </c>
      <c r="C6521">
        <v>-34</v>
      </c>
      <c r="D6521">
        <v>202508</v>
      </c>
      <c r="E6521" s="121" t="str">
        <f t="shared" si="100"/>
        <v>01 August 2025</v>
      </c>
      <c r="F6521" s="98" t="s">
        <v>541</v>
      </c>
      <c r="G6521" t="s">
        <v>554</v>
      </c>
    </row>
    <row r="6522" spans="1:7" x14ac:dyDescent="0.25">
      <c r="A6522" s="98" t="s">
        <v>549</v>
      </c>
      <c r="B6522" t="s">
        <v>130</v>
      </c>
      <c r="C6522">
        <v>0</v>
      </c>
      <c r="D6522">
        <v>202508</v>
      </c>
      <c r="E6522" s="121" t="str">
        <f t="shared" si="100"/>
        <v>01 August 2025</v>
      </c>
      <c r="F6522" s="98" t="s">
        <v>541</v>
      </c>
      <c r="G6522" t="s">
        <v>550</v>
      </c>
    </row>
    <row r="6523" spans="1:7" x14ac:dyDescent="0.25">
      <c r="A6523" s="98" t="s">
        <v>549</v>
      </c>
      <c r="B6523" t="s">
        <v>130</v>
      </c>
      <c r="C6523">
        <v>0</v>
      </c>
      <c r="D6523">
        <v>202508</v>
      </c>
      <c r="E6523" s="121" t="str">
        <f t="shared" si="100"/>
        <v>01 August 2025</v>
      </c>
      <c r="F6523" s="98" t="s">
        <v>541</v>
      </c>
      <c r="G6523" t="s">
        <v>551</v>
      </c>
    </row>
    <row r="6524" spans="1:7" x14ac:dyDescent="0.25">
      <c r="A6524" s="98" t="s">
        <v>549</v>
      </c>
      <c r="B6524" t="s">
        <v>130</v>
      </c>
      <c r="C6524">
        <v>0</v>
      </c>
      <c r="D6524">
        <v>202508</v>
      </c>
      <c r="E6524" s="121" t="str">
        <f t="shared" si="100"/>
        <v>01 August 2025</v>
      </c>
      <c r="F6524" s="98" t="s">
        <v>541</v>
      </c>
      <c r="G6524" t="s">
        <v>552</v>
      </c>
    </row>
    <row r="6525" spans="1:7" x14ac:dyDescent="0.25">
      <c r="A6525" s="98" t="s">
        <v>549</v>
      </c>
      <c r="B6525" t="s">
        <v>130</v>
      </c>
      <c r="C6525">
        <v>0</v>
      </c>
      <c r="D6525">
        <v>202508</v>
      </c>
      <c r="E6525" s="121" t="str">
        <f t="shared" si="100"/>
        <v>01 August 2025</v>
      </c>
      <c r="F6525" s="98" t="s">
        <v>541</v>
      </c>
      <c r="G6525" t="s">
        <v>553</v>
      </c>
    </row>
    <row r="6526" spans="1:7" x14ac:dyDescent="0.25">
      <c r="A6526" s="98" t="s">
        <v>549</v>
      </c>
      <c r="B6526" t="s">
        <v>130</v>
      </c>
      <c r="C6526">
        <v>0</v>
      </c>
      <c r="D6526">
        <v>202508</v>
      </c>
      <c r="E6526" s="121" t="str">
        <f t="shared" si="100"/>
        <v>01 August 2025</v>
      </c>
      <c r="F6526" s="98" t="s">
        <v>541</v>
      </c>
      <c r="G6526" t="s">
        <v>554</v>
      </c>
    </row>
    <row r="6527" spans="1:7" x14ac:dyDescent="0.25">
      <c r="A6527" s="98" t="s">
        <v>549</v>
      </c>
      <c r="B6527" t="s">
        <v>134</v>
      </c>
      <c r="C6527">
        <v>-354.10500000000002</v>
      </c>
      <c r="D6527">
        <v>202508</v>
      </c>
      <c r="E6527" s="121" t="str">
        <f t="shared" si="100"/>
        <v>01 August 2025</v>
      </c>
      <c r="F6527" s="98" t="s">
        <v>541</v>
      </c>
      <c r="G6527" t="s">
        <v>550</v>
      </c>
    </row>
    <row r="6528" spans="1:7" x14ac:dyDescent="0.25">
      <c r="A6528" s="98" t="s">
        <v>549</v>
      </c>
      <c r="B6528" t="s">
        <v>134</v>
      </c>
      <c r="C6528">
        <v>-1098</v>
      </c>
      <c r="D6528">
        <v>202508</v>
      </c>
      <c r="E6528" s="121" t="str">
        <f t="shared" si="100"/>
        <v>01 August 2025</v>
      </c>
      <c r="F6528" s="98" t="s">
        <v>541</v>
      </c>
      <c r="G6528" t="s">
        <v>551</v>
      </c>
    </row>
    <row r="6529" spans="1:7" x14ac:dyDescent="0.25">
      <c r="A6529" s="98" t="s">
        <v>549</v>
      </c>
      <c r="B6529" t="s">
        <v>134</v>
      </c>
      <c r="C6529">
        <v>-1647</v>
      </c>
      <c r="D6529">
        <v>202508</v>
      </c>
      <c r="E6529" s="121" t="str">
        <f t="shared" si="100"/>
        <v>01 August 2025</v>
      </c>
      <c r="F6529" s="98" t="s">
        <v>541</v>
      </c>
      <c r="G6529" t="s">
        <v>552</v>
      </c>
    </row>
    <row r="6530" spans="1:7" x14ac:dyDescent="0.25">
      <c r="A6530" s="98" t="s">
        <v>549</v>
      </c>
      <c r="B6530" t="s">
        <v>134</v>
      </c>
      <c r="C6530">
        <v>-2196</v>
      </c>
      <c r="D6530">
        <v>202508</v>
      </c>
      <c r="E6530" s="121" t="str">
        <f t="shared" si="100"/>
        <v>01 August 2025</v>
      </c>
      <c r="F6530" s="98" t="s">
        <v>541</v>
      </c>
      <c r="G6530" t="s">
        <v>553</v>
      </c>
    </row>
    <row r="6531" spans="1:7" x14ac:dyDescent="0.25">
      <c r="A6531" s="98" t="s">
        <v>549</v>
      </c>
      <c r="B6531" t="s">
        <v>134</v>
      </c>
      <c r="C6531">
        <v>-2745</v>
      </c>
      <c r="D6531">
        <v>202508</v>
      </c>
      <c r="E6531" s="121" t="str">
        <f t="shared" si="100"/>
        <v>01 August 2025</v>
      </c>
      <c r="F6531" s="98" t="s">
        <v>541</v>
      </c>
      <c r="G6531" t="s">
        <v>554</v>
      </c>
    </row>
    <row r="6532" spans="1:7" x14ac:dyDescent="0.25">
      <c r="A6532" s="98" t="s">
        <v>549</v>
      </c>
      <c r="B6532" t="s">
        <v>140</v>
      </c>
      <c r="C6532">
        <v>-5334.4080000000004</v>
      </c>
      <c r="D6532">
        <v>202508</v>
      </c>
      <c r="E6532" s="121" t="str">
        <f t="shared" si="100"/>
        <v>01 August 2025</v>
      </c>
      <c r="F6532" s="98" t="s">
        <v>541</v>
      </c>
      <c r="G6532" t="s">
        <v>550</v>
      </c>
    </row>
    <row r="6533" spans="1:7" x14ac:dyDescent="0.25">
      <c r="A6533" s="98" t="s">
        <v>549</v>
      </c>
      <c r="B6533" t="s">
        <v>140</v>
      </c>
      <c r="C6533">
        <v>-16540.8</v>
      </c>
      <c r="D6533">
        <v>202508</v>
      </c>
      <c r="E6533" s="121" t="str">
        <f t="shared" si="100"/>
        <v>01 August 2025</v>
      </c>
      <c r="F6533" s="98" t="s">
        <v>541</v>
      </c>
      <c r="G6533" t="s">
        <v>551</v>
      </c>
    </row>
    <row r="6534" spans="1:7" x14ac:dyDescent="0.25">
      <c r="A6534" s="98" t="s">
        <v>549</v>
      </c>
      <c r="B6534" t="s">
        <v>140</v>
      </c>
      <c r="C6534">
        <v>-24811.200000000001</v>
      </c>
      <c r="D6534">
        <v>202508</v>
      </c>
      <c r="E6534" s="121" t="str">
        <f t="shared" si="100"/>
        <v>01 August 2025</v>
      </c>
      <c r="F6534" s="98" t="s">
        <v>541</v>
      </c>
      <c r="G6534" t="s">
        <v>552</v>
      </c>
    </row>
    <row r="6535" spans="1:7" x14ac:dyDescent="0.25">
      <c r="A6535" s="98" t="s">
        <v>549</v>
      </c>
      <c r="B6535" t="s">
        <v>140</v>
      </c>
      <c r="C6535">
        <v>-33081.599999999999</v>
      </c>
      <c r="D6535">
        <v>202508</v>
      </c>
      <c r="E6535" s="121" t="str">
        <f t="shared" ref="E6535:E6598" si="101">TEXT(DATE(LEFT(D6535,4), RIGHT(D6535,2), 1), "DD MMMM YYYY")</f>
        <v>01 August 2025</v>
      </c>
      <c r="F6535" s="98" t="s">
        <v>541</v>
      </c>
      <c r="G6535" t="s">
        <v>553</v>
      </c>
    </row>
    <row r="6536" spans="1:7" x14ac:dyDescent="0.25">
      <c r="A6536" s="98" t="s">
        <v>549</v>
      </c>
      <c r="B6536" t="s">
        <v>140</v>
      </c>
      <c r="C6536">
        <v>-41352</v>
      </c>
      <c r="D6536">
        <v>202508</v>
      </c>
      <c r="E6536" s="121" t="str">
        <f t="shared" si="101"/>
        <v>01 August 2025</v>
      </c>
      <c r="F6536" s="98" t="s">
        <v>541</v>
      </c>
      <c r="G6536" t="s">
        <v>554</v>
      </c>
    </row>
    <row r="6537" spans="1:7" x14ac:dyDescent="0.25">
      <c r="A6537" s="98" t="s">
        <v>549</v>
      </c>
      <c r="B6537" t="s">
        <v>142</v>
      </c>
      <c r="C6537">
        <v>0</v>
      </c>
      <c r="D6537">
        <v>202508</v>
      </c>
      <c r="E6537" s="121" t="str">
        <f t="shared" si="101"/>
        <v>01 August 2025</v>
      </c>
      <c r="F6537" s="98" t="s">
        <v>541</v>
      </c>
      <c r="G6537" t="s">
        <v>550</v>
      </c>
    </row>
    <row r="6538" spans="1:7" x14ac:dyDescent="0.25">
      <c r="A6538" s="98" t="s">
        <v>549</v>
      </c>
      <c r="B6538" t="s">
        <v>142</v>
      </c>
      <c r="C6538">
        <v>0</v>
      </c>
      <c r="D6538">
        <v>202508</v>
      </c>
      <c r="E6538" s="121" t="str">
        <f t="shared" si="101"/>
        <v>01 August 2025</v>
      </c>
      <c r="F6538" s="98" t="s">
        <v>541</v>
      </c>
      <c r="G6538" t="s">
        <v>551</v>
      </c>
    </row>
    <row r="6539" spans="1:7" x14ac:dyDescent="0.25">
      <c r="A6539" s="98" t="s">
        <v>549</v>
      </c>
      <c r="B6539" t="s">
        <v>142</v>
      </c>
      <c r="C6539">
        <v>0</v>
      </c>
      <c r="D6539">
        <v>202508</v>
      </c>
      <c r="E6539" s="121" t="str">
        <f t="shared" si="101"/>
        <v>01 August 2025</v>
      </c>
      <c r="F6539" s="98" t="s">
        <v>541</v>
      </c>
      <c r="G6539" t="s">
        <v>552</v>
      </c>
    </row>
    <row r="6540" spans="1:7" x14ac:dyDescent="0.25">
      <c r="A6540" s="98" t="s">
        <v>549</v>
      </c>
      <c r="B6540" t="s">
        <v>142</v>
      </c>
      <c r="C6540">
        <v>0</v>
      </c>
      <c r="D6540">
        <v>202508</v>
      </c>
      <c r="E6540" s="121" t="str">
        <f t="shared" si="101"/>
        <v>01 August 2025</v>
      </c>
      <c r="F6540" s="98" t="s">
        <v>541</v>
      </c>
      <c r="G6540" t="s">
        <v>553</v>
      </c>
    </row>
    <row r="6541" spans="1:7" x14ac:dyDescent="0.25">
      <c r="A6541" s="98" t="s">
        <v>549</v>
      </c>
      <c r="B6541" t="s">
        <v>142</v>
      </c>
      <c r="C6541">
        <v>0</v>
      </c>
      <c r="D6541">
        <v>202508</v>
      </c>
      <c r="E6541" s="121" t="str">
        <f t="shared" si="101"/>
        <v>01 August 2025</v>
      </c>
      <c r="F6541" s="98" t="s">
        <v>541</v>
      </c>
      <c r="G6541" t="s">
        <v>554</v>
      </c>
    </row>
    <row r="6542" spans="1:7" x14ac:dyDescent="0.25">
      <c r="A6542" s="98" t="s">
        <v>549</v>
      </c>
      <c r="B6542" t="s">
        <v>329</v>
      </c>
      <c r="C6542">
        <v>0</v>
      </c>
      <c r="D6542">
        <v>202508</v>
      </c>
      <c r="E6542" s="121" t="str">
        <f t="shared" si="101"/>
        <v>01 August 2025</v>
      </c>
      <c r="F6542" s="98" t="s">
        <v>541</v>
      </c>
      <c r="G6542" t="s">
        <v>550</v>
      </c>
    </row>
    <row r="6543" spans="1:7" x14ac:dyDescent="0.25">
      <c r="A6543" s="98" t="s">
        <v>549</v>
      </c>
      <c r="B6543" t="s">
        <v>329</v>
      </c>
      <c r="C6543">
        <v>0</v>
      </c>
      <c r="D6543">
        <v>202508</v>
      </c>
      <c r="E6543" s="121" t="str">
        <f t="shared" si="101"/>
        <v>01 August 2025</v>
      </c>
      <c r="F6543" s="98" t="s">
        <v>541</v>
      </c>
      <c r="G6543" t="s">
        <v>551</v>
      </c>
    </row>
    <row r="6544" spans="1:7" x14ac:dyDescent="0.25">
      <c r="A6544" s="98" t="s">
        <v>549</v>
      </c>
      <c r="B6544" t="s">
        <v>329</v>
      </c>
      <c r="C6544">
        <v>0</v>
      </c>
      <c r="D6544">
        <v>202508</v>
      </c>
      <c r="E6544" s="121" t="str">
        <f t="shared" si="101"/>
        <v>01 August 2025</v>
      </c>
      <c r="F6544" s="98" t="s">
        <v>541</v>
      </c>
      <c r="G6544" t="s">
        <v>552</v>
      </c>
    </row>
    <row r="6545" spans="1:7" x14ac:dyDescent="0.25">
      <c r="A6545" s="98" t="s">
        <v>549</v>
      </c>
      <c r="B6545" t="s">
        <v>329</v>
      </c>
      <c r="C6545">
        <v>0</v>
      </c>
      <c r="D6545">
        <v>202508</v>
      </c>
      <c r="E6545" s="121" t="str">
        <f t="shared" si="101"/>
        <v>01 August 2025</v>
      </c>
      <c r="F6545" s="98" t="s">
        <v>541</v>
      </c>
      <c r="G6545" t="s">
        <v>553</v>
      </c>
    </row>
    <row r="6546" spans="1:7" x14ac:dyDescent="0.25">
      <c r="A6546" s="98" t="s">
        <v>549</v>
      </c>
      <c r="B6546" t="s">
        <v>329</v>
      </c>
      <c r="C6546">
        <v>0</v>
      </c>
      <c r="D6546">
        <v>202508</v>
      </c>
      <c r="E6546" s="121" t="str">
        <f t="shared" si="101"/>
        <v>01 August 2025</v>
      </c>
      <c r="F6546" s="98" t="s">
        <v>541</v>
      </c>
      <c r="G6546" t="s">
        <v>554</v>
      </c>
    </row>
    <row r="6547" spans="1:7" x14ac:dyDescent="0.25">
      <c r="A6547" s="98" t="s">
        <v>549</v>
      </c>
      <c r="B6547" t="s">
        <v>144</v>
      </c>
      <c r="C6547">
        <v>0</v>
      </c>
      <c r="D6547">
        <v>202508</v>
      </c>
      <c r="E6547" s="121" t="str">
        <f t="shared" si="101"/>
        <v>01 August 2025</v>
      </c>
      <c r="F6547" s="98" t="s">
        <v>541</v>
      </c>
      <c r="G6547" t="s">
        <v>550</v>
      </c>
    </row>
    <row r="6548" spans="1:7" x14ac:dyDescent="0.25">
      <c r="A6548" s="98" t="s">
        <v>549</v>
      </c>
      <c r="B6548" t="s">
        <v>144</v>
      </c>
      <c r="C6548">
        <v>0</v>
      </c>
      <c r="D6548">
        <v>202508</v>
      </c>
      <c r="E6548" s="121" t="str">
        <f t="shared" si="101"/>
        <v>01 August 2025</v>
      </c>
      <c r="F6548" s="98" t="s">
        <v>541</v>
      </c>
      <c r="G6548" t="s">
        <v>551</v>
      </c>
    </row>
    <row r="6549" spans="1:7" x14ac:dyDescent="0.25">
      <c r="A6549" s="98" t="s">
        <v>549</v>
      </c>
      <c r="B6549" t="s">
        <v>144</v>
      </c>
      <c r="C6549">
        <v>0</v>
      </c>
      <c r="D6549">
        <v>202508</v>
      </c>
      <c r="E6549" s="121" t="str">
        <f t="shared" si="101"/>
        <v>01 August 2025</v>
      </c>
      <c r="F6549" s="98" t="s">
        <v>541</v>
      </c>
      <c r="G6549" t="s">
        <v>552</v>
      </c>
    </row>
    <row r="6550" spans="1:7" x14ac:dyDescent="0.25">
      <c r="A6550" s="98" t="s">
        <v>549</v>
      </c>
      <c r="B6550" t="s">
        <v>144</v>
      </c>
      <c r="C6550">
        <v>0</v>
      </c>
      <c r="D6550">
        <v>202508</v>
      </c>
      <c r="E6550" s="121" t="str">
        <f t="shared" si="101"/>
        <v>01 August 2025</v>
      </c>
      <c r="F6550" s="98" t="s">
        <v>541</v>
      </c>
      <c r="G6550" t="s">
        <v>553</v>
      </c>
    </row>
    <row r="6551" spans="1:7" x14ac:dyDescent="0.25">
      <c r="A6551" s="98" t="s">
        <v>549</v>
      </c>
      <c r="B6551" t="s">
        <v>144</v>
      </c>
      <c r="C6551">
        <v>0</v>
      </c>
      <c r="D6551">
        <v>202508</v>
      </c>
      <c r="E6551" s="121" t="str">
        <f t="shared" si="101"/>
        <v>01 August 2025</v>
      </c>
      <c r="F6551" s="98" t="s">
        <v>541</v>
      </c>
      <c r="G6551" t="s">
        <v>554</v>
      </c>
    </row>
    <row r="6552" spans="1:7" x14ac:dyDescent="0.25">
      <c r="A6552" s="98" t="s">
        <v>549</v>
      </c>
      <c r="B6552" t="s">
        <v>146</v>
      </c>
      <c r="C6552">
        <v>0</v>
      </c>
      <c r="D6552">
        <v>202508</v>
      </c>
      <c r="E6552" s="121" t="str">
        <f t="shared" si="101"/>
        <v>01 August 2025</v>
      </c>
      <c r="F6552" s="98" t="s">
        <v>541</v>
      </c>
      <c r="G6552" t="s">
        <v>550</v>
      </c>
    </row>
    <row r="6553" spans="1:7" x14ac:dyDescent="0.25">
      <c r="A6553" s="98" t="s">
        <v>549</v>
      </c>
      <c r="B6553" t="s">
        <v>146</v>
      </c>
      <c r="C6553">
        <v>0</v>
      </c>
      <c r="D6553">
        <v>202508</v>
      </c>
      <c r="E6553" s="121" t="str">
        <f t="shared" si="101"/>
        <v>01 August 2025</v>
      </c>
      <c r="F6553" s="98" t="s">
        <v>541</v>
      </c>
      <c r="G6553" t="s">
        <v>551</v>
      </c>
    </row>
    <row r="6554" spans="1:7" x14ac:dyDescent="0.25">
      <c r="A6554" s="98" t="s">
        <v>549</v>
      </c>
      <c r="B6554" t="s">
        <v>146</v>
      </c>
      <c r="C6554">
        <v>0</v>
      </c>
      <c r="D6554">
        <v>202508</v>
      </c>
      <c r="E6554" s="121" t="str">
        <f t="shared" si="101"/>
        <v>01 August 2025</v>
      </c>
      <c r="F6554" s="98" t="s">
        <v>541</v>
      </c>
      <c r="G6554" t="s">
        <v>552</v>
      </c>
    </row>
    <row r="6555" spans="1:7" x14ac:dyDescent="0.25">
      <c r="A6555" s="98" t="s">
        <v>549</v>
      </c>
      <c r="B6555" t="s">
        <v>146</v>
      </c>
      <c r="C6555">
        <v>0</v>
      </c>
      <c r="D6555">
        <v>202508</v>
      </c>
      <c r="E6555" s="121" t="str">
        <f t="shared" si="101"/>
        <v>01 August 2025</v>
      </c>
      <c r="F6555" s="98" t="s">
        <v>541</v>
      </c>
      <c r="G6555" t="s">
        <v>553</v>
      </c>
    </row>
    <row r="6556" spans="1:7" x14ac:dyDescent="0.25">
      <c r="A6556" s="98" t="s">
        <v>549</v>
      </c>
      <c r="B6556" t="s">
        <v>146</v>
      </c>
      <c r="C6556">
        <v>0</v>
      </c>
      <c r="D6556">
        <v>202508</v>
      </c>
      <c r="E6556" s="121" t="str">
        <f t="shared" si="101"/>
        <v>01 August 2025</v>
      </c>
      <c r="F6556" s="98" t="s">
        <v>541</v>
      </c>
      <c r="G6556" t="s">
        <v>554</v>
      </c>
    </row>
    <row r="6557" spans="1:7" x14ac:dyDescent="0.25">
      <c r="A6557" s="98" t="s">
        <v>549</v>
      </c>
      <c r="B6557" t="s">
        <v>148</v>
      </c>
      <c r="C6557">
        <v>0</v>
      </c>
      <c r="D6557">
        <v>202508</v>
      </c>
      <c r="E6557" s="121" t="str">
        <f t="shared" si="101"/>
        <v>01 August 2025</v>
      </c>
      <c r="F6557" s="98" t="s">
        <v>541</v>
      </c>
      <c r="G6557" t="s">
        <v>550</v>
      </c>
    </row>
    <row r="6558" spans="1:7" x14ac:dyDescent="0.25">
      <c r="A6558" s="98" t="s">
        <v>549</v>
      </c>
      <c r="B6558" t="s">
        <v>148</v>
      </c>
      <c r="C6558">
        <v>0</v>
      </c>
      <c r="D6558">
        <v>202508</v>
      </c>
      <c r="E6558" s="121" t="str">
        <f t="shared" si="101"/>
        <v>01 August 2025</v>
      </c>
      <c r="F6558" s="98" t="s">
        <v>541</v>
      </c>
      <c r="G6558" t="s">
        <v>551</v>
      </c>
    </row>
    <row r="6559" spans="1:7" x14ac:dyDescent="0.25">
      <c r="A6559" s="98" t="s">
        <v>549</v>
      </c>
      <c r="B6559" t="s">
        <v>148</v>
      </c>
      <c r="C6559">
        <v>0</v>
      </c>
      <c r="D6559">
        <v>202508</v>
      </c>
      <c r="E6559" s="121" t="str">
        <f t="shared" si="101"/>
        <v>01 August 2025</v>
      </c>
      <c r="F6559" s="98" t="s">
        <v>541</v>
      </c>
      <c r="G6559" t="s">
        <v>552</v>
      </c>
    </row>
    <row r="6560" spans="1:7" x14ac:dyDescent="0.25">
      <c r="A6560" s="98" t="s">
        <v>549</v>
      </c>
      <c r="B6560" t="s">
        <v>148</v>
      </c>
      <c r="C6560">
        <v>0</v>
      </c>
      <c r="D6560">
        <v>202508</v>
      </c>
      <c r="E6560" s="121" t="str">
        <f t="shared" si="101"/>
        <v>01 August 2025</v>
      </c>
      <c r="F6560" s="98" t="s">
        <v>541</v>
      </c>
      <c r="G6560" t="s">
        <v>553</v>
      </c>
    </row>
    <row r="6561" spans="1:7" x14ac:dyDescent="0.25">
      <c r="A6561" s="98" t="s">
        <v>549</v>
      </c>
      <c r="B6561" t="s">
        <v>148</v>
      </c>
      <c r="C6561">
        <v>0</v>
      </c>
      <c r="D6561">
        <v>202508</v>
      </c>
      <c r="E6561" s="121" t="str">
        <f t="shared" si="101"/>
        <v>01 August 2025</v>
      </c>
      <c r="F6561" s="98" t="s">
        <v>541</v>
      </c>
      <c r="G6561" t="s">
        <v>554</v>
      </c>
    </row>
    <row r="6562" spans="1:7" x14ac:dyDescent="0.25">
      <c r="A6562" s="98" t="s">
        <v>549</v>
      </c>
      <c r="B6562" t="s">
        <v>150</v>
      </c>
      <c r="C6562">
        <v>0</v>
      </c>
      <c r="D6562">
        <v>202508</v>
      </c>
      <c r="E6562" s="121" t="str">
        <f t="shared" si="101"/>
        <v>01 August 2025</v>
      </c>
      <c r="F6562" s="98" t="s">
        <v>541</v>
      </c>
      <c r="G6562" t="s">
        <v>550</v>
      </c>
    </row>
    <row r="6563" spans="1:7" x14ac:dyDescent="0.25">
      <c r="A6563" s="98" t="s">
        <v>549</v>
      </c>
      <c r="B6563" t="s">
        <v>150</v>
      </c>
      <c r="C6563">
        <v>0</v>
      </c>
      <c r="D6563">
        <v>202508</v>
      </c>
      <c r="E6563" s="121" t="str">
        <f t="shared" si="101"/>
        <v>01 August 2025</v>
      </c>
      <c r="F6563" s="98" t="s">
        <v>541</v>
      </c>
      <c r="G6563" t="s">
        <v>551</v>
      </c>
    </row>
    <row r="6564" spans="1:7" x14ac:dyDescent="0.25">
      <c r="A6564" s="98" t="s">
        <v>549</v>
      </c>
      <c r="B6564" t="s">
        <v>150</v>
      </c>
      <c r="C6564">
        <v>0</v>
      </c>
      <c r="D6564">
        <v>202508</v>
      </c>
      <c r="E6564" s="121" t="str">
        <f t="shared" si="101"/>
        <v>01 August 2025</v>
      </c>
      <c r="F6564" s="98" t="s">
        <v>541</v>
      </c>
      <c r="G6564" t="s">
        <v>552</v>
      </c>
    </row>
    <row r="6565" spans="1:7" x14ac:dyDescent="0.25">
      <c r="A6565" s="98" t="s">
        <v>549</v>
      </c>
      <c r="B6565" t="s">
        <v>150</v>
      </c>
      <c r="C6565">
        <v>0</v>
      </c>
      <c r="D6565">
        <v>202508</v>
      </c>
      <c r="E6565" s="121" t="str">
        <f t="shared" si="101"/>
        <v>01 August 2025</v>
      </c>
      <c r="F6565" s="98" t="s">
        <v>541</v>
      </c>
      <c r="G6565" t="s">
        <v>553</v>
      </c>
    </row>
    <row r="6566" spans="1:7" x14ac:dyDescent="0.25">
      <c r="A6566" s="98" t="s">
        <v>549</v>
      </c>
      <c r="B6566" t="s">
        <v>150</v>
      </c>
      <c r="C6566">
        <v>0</v>
      </c>
      <c r="D6566">
        <v>202508</v>
      </c>
      <c r="E6566" s="121" t="str">
        <f t="shared" si="101"/>
        <v>01 August 2025</v>
      </c>
      <c r="F6566" s="98" t="s">
        <v>541</v>
      </c>
      <c r="G6566" t="s">
        <v>554</v>
      </c>
    </row>
    <row r="6567" spans="1:7" x14ac:dyDescent="0.25">
      <c r="A6567" s="98" t="s">
        <v>549</v>
      </c>
      <c r="B6567" t="s">
        <v>154</v>
      </c>
      <c r="C6567">
        <v>0</v>
      </c>
      <c r="D6567">
        <v>202508</v>
      </c>
      <c r="E6567" s="121" t="str">
        <f t="shared" si="101"/>
        <v>01 August 2025</v>
      </c>
      <c r="F6567" s="98" t="s">
        <v>541</v>
      </c>
      <c r="G6567" t="s">
        <v>550</v>
      </c>
    </row>
    <row r="6568" spans="1:7" x14ac:dyDescent="0.25">
      <c r="A6568" s="98" t="s">
        <v>549</v>
      </c>
      <c r="B6568" t="s">
        <v>154</v>
      </c>
      <c r="C6568">
        <v>0</v>
      </c>
      <c r="D6568">
        <v>202508</v>
      </c>
      <c r="E6568" s="121" t="str">
        <f t="shared" si="101"/>
        <v>01 August 2025</v>
      </c>
      <c r="F6568" s="98" t="s">
        <v>541</v>
      </c>
      <c r="G6568" t="s">
        <v>551</v>
      </c>
    </row>
    <row r="6569" spans="1:7" x14ac:dyDescent="0.25">
      <c r="A6569" s="98" t="s">
        <v>549</v>
      </c>
      <c r="B6569" t="s">
        <v>154</v>
      </c>
      <c r="C6569">
        <v>0</v>
      </c>
      <c r="D6569">
        <v>202508</v>
      </c>
      <c r="E6569" s="121" t="str">
        <f t="shared" si="101"/>
        <v>01 August 2025</v>
      </c>
      <c r="F6569" s="98" t="s">
        <v>541</v>
      </c>
      <c r="G6569" t="s">
        <v>552</v>
      </c>
    </row>
    <row r="6570" spans="1:7" x14ac:dyDescent="0.25">
      <c r="A6570" s="98" t="s">
        <v>549</v>
      </c>
      <c r="B6570" t="s">
        <v>154</v>
      </c>
      <c r="C6570">
        <v>0</v>
      </c>
      <c r="D6570">
        <v>202508</v>
      </c>
      <c r="E6570" s="121" t="str">
        <f t="shared" si="101"/>
        <v>01 August 2025</v>
      </c>
      <c r="F6570" s="98" t="s">
        <v>541</v>
      </c>
      <c r="G6570" t="s">
        <v>553</v>
      </c>
    </row>
    <row r="6571" spans="1:7" x14ac:dyDescent="0.25">
      <c r="A6571" s="98" t="s">
        <v>549</v>
      </c>
      <c r="B6571" t="s">
        <v>154</v>
      </c>
      <c r="C6571">
        <v>0</v>
      </c>
      <c r="D6571">
        <v>202508</v>
      </c>
      <c r="E6571" s="121" t="str">
        <f t="shared" si="101"/>
        <v>01 August 2025</v>
      </c>
      <c r="F6571" s="98" t="s">
        <v>541</v>
      </c>
      <c r="G6571" t="s">
        <v>554</v>
      </c>
    </row>
    <row r="6572" spans="1:7" x14ac:dyDescent="0.25">
      <c r="A6572" s="98" t="s">
        <v>549</v>
      </c>
      <c r="B6572" t="s">
        <v>156</v>
      </c>
      <c r="C6572">
        <v>0</v>
      </c>
      <c r="D6572">
        <v>202508</v>
      </c>
      <c r="E6572" s="121" t="str">
        <f t="shared" si="101"/>
        <v>01 August 2025</v>
      </c>
      <c r="F6572" s="98" t="s">
        <v>541</v>
      </c>
      <c r="G6572" t="s">
        <v>550</v>
      </c>
    </row>
    <row r="6573" spans="1:7" x14ac:dyDescent="0.25">
      <c r="A6573" s="98" t="s">
        <v>549</v>
      </c>
      <c r="B6573" t="s">
        <v>156</v>
      </c>
      <c r="C6573">
        <v>0</v>
      </c>
      <c r="D6573">
        <v>202508</v>
      </c>
      <c r="E6573" s="121" t="str">
        <f t="shared" si="101"/>
        <v>01 August 2025</v>
      </c>
      <c r="F6573" s="98" t="s">
        <v>541</v>
      </c>
      <c r="G6573" t="s">
        <v>551</v>
      </c>
    </row>
    <row r="6574" spans="1:7" x14ac:dyDescent="0.25">
      <c r="A6574" s="98" t="s">
        <v>549</v>
      </c>
      <c r="B6574" t="s">
        <v>156</v>
      </c>
      <c r="C6574">
        <v>0</v>
      </c>
      <c r="D6574">
        <v>202508</v>
      </c>
      <c r="E6574" s="121" t="str">
        <f t="shared" si="101"/>
        <v>01 August 2025</v>
      </c>
      <c r="F6574" s="98" t="s">
        <v>541</v>
      </c>
      <c r="G6574" t="s">
        <v>552</v>
      </c>
    </row>
    <row r="6575" spans="1:7" x14ac:dyDescent="0.25">
      <c r="A6575" s="98" t="s">
        <v>549</v>
      </c>
      <c r="B6575" t="s">
        <v>156</v>
      </c>
      <c r="C6575">
        <v>0</v>
      </c>
      <c r="D6575">
        <v>202508</v>
      </c>
      <c r="E6575" s="121" t="str">
        <f t="shared" si="101"/>
        <v>01 August 2025</v>
      </c>
      <c r="F6575" s="98" t="s">
        <v>541</v>
      </c>
      <c r="G6575" t="s">
        <v>553</v>
      </c>
    </row>
    <row r="6576" spans="1:7" x14ac:dyDescent="0.25">
      <c r="A6576" s="98" t="s">
        <v>549</v>
      </c>
      <c r="B6576" t="s">
        <v>156</v>
      </c>
      <c r="C6576">
        <v>0</v>
      </c>
      <c r="D6576">
        <v>202508</v>
      </c>
      <c r="E6576" s="121" t="str">
        <f t="shared" si="101"/>
        <v>01 August 2025</v>
      </c>
      <c r="F6576" s="98" t="s">
        <v>541</v>
      </c>
      <c r="G6576" t="s">
        <v>554</v>
      </c>
    </row>
    <row r="6577" spans="1:7" x14ac:dyDescent="0.25">
      <c r="A6577" s="98" t="s">
        <v>549</v>
      </c>
      <c r="B6577" t="s">
        <v>162</v>
      </c>
      <c r="C6577">
        <v>0</v>
      </c>
      <c r="D6577">
        <v>202508</v>
      </c>
      <c r="E6577" s="121" t="str">
        <f t="shared" si="101"/>
        <v>01 August 2025</v>
      </c>
      <c r="F6577" s="98" t="s">
        <v>541</v>
      </c>
      <c r="G6577" t="s">
        <v>550</v>
      </c>
    </row>
    <row r="6578" spans="1:7" x14ac:dyDescent="0.25">
      <c r="A6578" s="98" t="s">
        <v>549</v>
      </c>
      <c r="B6578" t="s">
        <v>162</v>
      </c>
      <c r="C6578">
        <v>0</v>
      </c>
      <c r="D6578">
        <v>202508</v>
      </c>
      <c r="E6578" s="121" t="str">
        <f t="shared" si="101"/>
        <v>01 August 2025</v>
      </c>
      <c r="F6578" s="98" t="s">
        <v>541</v>
      </c>
      <c r="G6578" t="s">
        <v>551</v>
      </c>
    </row>
    <row r="6579" spans="1:7" x14ac:dyDescent="0.25">
      <c r="A6579" s="98" t="s">
        <v>549</v>
      </c>
      <c r="B6579" t="s">
        <v>162</v>
      </c>
      <c r="C6579">
        <v>0</v>
      </c>
      <c r="D6579">
        <v>202508</v>
      </c>
      <c r="E6579" s="121" t="str">
        <f t="shared" si="101"/>
        <v>01 August 2025</v>
      </c>
      <c r="F6579" s="98" t="s">
        <v>541</v>
      </c>
      <c r="G6579" t="s">
        <v>552</v>
      </c>
    </row>
    <row r="6580" spans="1:7" x14ac:dyDescent="0.25">
      <c r="A6580" s="98" t="s">
        <v>549</v>
      </c>
      <c r="B6580" t="s">
        <v>162</v>
      </c>
      <c r="C6580">
        <v>0</v>
      </c>
      <c r="D6580">
        <v>202508</v>
      </c>
      <c r="E6580" s="121" t="str">
        <f t="shared" si="101"/>
        <v>01 August 2025</v>
      </c>
      <c r="F6580" s="98" t="s">
        <v>541</v>
      </c>
      <c r="G6580" t="s">
        <v>553</v>
      </c>
    </row>
    <row r="6581" spans="1:7" x14ac:dyDescent="0.25">
      <c r="A6581" s="98" t="s">
        <v>549</v>
      </c>
      <c r="B6581" t="s">
        <v>162</v>
      </c>
      <c r="C6581">
        <v>0</v>
      </c>
      <c r="D6581">
        <v>202508</v>
      </c>
      <c r="E6581" s="121" t="str">
        <f t="shared" si="101"/>
        <v>01 August 2025</v>
      </c>
      <c r="F6581" s="98" t="s">
        <v>541</v>
      </c>
      <c r="G6581" t="s">
        <v>554</v>
      </c>
    </row>
    <row r="6582" spans="1:7" x14ac:dyDescent="0.25">
      <c r="A6582" s="98" t="s">
        <v>549</v>
      </c>
      <c r="B6582" t="s">
        <v>164</v>
      </c>
      <c r="C6582">
        <v>0</v>
      </c>
      <c r="D6582">
        <v>202508</v>
      </c>
      <c r="E6582" s="121" t="str">
        <f t="shared" si="101"/>
        <v>01 August 2025</v>
      </c>
      <c r="F6582" s="98" t="s">
        <v>541</v>
      </c>
      <c r="G6582" t="s">
        <v>550</v>
      </c>
    </row>
    <row r="6583" spans="1:7" x14ac:dyDescent="0.25">
      <c r="A6583" s="98" t="s">
        <v>549</v>
      </c>
      <c r="B6583" t="s">
        <v>164</v>
      </c>
      <c r="C6583">
        <v>0</v>
      </c>
      <c r="D6583">
        <v>202508</v>
      </c>
      <c r="E6583" s="121" t="str">
        <f t="shared" si="101"/>
        <v>01 August 2025</v>
      </c>
      <c r="F6583" s="98" t="s">
        <v>541</v>
      </c>
      <c r="G6583" t="s">
        <v>551</v>
      </c>
    </row>
    <row r="6584" spans="1:7" x14ac:dyDescent="0.25">
      <c r="A6584" s="98" t="s">
        <v>549</v>
      </c>
      <c r="B6584" t="s">
        <v>164</v>
      </c>
      <c r="C6584">
        <v>0</v>
      </c>
      <c r="D6584">
        <v>202508</v>
      </c>
      <c r="E6584" s="121" t="str">
        <f t="shared" si="101"/>
        <v>01 August 2025</v>
      </c>
      <c r="F6584" s="98" t="s">
        <v>541</v>
      </c>
      <c r="G6584" t="s">
        <v>552</v>
      </c>
    </row>
    <row r="6585" spans="1:7" x14ac:dyDescent="0.25">
      <c r="A6585" s="98" t="s">
        <v>549</v>
      </c>
      <c r="B6585" t="s">
        <v>164</v>
      </c>
      <c r="C6585">
        <v>0</v>
      </c>
      <c r="D6585">
        <v>202508</v>
      </c>
      <c r="E6585" s="121" t="str">
        <f t="shared" si="101"/>
        <v>01 August 2025</v>
      </c>
      <c r="F6585" s="98" t="s">
        <v>541</v>
      </c>
      <c r="G6585" t="s">
        <v>553</v>
      </c>
    </row>
    <row r="6586" spans="1:7" x14ac:dyDescent="0.25">
      <c r="A6586" s="98" t="s">
        <v>549</v>
      </c>
      <c r="B6586" t="s">
        <v>164</v>
      </c>
      <c r="C6586">
        <v>0</v>
      </c>
      <c r="D6586">
        <v>202508</v>
      </c>
      <c r="E6586" s="121" t="str">
        <f t="shared" si="101"/>
        <v>01 August 2025</v>
      </c>
      <c r="F6586" s="98" t="s">
        <v>541</v>
      </c>
      <c r="G6586" t="s">
        <v>554</v>
      </c>
    </row>
    <row r="6587" spans="1:7" x14ac:dyDescent="0.25">
      <c r="A6587" s="98" t="s">
        <v>549</v>
      </c>
      <c r="B6587" t="s">
        <v>276</v>
      </c>
      <c r="C6587">
        <v>-374.1</v>
      </c>
      <c r="D6587">
        <v>202508</v>
      </c>
      <c r="E6587" s="121" t="str">
        <f t="shared" si="101"/>
        <v>01 August 2025</v>
      </c>
      <c r="F6587" s="98" t="s">
        <v>541</v>
      </c>
      <c r="G6587" t="s">
        <v>550</v>
      </c>
    </row>
    <row r="6588" spans="1:7" x14ac:dyDescent="0.25">
      <c r="A6588" s="98" t="s">
        <v>549</v>
      </c>
      <c r="B6588" t="s">
        <v>276</v>
      </c>
      <c r="C6588">
        <v>-1160</v>
      </c>
      <c r="D6588">
        <v>202508</v>
      </c>
      <c r="E6588" s="121" t="str">
        <f t="shared" si="101"/>
        <v>01 August 2025</v>
      </c>
      <c r="F6588" s="98" t="s">
        <v>541</v>
      </c>
      <c r="G6588" t="s">
        <v>551</v>
      </c>
    </row>
    <row r="6589" spans="1:7" x14ac:dyDescent="0.25">
      <c r="A6589" s="98" t="s">
        <v>549</v>
      </c>
      <c r="B6589" t="s">
        <v>276</v>
      </c>
      <c r="C6589">
        <v>-1740</v>
      </c>
      <c r="D6589">
        <v>202508</v>
      </c>
      <c r="E6589" s="121" t="str">
        <f t="shared" si="101"/>
        <v>01 August 2025</v>
      </c>
      <c r="F6589" s="98" t="s">
        <v>541</v>
      </c>
      <c r="G6589" t="s">
        <v>552</v>
      </c>
    </row>
    <row r="6590" spans="1:7" x14ac:dyDescent="0.25">
      <c r="A6590" s="98" t="s">
        <v>549</v>
      </c>
      <c r="B6590" t="s">
        <v>276</v>
      </c>
      <c r="C6590">
        <v>-2320</v>
      </c>
      <c r="D6590">
        <v>202508</v>
      </c>
      <c r="E6590" s="121" t="str">
        <f t="shared" si="101"/>
        <v>01 August 2025</v>
      </c>
      <c r="F6590" s="98" t="s">
        <v>541</v>
      </c>
      <c r="G6590" t="s">
        <v>553</v>
      </c>
    </row>
    <row r="6591" spans="1:7" x14ac:dyDescent="0.25">
      <c r="A6591" s="98" t="s">
        <v>549</v>
      </c>
      <c r="B6591" t="s">
        <v>276</v>
      </c>
      <c r="C6591">
        <v>-2900</v>
      </c>
      <c r="D6591">
        <v>202508</v>
      </c>
      <c r="E6591" s="121" t="str">
        <f t="shared" si="101"/>
        <v>01 August 2025</v>
      </c>
      <c r="F6591" s="98" t="s">
        <v>541</v>
      </c>
      <c r="G6591" t="s">
        <v>554</v>
      </c>
    </row>
    <row r="6592" spans="1:7" x14ac:dyDescent="0.25">
      <c r="A6592" s="98" t="s">
        <v>549</v>
      </c>
      <c r="B6592" t="s">
        <v>247</v>
      </c>
      <c r="C6592">
        <v>0</v>
      </c>
      <c r="D6592">
        <v>202508</v>
      </c>
      <c r="E6592" s="121" t="str">
        <f t="shared" si="101"/>
        <v>01 August 2025</v>
      </c>
      <c r="F6592" s="98" t="s">
        <v>541</v>
      </c>
      <c r="G6592" t="s">
        <v>550</v>
      </c>
    </row>
    <row r="6593" spans="1:7" x14ac:dyDescent="0.25">
      <c r="A6593" s="98" t="s">
        <v>549</v>
      </c>
      <c r="B6593" t="s">
        <v>247</v>
      </c>
      <c r="C6593">
        <v>0</v>
      </c>
      <c r="D6593">
        <v>202508</v>
      </c>
      <c r="E6593" s="121" t="str">
        <f t="shared" si="101"/>
        <v>01 August 2025</v>
      </c>
      <c r="F6593" s="98" t="s">
        <v>541</v>
      </c>
      <c r="G6593" t="s">
        <v>551</v>
      </c>
    </row>
    <row r="6594" spans="1:7" x14ac:dyDescent="0.25">
      <c r="A6594" s="98" t="s">
        <v>549</v>
      </c>
      <c r="B6594" t="s">
        <v>247</v>
      </c>
      <c r="C6594">
        <v>0</v>
      </c>
      <c r="D6594">
        <v>202508</v>
      </c>
      <c r="E6594" s="121" t="str">
        <f t="shared" si="101"/>
        <v>01 August 2025</v>
      </c>
      <c r="F6594" s="98" t="s">
        <v>541</v>
      </c>
      <c r="G6594" t="s">
        <v>552</v>
      </c>
    </row>
    <row r="6595" spans="1:7" x14ac:dyDescent="0.25">
      <c r="A6595" s="98" t="s">
        <v>549</v>
      </c>
      <c r="B6595" t="s">
        <v>247</v>
      </c>
      <c r="C6595">
        <v>0</v>
      </c>
      <c r="D6595">
        <v>202508</v>
      </c>
      <c r="E6595" s="121" t="str">
        <f t="shared" si="101"/>
        <v>01 August 2025</v>
      </c>
      <c r="F6595" s="98" t="s">
        <v>541</v>
      </c>
      <c r="G6595" t="s">
        <v>553</v>
      </c>
    </row>
    <row r="6596" spans="1:7" x14ac:dyDescent="0.25">
      <c r="A6596" s="98" t="s">
        <v>549</v>
      </c>
      <c r="B6596" t="s">
        <v>247</v>
      </c>
      <c r="C6596">
        <v>0</v>
      </c>
      <c r="D6596">
        <v>202508</v>
      </c>
      <c r="E6596" s="121" t="str">
        <f t="shared" si="101"/>
        <v>01 August 2025</v>
      </c>
      <c r="F6596" s="98" t="s">
        <v>541</v>
      </c>
      <c r="G6596" t="s">
        <v>554</v>
      </c>
    </row>
    <row r="6597" spans="1:7" x14ac:dyDescent="0.25">
      <c r="A6597" s="98" t="s">
        <v>549</v>
      </c>
      <c r="B6597" t="s">
        <v>559</v>
      </c>
      <c r="C6597">
        <v>0</v>
      </c>
      <c r="D6597">
        <v>202508</v>
      </c>
      <c r="E6597" s="121" t="str">
        <f t="shared" si="101"/>
        <v>01 August 2025</v>
      </c>
      <c r="F6597" s="98" t="s">
        <v>541</v>
      </c>
      <c r="G6597" t="s">
        <v>550</v>
      </c>
    </row>
    <row r="6598" spans="1:7" x14ac:dyDescent="0.25">
      <c r="A6598" s="98" t="s">
        <v>549</v>
      </c>
      <c r="B6598" t="s">
        <v>559</v>
      </c>
      <c r="C6598">
        <v>0</v>
      </c>
      <c r="D6598">
        <v>202508</v>
      </c>
      <c r="E6598" s="121" t="str">
        <f t="shared" si="101"/>
        <v>01 August 2025</v>
      </c>
      <c r="F6598" s="98" t="s">
        <v>541</v>
      </c>
      <c r="G6598" t="s">
        <v>551</v>
      </c>
    </row>
    <row r="6599" spans="1:7" x14ac:dyDescent="0.25">
      <c r="A6599" s="98" t="s">
        <v>549</v>
      </c>
      <c r="B6599" t="s">
        <v>559</v>
      </c>
      <c r="C6599">
        <v>0</v>
      </c>
      <c r="D6599">
        <v>202508</v>
      </c>
      <c r="E6599" s="121" t="str">
        <f t="shared" ref="E6599:E6662" si="102">TEXT(DATE(LEFT(D6599,4), RIGHT(D6599,2), 1), "DD MMMM YYYY")</f>
        <v>01 August 2025</v>
      </c>
      <c r="F6599" s="98" t="s">
        <v>541</v>
      </c>
      <c r="G6599" t="s">
        <v>552</v>
      </c>
    </row>
    <row r="6600" spans="1:7" x14ac:dyDescent="0.25">
      <c r="A6600" s="98" t="s">
        <v>549</v>
      </c>
      <c r="B6600" t="s">
        <v>559</v>
      </c>
      <c r="C6600">
        <v>0</v>
      </c>
      <c r="D6600">
        <v>202508</v>
      </c>
      <c r="E6600" s="121" t="str">
        <f t="shared" si="102"/>
        <v>01 August 2025</v>
      </c>
      <c r="F6600" s="98" t="s">
        <v>541</v>
      </c>
      <c r="G6600" t="s">
        <v>553</v>
      </c>
    </row>
    <row r="6601" spans="1:7" x14ac:dyDescent="0.25">
      <c r="A6601" s="98" t="s">
        <v>549</v>
      </c>
      <c r="B6601" t="s">
        <v>559</v>
      </c>
      <c r="C6601">
        <v>0</v>
      </c>
      <c r="D6601">
        <v>202508</v>
      </c>
      <c r="E6601" s="121" t="str">
        <f t="shared" si="102"/>
        <v>01 August 2025</v>
      </c>
      <c r="F6601" s="98" t="s">
        <v>541</v>
      </c>
      <c r="G6601" t="s">
        <v>554</v>
      </c>
    </row>
    <row r="6602" spans="1:7" x14ac:dyDescent="0.25">
      <c r="A6602" s="98" t="s">
        <v>549</v>
      </c>
      <c r="B6602" t="s">
        <v>172</v>
      </c>
      <c r="C6602">
        <v>-374.1</v>
      </c>
      <c r="D6602">
        <v>202508</v>
      </c>
      <c r="E6602" s="121" t="str">
        <f t="shared" si="102"/>
        <v>01 August 2025</v>
      </c>
      <c r="F6602" s="98" t="s">
        <v>541</v>
      </c>
      <c r="G6602" t="s">
        <v>550</v>
      </c>
    </row>
    <row r="6603" spans="1:7" x14ac:dyDescent="0.25">
      <c r="A6603" s="98" t="s">
        <v>549</v>
      </c>
      <c r="B6603" t="s">
        <v>172</v>
      </c>
      <c r="C6603">
        <v>-1160</v>
      </c>
      <c r="D6603">
        <v>202508</v>
      </c>
      <c r="E6603" s="121" t="str">
        <f t="shared" si="102"/>
        <v>01 August 2025</v>
      </c>
      <c r="F6603" s="98" t="s">
        <v>541</v>
      </c>
      <c r="G6603" t="s">
        <v>551</v>
      </c>
    </row>
    <row r="6604" spans="1:7" x14ac:dyDescent="0.25">
      <c r="A6604" s="98" t="s">
        <v>549</v>
      </c>
      <c r="B6604" t="s">
        <v>172</v>
      </c>
      <c r="C6604">
        <v>-1740</v>
      </c>
      <c r="D6604">
        <v>202508</v>
      </c>
      <c r="E6604" s="121" t="str">
        <f t="shared" si="102"/>
        <v>01 August 2025</v>
      </c>
      <c r="F6604" s="98" t="s">
        <v>541</v>
      </c>
      <c r="G6604" t="s">
        <v>552</v>
      </c>
    </row>
    <row r="6605" spans="1:7" x14ac:dyDescent="0.25">
      <c r="A6605" s="98" t="s">
        <v>549</v>
      </c>
      <c r="B6605" t="s">
        <v>172</v>
      </c>
      <c r="C6605">
        <v>-2320</v>
      </c>
      <c r="D6605">
        <v>202508</v>
      </c>
      <c r="E6605" s="121" t="str">
        <f t="shared" si="102"/>
        <v>01 August 2025</v>
      </c>
      <c r="F6605" s="98" t="s">
        <v>541</v>
      </c>
      <c r="G6605" t="s">
        <v>553</v>
      </c>
    </row>
    <row r="6606" spans="1:7" x14ac:dyDescent="0.25">
      <c r="A6606" s="98" t="s">
        <v>549</v>
      </c>
      <c r="B6606" t="s">
        <v>172</v>
      </c>
      <c r="C6606">
        <v>-2900</v>
      </c>
      <c r="D6606">
        <v>202508</v>
      </c>
      <c r="E6606" s="121" t="str">
        <f t="shared" si="102"/>
        <v>01 August 2025</v>
      </c>
      <c r="F6606" s="98" t="s">
        <v>541</v>
      </c>
      <c r="G6606" t="s">
        <v>554</v>
      </c>
    </row>
    <row r="6607" spans="1:7" x14ac:dyDescent="0.25">
      <c r="A6607" s="98" t="s">
        <v>549</v>
      </c>
      <c r="B6607" t="s">
        <v>174</v>
      </c>
      <c r="C6607">
        <v>0</v>
      </c>
      <c r="D6607">
        <v>202508</v>
      </c>
      <c r="E6607" s="121" t="str">
        <f t="shared" si="102"/>
        <v>01 August 2025</v>
      </c>
      <c r="F6607" s="98" t="s">
        <v>541</v>
      </c>
      <c r="G6607" t="s">
        <v>550</v>
      </c>
    </row>
    <row r="6608" spans="1:7" x14ac:dyDescent="0.25">
      <c r="A6608" s="98" t="s">
        <v>549</v>
      </c>
      <c r="B6608" t="s">
        <v>174</v>
      </c>
      <c r="C6608">
        <v>0</v>
      </c>
      <c r="D6608">
        <v>202508</v>
      </c>
      <c r="E6608" s="121" t="str">
        <f t="shared" si="102"/>
        <v>01 August 2025</v>
      </c>
      <c r="F6608" s="98" t="s">
        <v>541</v>
      </c>
      <c r="G6608" t="s">
        <v>551</v>
      </c>
    </row>
    <row r="6609" spans="1:7" x14ac:dyDescent="0.25">
      <c r="A6609" s="98" t="s">
        <v>549</v>
      </c>
      <c r="B6609" t="s">
        <v>174</v>
      </c>
      <c r="C6609">
        <v>0</v>
      </c>
      <c r="D6609">
        <v>202508</v>
      </c>
      <c r="E6609" s="121" t="str">
        <f t="shared" si="102"/>
        <v>01 August 2025</v>
      </c>
      <c r="F6609" s="98" t="s">
        <v>541</v>
      </c>
      <c r="G6609" t="s">
        <v>552</v>
      </c>
    </row>
    <row r="6610" spans="1:7" x14ac:dyDescent="0.25">
      <c r="A6610" s="98" t="s">
        <v>549</v>
      </c>
      <c r="B6610" t="s">
        <v>174</v>
      </c>
      <c r="C6610">
        <v>0</v>
      </c>
      <c r="D6610">
        <v>202508</v>
      </c>
      <c r="E6610" s="121" t="str">
        <f t="shared" si="102"/>
        <v>01 August 2025</v>
      </c>
      <c r="F6610" s="98" t="s">
        <v>541</v>
      </c>
      <c r="G6610" t="s">
        <v>553</v>
      </c>
    </row>
    <row r="6611" spans="1:7" x14ac:dyDescent="0.25">
      <c r="A6611" s="98" t="s">
        <v>549</v>
      </c>
      <c r="B6611" t="s">
        <v>174</v>
      </c>
      <c r="C6611">
        <v>0</v>
      </c>
      <c r="D6611">
        <v>202508</v>
      </c>
      <c r="E6611" s="121" t="str">
        <f t="shared" si="102"/>
        <v>01 August 2025</v>
      </c>
      <c r="F6611" s="98" t="s">
        <v>541</v>
      </c>
      <c r="G6611" t="s">
        <v>554</v>
      </c>
    </row>
    <row r="6612" spans="1:7" x14ac:dyDescent="0.25">
      <c r="A6612" s="98" t="s">
        <v>549</v>
      </c>
      <c r="B6612" t="s">
        <v>176</v>
      </c>
      <c r="C6612">
        <v>-576.75900000000001</v>
      </c>
      <c r="D6612">
        <v>202508</v>
      </c>
      <c r="E6612" s="121" t="str">
        <f t="shared" si="102"/>
        <v>01 August 2025</v>
      </c>
      <c r="F6612" s="98" t="s">
        <v>541</v>
      </c>
      <c r="G6612" t="s">
        <v>550</v>
      </c>
    </row>
    <row r="6613" spans="1:7" x14ac:dyDescent="0.25">
      <c r="A6613" s="98" t="s">
        <v>549</v>
      </c>
      <c r="B6613" t="s">
        <v>176</v>
      </c>
      <c r="C6613">
        <v>-1788.4</v>
      </c>
      <c r="D6613">
        <v>202508</v>
      </c>
      <c r="E6613" s="121" t="str">
        <f t="shared" si="102"/>
        <v>01 August 2025</v>
      </c>
      <c r="F6613" s="98" t="s">
        <v>541</v>
      </c>
      <c r="G6613" t="s">
        <v>551</v>
      </c>
    </row>
    <row r="6614" spans="1:7" x14ac:dyDescent="0.25">
      <c r="A6614" s="98" t="s">
        <v>549</v>
      </c>
      <c r="B6614" t="s">
        <v>176</v>
      </c>
      <c r="C6614">
        <v>-2682.6</v>
      </c>
      <c r="D6614">
        <v>202508</v>
      </c>
      <c r="E6614" s="121" t="str">
        <f t="shared" si="102"/>
        <v>01 August 2025</v>
      </c>
      <c r="F6614" s="98" t="s">
        <v>541</v>
      </c>
      <c r="G6614" t="s">
        <v>552</v>
      </c>
    </row>
    <row r="6615" spans="1:7" x14ac:dyDescent="0.25">
      <c r="A6615" s="98" t="s">
        <v>549</v>
      </c>
      <c r="B6615" t="s">
        <v>176</v>
      </c>
      <c r="C6615">
        <v>-3576.8</v>
      </c>
      <c r="D6615">
        <v>202508</v>
      </c>
      <c r="E6615" s="121" t="str">
        <f t="shared" si="102"/>
        <v>01 August 2025</v>
      </c>
      <c r="F6615" s="98" t="s">
        <v>541</v>
      </c>
      <c r="G6615" t="s">
        <v>553</v>
      </c>
    </row>
    <row r="6616" spans="1:7" x14ac:dyDescent="0.25">
      <c r="A6616" s="98" t="s">
        <v>549</v>
      </c>
      <c r="B6616" t="s">
        <v>176</v>
      </c>
      <c r="C6616">
        <v>-4471</v>
      </c>
      <c r="D6616">
        <v>202508</v>
      </c>
      <c r="E6616" s="121" t="str">
        <f t="shared" si="102"/>
        <v>01 August 2025</v>
      </c>
      <c r="F6616" s="98" t="s">
        <v>541</v>
      </c>
      <c r="G6616" t="s">
        <v>554</v>
      </c>
    </row>
    <row r="6617" spans="1:7" x14ac:dyDescent="0.25">
      <c r="A6617" s="98" t="s">
        <v>549</v>
      </c>
      <c r="B6617" t="s">
        <v>184</v>
      </c>
      <c r="C6617">
        <v>0</v>
      </c>
      <c r="D6617">
        <v>202508</v>
      </c>
      <c r="E6617" s="121" t="str">
        <f t="shared" si="102"/>
        <v>01 August 2025</v>
      </c>
      <c r="F6617" s="98" t="s">
        <v>541</v>
      </c>
      <c r="G6617" t="s">
        <v>550</v>
      </c>
    </row>
    <row r="6618" spans="1:7" x14ac:dyDescent="0.25">
      <c r="A6618" s="98" t="s">
        <v>549</v>
      </c>
      <c r="B6618" t="s">
        <v>184</v>
      </c>
      <c r="C6618">
        <v>0</v>
      </c>
      <c r="D6618">
        <v>202508</v>
      </c>
      <c r="E6618" s="121" t="str">
        <f t="shared" si="102"/>
        <v>01 August 2025</v>
      </c>
      <c r="F6618" s="98" t="s">
        <v>541</v>
      </c>
      <c r="G6618" t="s">
        <v>551</v>
      </c>
    </row>
    <row r="6619" spans="1:7" x14ac:dyDescent="0.25">
      <c r="A6619" s="98" t="s">
        <v>549</v>
      </c>
      <c r="B6619" t="s">
        <v>184</v>
      </c>
      <c r="C6619">
        <v>0</v>
      </c>
      <c r="D6619">
        <v>202508</v>
      </c>
      <c r="E6619" s="121" t="str">
        <f t="shared" si="102"/>
        <v>01 August 2025</v>
      </c>
      <c r="F6619" s="98" t="s">
        <v>541</v>
      </c>
      <c r="G6619" t="s">
        <v>552</v>
      </c>
    </row>
    <row r="6620" spans="1:7" x14ac:dyDescent="0.25">
      <c r="A6620" s="98" t="s">
        <v>549</v>
      </c>
      <c r="B6620" t="s">
        <v>184</v>
      </c>
      <c r="C6620">
        <v>0</v>
      </c>
      <c r="D6620">
        <v>202508</v>
      </c>
      <c r="E6620" s="121" t="str">
        <f t="shared" si="102"/>
        <v>01 August 2025</v>
      </c>
      <c r="F6620" s="98" t="s">
        <v>541</v>
      </c>
      <c r="G6620" t="s">
        <v>553</v>
      </c>
    </row>
    <row r="6621" spans="1:7" x14ac:dyDescent="0.25">
      <c r="A6621" s="98" t="s">
        <v>549</v>
      </c>
      <c r="B6621" t="s">
        <v>184</v>
      </c>
      <c r="C6621">
        <v>0</v>
      </c>
      <c r="D6621">
        <v>202508</v>
      </c>
      <c r="E6621" s="121" t="str">
        <f t="shared" si="102"/>
        <v>01 August 2025</v>
      </c>
      <c r="F6621" s="98" t="s">
        <v>541</v>
      </c>
      <c r="G6621" t="s">
        <v>554</v>
      </c>
    </row>
    <row r="6622" spans="1:7" x14ac:dyDescent="0.25">
      <c r="A6622" s="98" t="s">
        <v>549</v>
      </c>
      <c r="B6622" t="s">
        <v>188</v>
      </c>
      <c r="C6622">
        <v>-35.475000000000001</v>
      </c>
      <c r="D6622">
        <v>202508</v>
      </c>
      <c r="E6622" s="121" t="str">
        <f t="shared" si="102"/>
        <v>01 August 2025</v>
      </c>
      <c r="F6622" s="98" t="s">
        <v>541</v>
      </c>
      <c r="G6622" t="s">
        <v>550</v>
      </c>
    </row>
    <row r="6623" spans="1:7" x14ac:dyDescent="0.25">
      <c r="A6623" s="98" t="s">
        <v>549</v>
      </c>
      <c r="B6623" t="s">
        <v>188</v>
      </c>
      <c r="C6623">
        <v>-110</v>
      </c>
      <c r="D6623">
        <v>202508</v>
      </c>
      <c r="E6623" s="121" t="str">
        <f t="shared" si="102"/>
        <v>01 August 2025</v>
      </c>
      <c r="F6623" s="98" t="s">
        <v>541</v>
      </c>
      <c r="G6623" t="s">
        <v>551</v>
      </c>
    </row>
    <row r="6624" spans="1:7" x14ac:dyDescent="0.25">
      <c r="A6624" s="98" t="s">
        <v>549</v>
      </c>
      <c r="B6624" t="s">
        <v>188</v>
      </c>
      <c r="C6624">
        <v>-165</v>
      </c>
      <c r="D6624">
        <v>202508</v>
      </c>
      <c r="E6624" s="121" t="str">
        <f t="shared" si="102"/>
        <v>01 August 2025</v>
      </c>
      <c r="F6624" s="98" t="s">
        <v>541</v>
      </c>
      <c r="G6624" t="s">
        <v>552</v>
      </c>
    </row>
    <row r="6625" spans="1:7" x14ac:dyDescent="0.25">
      <c r="A6625" s="98" t="s">
        <v>549</v>
      </c>
      <c r="B6625" t="s">
        <v>188</v>
      </c>
      <c r="C6625">
        <v>-220</v>
      </c>
      <c r="D6625">
        <v>202508</v>
      </c>
      <c r="E6625" s="121" t="str">
        <f t="shared" si="102"/>
        <v>01 August 2025</v>
      </c>
      <c r="F6625" s="98" t="s">
        <v>541</v>
      </c>
      <c r="G6625" t="s">
        <v>553</v>
      </c>
    </row>
    <row r="6626" spans="1:7" x14ac:dyDescent="0.25">
      <c r="A6626" s="98" t="s">
        <v>549</v>
      </c>
      <c r="B6626" t="s">
        <v>188</v>
      </c>
      <c r="C6626">
        <v>-275</v>
      </c>
      <c r="D6626">
        <v>202508</v>
      </c>
      <c r="E6626" s="121" t="str">
        <f t="shared" si="102"/>
        <v>01 August 2025</v>
      </c>
      <c r="F6626" s="98" t="s">
        <v>541</v>
      </c>
      <c r="G6626" t="s">
        <v>554</v>
      </c>
    </row>
    <row r="6627" spans="1:7" x14ac:dyDescent="0.25">
      <c r="A6627" s="98" t="s">
        <v>549</v>
      </c>
      <c r="B6627" t="s">
        <v>190</v>
      </c>
      <c r="C6627">
        <v>0</v>
      </c>
      <c r="D6627">
        <v>202508</v>
      </c>
      <c r="E6627" s="121" t="str">
        <f t="shared" si="102"/>
        <v>01 August 2025</v>
      </c>
      <c r="F6627" s="98" t="s">
        <v>541</v>
      </c>
      <c r="G6627" t="s">
        <v>550</v>
      </c>
    </row>
    <row r="6628" spans="1:7" x14ac:dyDescent="0.25">
      <c r="A6628" s="98" t="s">
        <v>549</v>
      </c>
      <c r="B6628" t="s">
        <v>190</v>
      </c>
      <c r="C6628">
        <v>0</v>
      </c>
      <c r="D6628">
        <v>202508</v>
      </c>
      <c r="E6628" s="121" t="str">
        <f t="shared" si="102"/>
        <v>01 August 2025</v>
      </c>
      <c r="F6628" s="98" t="s">
        <v>541</v>
      </c>
      <c r="G6628" t="s">
        <v>551</v>
      </c>
    </row>
    <row r="6629" spans="1:7" x14ac:dyDescent="0.25">
      <c r="A6629" s="98" t="s">
        <v>549</v>
      </c>
      <c r="B6629" t="s">
        <v>190</v>
      </c>
      <c r="C6629">
        <v>0</v>
      </c>
      <c r="D6629">
        <v>202508</v>
      </c>
      <c r="E6629" s="121" t="str">
        <f t="shared" si="102"/>
        <v>01 August 2025</v>
      </c>
      <c r="F6629" s="98" t="s">
        <v>541</v>
      </c>
      <c r="G6629" t="s">
        <v>552</v>
      </c>
    </row>
    <row r="6630" spans="1:7" x14ac:dyDescent="0.25">
      <c r="A6630" s="98" t="s">
        <v>549</v>
      </c>
      <c r="B6630" t="s">
        <v>190</v>
      </c>
      <c r="C6630">
        <v>0</v>
      </c>
      <c r="D6630">
        <v>202508</v>
      </c>
      <c r="E6630" s="121" t="str">
        <f t="shared" si="102"/>
        <v>01 August 2025</v>
      </c>
      <c r="F6630" s="98" t="s">
        <v>541</v>
      </c>
      <c r="G6630" t="s">
        <v>553</v>
      </c>
    </row>
    <row r="6631" spans="1:7" x14ac:dyDescent="0.25">
      <c r="A6631" s="98" t="s">
        <v>549</v>
      </c>
      <c r="B6631" t="s">
        <v>190</v>
      </c>
      <c r="C6631">
        <v>0</v>
      </c>
      <c r="D6631">
        <v>202508</v>
      </c>
      <c r="E6631" s="121" t="str">
        <f t="shared" si="102"/>
        <v>01 August 2025</v>
      </c>
      <c r="F6631" s="98" t="s">
        <v>541</v>
      </c>
      <c r="G6631" t="s">
        <v>554</v>
      </c>
    </row>
    <row r="6632" spans="1:7" x14ac:dyDescent="0.25">
      <c r="A6632" s="98" t="s">
        <v>549</v>
      </c>
      <c r="B6632" t="s">
        <v>544</v>
      </c>
      <c r="C6632">
        <v>0</v>
      </c>
      <c r="D6632">
        <v>202508</v>
      </c>
      <c r="E6632" s="121" t="str">
        <f t="shared" si="102"/>
        <v>01 August 2025</v>
      </c>
      <c r="F6632" s="98" t="s">
        <v>541</v>
      </c>
      <c r="G6632" t="s">
        <v>550</v>
      </c>
    </row>
    <row r="6633" spans="1:7" x14ac:dyDescent="0.25">
      <c r="A6633" s="98" t="s">
        <v>549</v>
      </c>
      <c r="B6633" t="s">
        <v>544</v>
      </c>
      <c r="C6633">
        <v>0</v>
      </c>
      <c r="D6633">
        <v>202508</v>
      </c>
      <c r="E6633" s="121" t="str">
        <f t="shared" si="102"/>
        <v>01 August 2025</v>
      </c>
      <c r="F6633" s="98" t="s">
        <v>541</v>
      </c>
      <c r="G6633" t="s">
        <v>551</v>
      </c>
    </row>
    <row r="6634" spans="1:7" x14ac:dyDescent="0.25">
      <c r="A6634" s="98" t="s">
        <v>549</v>
      </c>
      <c r="B6634" t="s">
        <v>544</v>
      </c>
      <c r="C6634">
        <v>0</v>
      </c>
      <c r="D6634">
        <v>202508</v>
      </c>
      <c r="E6634" s="121" t="str">
        <f t="shared" si="102"/>
        <v>01 August 2025</v>
      </c>
      <c r="F6634" s="98" t="s">
        <v>541</v>
      </c>
      <c r="G6634" t="s">
        <v>552</v>
      </c>
    </row>
    <row r="6635" spans="1:7" x14ac:dyDescent="0.25">
      <c r="A6635" s="98" t="s">
        <v>549</v>
      </c>
      <c r="B6635" t="s">
        <v>544</v>
      </c>
      <c r="C6635">
        <v>0</v>
      </c>
      <c r="D6635">
        <v>202508</v>
      </c>
      <c r="E6635" s="121" t="str">
        <f t="shared" si="102"/>
        <v>01 August 2025</v>
      </c>
      <c r="F6635" s="98" t="s">
        <v>541</v>
      </c>
      <c r="G6635" t="s">
        <v>553</v>
      </c>
    </row>
    <row r="6636" spans="1:7" x14ac:dyDescent="0.25">
      <c r="A6636" s="98" t="s">
        <v>549</v>
      </c>
      <c r="B6636" t="s">
        <v>544</v>
      </c>
      <c r="C6636">
        <v>0</v>
      </c>
      <c r="D6636">
        <v>202508</v>
      </c>
      <c r="E6636" s="121" t="str">
        <f t="shared" si="102"/>
        <v>01 August 2025</v>
      </c>
      <c r="F6636" s="98" t="s">
        <v>541</v>
      </c>
      <c r="G6636" t="s">
        <v>554</v>
      </c>
    </row>
    <row r="6637" spans="1:7" x14ac:dyDescent="0.25">
      <c r="A6637" s="98" t="s">
        <v>549</v>
      </c>
      <c r="B6637" t="s">
        <v>198</v>
      </c>
      <c r="C6637">
        <v>-612.23400000000004</v>
      </c>
      <c r="D6637">
        <v>202508</v>
      </c>
      <c r="E6637" s="121" t="str">
        <f t="shared" si="102"/>
        <v>01 August 2025</v>
      </c>
      <c r="F6637" s="98" t="s">
        <v>541</v>
      </c>
      <c r="G6637" t="s">
        <v>550</v>
      </c>
    </row>
    <row r="6638" spans="1:7" x14ac:dyDescent="0.25">
      <c r="A6638" s="98" t="s">
        <v>549</v>
      </c>
      <c r="B6638" t="s">
        <v>198</v>
      </c>
      <c r="C6638">
        <v>-1898.4</v>
      </c>
      <c r="D6638">
        <v>202508</v>
      </c>
      <c r="E6638" s="121" t="str">
        <f t="shared" si="102"/>
        <v>01 August 2025</v>
      </c>
      <c r="F6638" s="98" t="s">
        <v>541</v>
      </c>
      <c r="G6638" t="s">
        <v>551</v>
      </c>
    </row>
    <row r="6639" spans="1:7" x14ac:dyDescent="0.25">
      <c r="A6639" s="98" t="s">
        <v>549</v>
      </c>
      <c r="B6639" t="s">
        <v>198</v>
      </c>
      <c r="C6639">
        <v>-2847.6</v>
      </c>
      <c r="D6639">
        <v>202508</v>
      </c>
      <c r="E6639" s="121" t="str">
        <f t="shared" si="102"/>
        <v>01 August 2025</v>
      </c>
      <c r="F6639" s="98" t="s">
        <v>541</v>
      </c>
      <c r="G6639" t="s">
        <v>552</v>
      </c>
    </row>
    <row r="6640" spans="1:7" x14ac:dyDescent="0.25">
      <c r="A6640" s="98" t="s">
        <v>549</v>
      </c>
      <c r="B6640" t="s">
        <v>198</v>
      </c>
      <c r="C6640">
        <v>-3796.8</v>
      </c>
      <c r="D6640">
        <v>202508</v>
      </c>
      <c r="E6640" s="121" t="str">
        <f t="shared" si="102"/>
        <v>01 August 2025</v>
      </c>
      <c r="F6640" s="98" t="s">
        <v>541</v>
      </c>
      <c r="G6640" t="s">
        <v>553</v>
      </c>
    </row>
    <row r="6641" spans="1:7" x14ac:dyDescent="0.25">
      <c r="A6641" s="98" t="s">
        <v>549</v>
      </c>
      <c r="B6641" t="s">
        <v>198</v>
      </c>
      <c r="C6641">
        <v>-4746</v>
      </c>
      <c r="D6641">
        <v>202508</v>
      </c>
      <c r="E6641" s="121" t="str">
        <f t="shared" si="102"/>
        <v>01 August 2025</v>
      </c>
      <c r="F6641" s="98" t="s">
        <v>541</v>
      </c>
      <c r="G6641" t="s">
        <v>554</v>
      </c>
    </row>
    <row r="6642" spans="1:7" x14ac:dyDescent="0.25">
      <c r="A6642" s="98" t="s">
        <v>549</v>
      </c>
      <c r="B6642" t="s">
        <v>200</v>
      </c>
      <c r="C6642">
        <v>0</v>
      </c>
      <c r="D6642">
        <v>202508</v>
      </c>
      <c r="E6642" s="121" t="str">
        <f t="shared" si="102"/>
        <v>01 August 2025</v>
      </c>
      <c r="F6642" s="98" t="s">
        <v>541</v>
      </c>
      <c r="G6642" t="s">
        <v>550</v>
      </c>
    </row>
    <row r="6643" spans="1:7" x14ac:dyDescent="0.25">
      <c r="A6643" s="98" t="s">
        <v>549</v>
      </c>
      <c r="B6643" t="s">
        <v>200</v>
      </c>
      <c r="C6643">
        <v>0</v>
      </c>
      <c r="D6643">
        <v>202508</v>
      </c>
      <c r="E6643" s="121" t="str">
        <f t="shared" si="102"/>
        <v>01 August 2025</v>
      </c>
      <c r="F6643" s="98" t="s">
        <v>541</v>
      </c>
      <c r="G6643" t="s">
        <v>551</v>
      </c>
    </row>
    <row r="6644" spans="1:7" x14ac:dyDescent="0.25">
      <c r="A6644" s="98" t="s">
        <v>549</v>
      </c>
      <c r="B6644" t="s">
        <v>200</v>
      </c>
      <c r="C6644">
        <v>0</v>
      </c>
      <c r="D6644">
        <v>202508</v>
      </c>
      <c r="E6644" s="121" t="str">
        <f t="shared" si="102"/>
        <v>01 August 2025</v>
      </c>
      <c r="F6644" s="98" t="s">
        <v>541</v>
      </c>
      <c r="G6644" t="s">
        <v>552</v>
      </c>
    </row>
    <row r="6645" spans="1:7" x14ac:dyDescent="0.25">
      <c r="A6645" s="98" t="s">
        <v>549</v>
      </c>
      <c r="B6645" t="s">
        <v>200</v>
      </c>
      <c r="C6645">
        <v>0</v>
      </c>
      <c r="D6645">
        <v>202508</v>
      </c>
      <c r="E6645" s="121" t="str">
        <f t="shared" si="102"/>
        <v>01 August 2025</v>
      </c>
      <c r="F6645" s="98" t="s">
        <v>541</v>
      </c>
      <c r="G6645" t="s">
        <v>553</v>
      </c>
    </row>
    <row r="6646" spans="1:7" x14ac:dyDescent="0.25">
      <c r="A6646" s="98" t="s">
        <v>549</v>
      </c>
      <c r="B6646" t="s">
        <v>200</v>
      </c>
      <c r="C6646">
        <v>0</v>
      </c>
      <c r="D6646">
        <v>202508</v>
      </c>
      <c r="E6646" s="121" t="str">
        <f t="shared" si="102"/>
        <v>01 August 2025</v>
      </c>
      <c r="F6646" s="98" t="s">
        <v>541</v>
      </c>
      <c r="G6646" t="s">
        <v>554</v>
      </c>
    </row>
    <row r="6647" spans="1:7" x14ac:dyDescent="0.25">
      <c r="A6647" s="98" t="s">
        <v>549</v>
      </c>
      <c r="B6647" t="s">
        <v>206</v>
      </c>
      <c r="C6647">
        <v>0</v>
      </c>
      <c r="D6647">
        <v>202508</v>
      </c>
      <c r="E6647" s="121" t="str">
        <f t="shared" si="102"/>
        <v>01 August 2025</v>
      </c>
      <c r="F6647" s="98" t="s">
        <v>541</v>
      </c>
      <c r="G6647" t="s">
        <v>550</v>
      </c>
    </row>
    <row r="6648" spans="1:7" x14ac:dyDescent="0.25">
      <c r="A6648" s="98" t="s">
        <v>549</v>
      </c>
      <c r="B6648" t="s">
        <v>206</v>
      </c>
      <c r="C6648">
        <v>0</v>
      </c>
      <c r="D6648">
        <v>202508</v>
      </c>
      <c r="E6648" s="121" t="str">
        <f t="shared" si="102"/>
        <v>01 August 2025</v>
      </c>
      <c r="F6648" s="98" t="s">
        <v>541</v>
      </c>
      <c r="G6648" t="s">
        <v>551</v>
      </c>
    </row>
    <row r="6649" spans="1:7" x14ac:dyDescent="0.25">
      <c r="A6649" s="98" t="s">
        <v>549</v>
      </c>
      <c r="B6649" t="s">
        <v>206</v>
      </c>
      <c r="C6649">
        <v>0</v>
      </c>
      <c r="D6649">
        <v>202508</v>
      </c>
      <c r="E6649" s="121" t="str">
        <f t="shared" si="102"/>
        <v>01 August 2025</v>
      </c>
      <c r="F6649" s="98" t="s">
        <v>541</v>
      </c>
      <c r="G6649" t="s">
        <v>552</v>
      </c>
    </row>
    <row r="6650" spans="1:7" x14ac:dyDescent="0.25">
      <c r="A6650" s="98" t="s">
        <v>549</v>
      </c>
      <c r="B6650" t="s">
        <v>206</v>
      </c>
      <c r="C6650">
        <v>0</v>
      </c>
      <c r="D6650">
        <v>202508</v>
      </c>
      <c r="E6650" s="121" t="str">
        <f t="shared" si="102"/>
        <v>01 August 2025</v>
      </c>
      <c r="F6650" s="98" t="s">
        <v>541</v>
      </c>
      <c r="G6650" t="s">
        <v>553</v>
      </c>
    </row>
    <row r="6651" spans="1:7" x14ac:dyDescent="0.25">
      <c r="A6651" s="98" t="s">
        <v>549</v>
      </c>
      <c r="B6651" t="s">
        <v>206</v>
      </c>
      <c r="C6651">
        <v>0</v>
      </c>
      <c r="D6651">
        <v>202508</v>
      </c>
      <c r="E6651" s="121" t="str">
        <f t="shared" si="102"/>
        <v>01 August 2025</v>
      </c>
      <c r="F6651" s="98" t="s">
        <v>541</v>
      </c>
      <c r="G6651" t="s">
        <v>554</v>
      </c>
    </row>
    <row r="6652" spans="1:7" x14ac:dyDescent="0.25">
      <c r="A6652" s="98" t="s">
        <v>549</v>
      </c>
      <c r="B6652" t="s">
        <v>208</v>
      </c>
      <c r="C6652">
        <v>0</v>
      </c>
      <c r="D6652">
        <v>202508</v>
      </c>
      <c r="E6652" s="121" t="str">
        <f t="shared" si="102"/>
        <v>01 August 2025</v>
      </c>
      <c r="F6652" s="98" t="s">
        <v>541</v>
      </c>
      <c r="G6652" t="s">
        <v>550</v>
      </c>
    </row>
    <row r="6653" spans="1:7" x14ac:dyDescent="0.25">
      <c r="A6653" s="98" t="s">
        <v>549</v>
      </c>
      <c r="B6653" t="s">
        <v>208</v>
      </c>
      <c r="C6653">
        <v>0</v>
      </c>
      <c r="D6653">
        <v>202508</v>
      </c>
      <c r="E6653" s="121" t="str">
        <f t="shared" si="102"/>
        <v>01 August 2025</v>
      </c>
      <c r="F6653" s="98" t="s">
        <v>541</v>
      </c>
      <c r="G6653" t="s">
        <v>551</v>
      </c>
    </row>
    <row r="6654" spans="1:7" x14ac:dyDescent="0.25">
      <c r="A6654" s="98" t="s">
        <v>549</v>
      </c>
      <c r="B6654" t="s">
        <v>208</v>
      </c>
      <c r="C6654">
        <v>0</v>
      </c>
      <c r="D6654">
        <v>202508</v>
      </c>
      <c r="E6654" s="121" t="str">
        <f t="shared" si="102"/>
        <v>01 August 2025</v>
      </c>
      <c r="F6654" s="98" t="s">
        <v>541</v>
      </c>
      <c r="G6654" t="s">
        <v>552</v>
      </c>
    </row>
    <row r="6655" spans="1:7" x14ac:dyDescent="0.25">
      <c r="A6655" s="98" t="s">
        <v>549</v>
      </c>
      <c r="B6655" t="s">
        <v>208</v>
      </c>
      <c r="C6655">
        <v>0</v>
      </c>
      <c r="D6655">
        <v>202508</v>
      </c>
      <c r="E6655" s="121" t="str">
        <f t="shared" si="102"/>
        <v>01 August 2025</v>
      </c>
      <c r="F6655" s="98" t="s">
        <v>541</v>
      </c>
      <c r="G6655" t="s">
        <v>553</v>
      </c>
    </row>
    <row r="6656" spans="1:7" x14ac:dyDescent="0.25">
      <c r="A6656" s="98" t="s">
        <v>549</v>
      </c>
      <c r="B6656" t="s">
        <v>208</v>
      </c>
      <c r="C6656">
        <v>0</v>
      </c>
      <c r="D6656">
        <v>202508</v>
      </c>
      <c r="E6656" s="121" t="str">
        <f t="shared" si="102"/>
        <v>01 August 2025</v>
      </c>
      <c r="F6656" s="98" t="s">
        <v>541</v>
      </c>
      <c r="G6656" t="s">
        <v>554</v>
      </c>
    </row>
    <row r="6657" spans="1:7" x14ac:dyDescent="0.25">
      <c r="A6657" s="98" t="s">
        <v>549</v>
      </c>
      <c r="B6657" t="s">
        <v>281</v>
      </c>
      <c r="C6657">
        <v>0</v>
      </c>
      <c r="D6657">
        <v>202508</v>
      </c>
      <c r="E6657" s="121" t="str">
        <f t="shared" si="102"/>
        <v>01 August 2025</v>
      </c>
      <c r="F6657" s="98" t="s">
        <v>541</v>
      </c>
      <c r="G6657" t="s">
        <v>550</v>
      </c>
    </row>
    <row r="6658" spans="1:7" x14ac:dyDescent="0.25">
      <c r="A6658" s="98" t="s">
        <v>549</v>
      </c>
      <c r="B6658" t="s">
        <v>281</v>
      </c>
      <c r="C6658">
        <v>0</v>
      </c>
      <c r="D6658">
        <v>202508</v>
      </c>
      <c r="E6658" s="121" t="str">
        <f t="shared" si="102"/>
        <v>01 August 2025</v>
      </c>
      <c r="F6658" s="98" t="s">
        <v>541</v>
      </c>
      <c r="G6658" t="s">
        <v>551</v>
      </c>
    </row>
    <row r="6659" spans="1:7" x14ac:dyDescent="0.25">
      <c r="A6659" s="98" t="s">
        <v>549</v>
      </c>
      <c r="B6659" t="s">
        <v>281</v>
      </c>
      <c r="C6659">
        <v>0</v>
      </c>
      <c r="D6659">
        <v>202508</v>
      </c>
      <c r="E6659" s="121" t="str">
        <f t="shared" si="102"/>
        <v>01 August 2025</v>
      </c>
      <c r="F6659" s="98" t="s">
        <v>541</v>
      </c>
      <c r="G6659" t="s">
        <v>552</v>
      </c>
    </row>
    <row r="6660" spans="1:7" x14ac:dyDescent="0.25">
      <c r="A6660" s="98" t="s">
        <v>549</v>
      </c>
      <c r="B6660" t="s">
        <v>281</v>
      </c>
      <c r="C6660">
        <v>0</v>
      </c>
      <c r="D6660">
        <v>202508</v>
      </c>
      <c r="E6660" s="121" t="str">
        <f t="shared" si="102"/>
        <v>01 August 2025</v>
      </c>
      <c r="F6660" s="98" t="s">
        <v>541</v>
      </c>
      <c r="G6660" t="s">
        <v>553</v>
      </c>
    </row>
    <row r="6661" spans="1:7" x14ac:dyDescent="0.25">
      <c r="A6661" s="98" t="s">
        <v>549</v>
      </c>
      <c r="B6661" t="s">
        <v>281</v>
      </c>
      <c r="C6661">
        <v>0</v>
      </c>
      <c r="D6661">
        <v>202508</v>
      </c>
      <c r="E6661" s="121" t="str">
        <f t="shared" si="102"/>
        <v>01 August 2025</v>
      </c>
      <c r="F6661" s="98" t="s">
        <v>541</v>
      </c>
      <c r="G6661" t="s">
        <v>554</v>
      </c>
    </row>
    <row r="6662" spans="1:7" x14ac:dyDescent="0.25">
      <c r="A6662" s="98" t="s">
        <v>549</v>
      </c>
      <c r="B6662" t="s">
        <v>214</v>
      </c>
      <c r="C6662">
        <v>0</v>
      </c>
      <c r="D6662">
        <v>202508</v>
      </c>
      <c r="E6662" s="121" t="str">
        <f t="shared" si="102"/>
        <v>01 August 2025</v>
      </c>
      <c r="F6662" s="98" t="s">
        <v>541</v>
      </c>
      <c r="G6662" t="s">
        <v>550</v>
      </c>
    </row>
    <row r="6663" spans="1:7" x14ac:dyDescent="0.25">
      <c r="A6663" s="98" t="s">
        <v>549</v>
      </c>
      <c r="B6663" t="s">
        <v>214</v>
      </c>
      <c r="C6663">
        <v>0</v>
      </c>
      <c r="D6663">
        <v>202508</v>
      </c>
      <c r="E6663" s="121" t="str">
        <f t="shared" ref="E6663:E6726" si="103">TEXT(DATE(LEFT(D6663,4), RIGHT(D6663,2), 1), "DD MMMM YYYY")</f>
        <v>01 August 2025</v>
      </c>
      <c r="F6663" s="98" t="s">
        <v>541</v>
      </c>
      <c r="G6663" t="s">
        <v>551</v>
      </c>
    </row>
    <row r="6664" spans="1:7" x14ac:dyDescent="0.25">
      <c r="A6664" s="98" t="s">
        <v>549</v>
      </c>
      <c r="B6664" t="s">
        <v>214</v>
      </c>
      <c r="C6664">
        <v>0</v>
      </c>
      <c r="D6664">
        <v>202508</v>
      </c>
      <c r="E6664" s="121" t="str">
        <f t="shared" si="103"/>
        <v>01 August 2025</v>
      </c>
      <c r="F6664" s="98" t="s">
        <v>541</v>
      </c>
      <c r="G6664" t="s">
        <v>552</v>
      </c>
    </row>
    <row r="6665" spans="1:7" x14ac:dyDescent="0.25">
      <c r="A6665" s="98" t="s">
        <v>549</v>
      </c>
      <c r="B6665" t="s">
        <v>214</v>
      </c>
      <c r="C6665">
        <v>0</v>
      </c>
      <c r="D6665">
        <v>202508</v>
      </c>
      <c r="E6665" s="121" t="str">
        <f t="shared" si="103"/>
        <v>01 August 2025</v>
      </c>
      <c r="F6665" s="98" t="s">
        <v>541</v>
      </c>
      <c r="G6665" t="s">
        <v>553</v>
      </c>
    </row>
    <row r="6666" spans="1:7" x14ac:dyDescent="0.25">
      <c r="A6666" s="98" t="s">
        <v>549</v>
      </c>
      <c r="B6666" t="s">
        <v>214</v>
      </c>
      <c r="C6666">
        <v>0</v>
      </c>
      <c r="D6666">
        <v>202508</v>
      </c>
      <c r="E6666" s="121" t="str">
        <f t="shared" si="103"/>
        <v>01 August 2025</v>
      </c>
      <c r="F6666" s="98" t="s">
        <v>541</v>
      </c>
      <c r="G6666" t="s">
        <v>554</v>
      </c>
    </row>
    <row r="6667" spans="1:7" x14ac:dyDescent="0.25">
      <c r="A6667" s="98" t="s">
        <v>549</v>
      </c>
      <c r="B6667" t="s">
        <v>218</v>
      </c>
      <c r="C6667">
        <v>-22.574999999999999</v>
      </c>
      <c r="D6667">
        <v>202508</v>
      </c>
      <c r="E6667" s="121" t="str">
        <f t="shared" si="103"/>
        <v>01 August 2025</v>
      </c>
      <c r="F6667" s="98" t="s">
        <v>541</v>
      </c>
      <c r="G6667" t="s">
        <v>550</v>
      </c>
    </row>
    <row r="6668" spans="1:7" x14ac:dyDescent="0.25">
      <c r="A6668" s="98" t="s">
        <v>549</v>
      </c>
      <c r="B6668" t="s">
        <v>218</v>
      </c>
      <c r="C6668">
        <v>-70</v>
      </c>
      <c r="D6668">
        <v>202508</v>
      </c>
      <c r="E6668" s="121" t="str">
        <f t="shared" si="103"/>
        <v>01 August 2025</v>
      </c>
      <c r="F6668" s="98" t="s">
        <v>541</v>
      </c>
      <c r="G6668" t="s">
        <v>551</v>
      </c>
    </row>
    <row r="6669" spans="1:7" x14ac:dyDescent="0.25">
      <c r="A6669" s="98" t="s">
        <v>549</v>
      </c>
      <c r="B6669" t="s">
        <v>218</v>
      </c>
      <c r="C6669">
        <v>-105</v>
      </c>
      <c r="D6669">
        <v>202508</v>
      </c>
      <c r="E6669" s="121" t="str">
        <f t="shared" si="103"/>
        <v>01 August 2025</v>
      </c>
      <c r="F6669" s="98" t="s">
        <v>541</v>
      </c>
      <c r="G6669" t="s">
        <v>552</v>
      </c>
    </row>
    <row r="6670" spans="1:7" x14ac:dyDescent="0.25">
      <c r="A6670" s="98" t="s">
        <v>549</v>
      </c>
      <c r="B6670" t="s">
        <v>218</v>
      </c>
      <c r="C6670">
        <v>-140</v>
      </c>
      <c r="D6670">
        <v>202508</v>
      </c>
      <c r="E6670" s="121" t="str">
        <f t="shared" si="103"/>
        <v>01 August 2025</v>
      </c>
      <c r="F6670" s="98" t="s">
        <v>541</v>
      </c>
      <c r="G6670" t="s">
        <v>553</v>
      </c>
    </row>
    <row r="6671" spans="1:7" x14ac:dyDescent="0.25">
      <c r="A6671" s="98" t="s">
        <v>549</v>
      </c>
      <c r="B6671" t="s">
        <v>218</v>
      </c>
      <c r="C6671">
        <v>-175</v>
      </c>
      <c r="D6671">
        <v>202508</v>
      </c>
      <c r="E6671" s="121" t="str">
        <f t="shared" si="103"/>
        <v>01 August 2025</v>
      </c>
      <c r="F6671" s="98" t="s">
        <v>541</v>
      </c>
      <c r="G6671" t="s">
        <v>554</v>
      </c>
    </row>
    <row r="6672" spans="1:7" x14ac:dyDescent="0.25">
      <c r="A6672" s="98" t="s">
        <v>549</v>
      </c>
      <c r="B6672" t="s">
        <v>333</v>
      </c>
      <c r="C6672">
        <v>-3.87</v>
      </c>
      <c r="D6672">
        <v>202508</v>
      </c>
      <c r="E6672" s="121" t="str">
        <f t="shared" si="103"/>
        <v>01 August 2025</v>
      </c>
      <c r="F6672" s="98" t="s">
        <v>541</v>
      </c>
      <c r="G6672" t="s">
        <v>550</v>
      </c>
    </row>
    <row r="6673" spans="1:7" x14ac:dyDescent="0.25">
      <c r="A6673" s="98" t="s">
        <v>549</v>
      </c>
      <c r="B6673" t="s">
        <v>333</v>
      </c>
      <c r="C6673">
        <v>-12</v>
      </c>
      <c r="D6673">
        <v>202508</v>
      </c>
      <c r="E6673" s="121" t="str">
        <f t="shared" si="103"/>
        <v>01 August 2025</v>
      </c>
      <c r="F6673" s="98" t="s">
        <v>541</v>
      </c>
      <c r="G6673" t="s">
        <v>551</v>
      </c>
    </row>
    <row r="6674" spans="1:7" x14ac:dyDescent="0.25">
      <c r="A6674" s="98" t="s">
        <v>549</v>
      </c>
      <c r="B6674" t="s">
        <v>333</v>
      </c>
      <c r="C6674">
        <v>-18</v>
      </c>
      <c r="D6674">
        <v>202508</v>
      </c>
      <c r="E6674" s="121" t="str">
        <f t="shared" si="103"/>
        <v>01 August 2025</v>
      </c>
      <c r="F6674" s="98" t="s">
        <v>541</v>
      </c>
      <c r="G6674" t="s">
        <v>552</v>
      </c>
    </row>
    <row r="6675" spans="1:7" x14ac:dyDescent="0.25">
      <c r="A6675" s="98" t="s">
        <v>549</v>
      </c>
      <c r="B6675" t="s">
        <v>333</v>
      </c>
      <c r="C6675">
        <v>-24</v>
      </c>
      <c r="D6675">
        <v>202508</v>
      </c>
      <c r="E6675" s="121" t="str">
        <f t="shared" si="103"/>
        <v>01 August 2025</v>
      </c>
      <c r="F6675" s="98" t="s">
        <v>541</v>
      </c>
      <c r="G6675" t="s">
        <v>553</v>
      </c>
    </row>
    <row r="6676" spans="1:7" x14ac:dyDescent="0.25">
      <c r="A6676" s="98" t="s">
        <v>549</v>
      </c>
      <c r="B6676" t="s">
        <v>333</v>
      </c>
      <c r="C6676">
        <v>-30</v>
      </c>
      <c r="D6676">
        <v>202508</v>
      </c>
      <c r="E6676" s="121" t="str">
        <f t="shared" si="103"/>
        <v>01 August 2025</v>
      </c>
      <c r="F6676" s="98" t="s">
        <v>541</v>
      </c>
      <c r="G6676" t="s">
        <v>554</v>
      </c>
    </row>
    <row r="6677" spans="1:7" x14ac:dyDescent="0.25">
      <c r="A6677" s="98" t="s">
        <v>549</v>
      </c>
      <c r="B6677" t="s">
        <v>220</v>
      </c>
      <c r="C6677">
        <v>-26.445</v>
      </c>
      <c r="D6677">
        <v>202508</v>
      </c>
      <c r="E6677" s="121" t="str">
        <f t="shared" si="103"/>
        <v>01 August 2025</v>
      </c>
      <c r="F6677" s="98" t="s">
        <v>541</v>
      </c>
      <c r="G6677" t="s">
        <v>550</v>
      </c>
    </row>
    <row r="6678" spans="1:7" x14ac:dyDescent="0.25">
      <c r="A6678" s="98" t="s">
        <v>549</v>
      </c>
      <c r="B6678" t="s">
        <v>220</v>
      </c>
      <c r="C6678">
        <v>-82</v>
      </c>
      <c r="D6678">
        <v>202508</v>
      </c>
      <c r="E6678" s="121" t="str">
        <f t="shared" si="103"/>
        <v>01 August 2025</v>
      </c>
      <c r="F6678" s="98" t="s">
        <v>541</v>
      </c>
      <c r="G6678" t="s">
        <v>551</v>
      </c>
    </row>
    <row r="6679" spans="1:7" x14ac:dyDescent="0.25">
      <c r="A6679" s="98" t="s">
        <v>549</v>
      </c>
      <c r="B6679" t="s">
        <v>220</v>
      </c>
      <c r="C6679">
        <v>-123</v>
      </c>
      <c r="D6679">
        <v>202508</v>
      </c>
      <c r="E6679" s="121" t="str">
        <f t="shared" si="103"/>
        <v>01 August 2025</v>
      </c>
      <c r="F6679" s="98" t="s">
        <v>541</v>
      </c>
      <c r="G6679" t="s">
        <v>552</v>
      </c>
    </row>
    <row r="6680" spans="1:7" x14ac:dyDescent="0.25">
      <c r="A6680" s="98" t="s">
        <v>549</v>
      </c>
      <c r="B6680" t="s">
        <v>220</v>
      </c>
      <c r="C6680">
        <v>-164</v>
      </c>
      <c r="D6680">
        <v>202508</v>
      </c>
      <c r="E6680" s="121" t="str">
        <f t="shared" si="103"/>
        <v>01 August 2025</v>
      </c>
      <c r="F6680" s="98" t="s">
        <v>541</v>
      </c>
      <c r="G6680" t="s">
        <v>553</v>
      </c>
    </row>
    <row r="6681" spans="1:7" x14ac:dyDescent="0.25">
      <c r="A6681" s="98" t="s">
        <v>549</v>
      </c>
      <c r="B6681" t="s">
        <v>220</v>
      </c>
      <c r="C6681">
        <v>-205</v>
      </c>
      <c r="D6681">
        <v>202508</v>
      </c>
      <c r="E6681" s="121" t="str">
        <f t="shared" si="103"/>
        <v>01 August 2025</v>
      </c>
      <c r="F6681" s="98" t="s">
        <v>541</v>
      </c>
      <c r="G6681" t="s">
        <v>554</v>
      </c>
    </row>
    <row r="6682" spans="1:7" x14ac:dyDescent="0.25">
      <c r="A6682" s="98" t="s">
        <v>549</v>
      </c>
      <c r="B6682" t="s">
        <v>222</v>
      </c>
      <c r="C6682">
        <v>0</v>
      </c>
      <c r="D6682">
        <v>202508</v>
      </c>
      <c r="E6682" s="121" t="str">
        <f t="shared" si="103"/>
        <v>01 August 2025</v>
      </c>
      <c r="F6682" s="98" t="s">
        <v>541</v>
      </c>
      <c r="G6682" t="s">
        <v>550</v>
      </c>
    </row>
    <row r="6683" spans="1:7" x14ac:dyDescent="0.25">
      <c r="A6683" s="98" t="s">
        <v>549</v>
      </c>
      <c r="B6683" t="s">
        <v>222</v>
      </c>
      <c r="C6683">
        <v>0</v>
      </c>
      <c r="D6683">
        <v>202508</v>
      </c>
      <c r="E6683" s="121" t="str">
        <f t="shared" si="103"/>
        <v>01 August 2025</v>
      </c>
      <c r="F6683" s="98" t="s">
        <v>541</v>
      </c>
      <c r="G6683" t="s">
        <v>551</v>
      </c>
    </row>
    <row r="6684" spans="1:7" x14ac:dyDescent="0.25">
      <c r="A6684" s="98" t="s">
        <v>549</v>
      </c>
      <c r="B6684" t="s">
        <v>222</v>
      </c>
      <c r="C6684">
        <v>0</v>
      </c>
      <c r="D6684">
        <v>202508</v>
      </c>
      <c r="E6684" s="121" t="str">
        <f t="shared" si="103"/>
        <v>01 August 2025</v>
      </c>
      <c r="F6684" s="98" t="s">
        <v>541</v>
      </c>
      <c r="G6684" t="s">
        <v>552</v>
      </c>
    </row>
    <row r="6685" spans="1:7" x14ac:dyDescent="0.25">
      <c r="A6685" s="98" t="s">
        <v>549</v>
      </c>
      <c r="B6685" t="s">
        <v>222</v>
      </c>
      <c r="C6685">
        <v>0</v>
      </c>
      <c r="D6685">
        <v>202508</v>
      </c>
      <c r="E6685" s="121" t="str">
        <f t="shared" si="103"/>
        <v>01 August 2025</v>
      </c>
      <c r="F6685" s="98" t="s">
        <v>541</v>
      </c>
      <c r="G6685" t="s">
        <v>553</v>
      </c>
    </row>
    <row r="6686" spans="1:7" x14ac:dyDescent="0.25">
      <c r="A6686" s="98" t="s">
        <v>549</v>
      </c>
      <c r="B6686" t="s">
        <v>222</v>
      </c>
      <c r="C6686">
        <v>0</v>
      </c>
      <c r="D6686">
        <v>202508</v>
      </c>
      <c r="E6686" s="121" t="str">
        <f t="shared" si="103"/>
        <v>01 August 2025</v>
      </c>
      <c r="F6686" s="98" t="s">
        <v>541</v>
      </c>
      <c r="G6686" t="s">
        <v>554</v>
      </c>
    </row>
    <row r="6687" spans="1:7" x14ac:dyDescent="0.25">
      <c r="A6687" s="98" t="s">
        <v>549</v>
      </c>
      <c r="B6687" t="s">
        <v>224</v>
      </c>
      <c r="C6687">
        <v>0</v>
      </c>
      <c r="D6687">
        <v>202508</v>
      </c>
      <c r="E6687" s="121" t="str">
        <f t="shared" si="103"/>
        <v>01 August 2025</v>
      </c>
      <c r="F6687" s="98" t="s">
        <v>541</v>
      </c>
      <c r="G6687" t="s">
        <v>550</v>
      </c>
    </row>
    <row r="6688" spans="1:7" x14ac:dyDescent="0.25">
      <c r="A6688" s="98" t="s">
        <v>549</v>
      </c>
      <c r="B6688" t="s">
        <v>224</v>
      </c>
      <c r="C6688">
        <v>0</v>
      </c>
      <c r="D6688">
        <v>202508</v>
      </c>
      <c r="E6688" s="121" t="str">
        <f t="shared" si="103"/>
        <v>01 August 2025</v>
      </c>
      <c r="F6688" s="98" t="s">
        <v>541</v>
      </c>
      <c r="G6688" t="s">
        <v>551</v>
      </c>
    </row>
    <row r="6689" spans="1:7" x14ac:dyDescent="0.25">
      <c r="A6689" s="98" t="s">
        <v>549</v>
      </c>
      <c r="B6689" t="s">
        <v>224</v>
      </c>
      <c r="C6689">
        <v>0</v>
      </c>
      <c r="D6689">
        <v>202508</v>
      </c>
      <c r="E6689" s="121" t="str">
        <f t="shared" si="103"/>
        <v>01 August 2025</v>
      </c>
      <c r="F6689" s="98" t="s">
        <v>541</v>
      </c>
      <c r="G6689" t="s">
        <v>552</v>
      </c>
    </row>
    <row r="6690" spans="1:7" x14ac:dyDescent="0.25">
      <c r="A6690" s="98" t="s">
        <v>549</v>
      </c>
      <c r="B6690" t="s">
        <v>224</v>
      </c>
      <c r="C6690">
        <v>0</v>
      </c>
      <c r="D6690">
        <v>202508</v>
      </c>
      <c r="E6690" s="121" t="str">
        <f t="shared" si="103"/>
        <v>01 August 2025</v>
      </c>
      <c r="F6690" s="98" t="s">
        <v>541</v>
      </c>
      <c r="G6690" t="s">
        <v>553</v>
      </c>
    </row>
    <row r="6691" spans="1:7" x14ac:dyDescent="0.25">
      <c r="A6691" s="98" t="s">
        <v>549</v>
      </c>
      <c r="B6691" t="s">
        <v>224</v>
      </c>
      <c r="C6691">
        <v>0</v>
      </c>
      <c r="D6691">
        <v>202508</v>
      </c>
      <c r="E6691" s="121" t="str">
        <f t="shared" si="103"/>
        <v>01 August 2025</v>
      </c>
      <c r="F6691" s="98" t="s">
        <v>541</v>
      </c>
      <c r="G6691" t="s">
        <v>554</v>
      </c>
    </row>
    <row r="6692" spans="1:7" x14ac:dyDescent="0.25">
      <c r="A6692" s="98" t="s">
        <v>549</v>
      </c>
      <c r="B6692" t="s">
        <v>226</v>
      </c>
      <c r="C6692">
        <v>0</v>
      </c>
      <c r="D6692">
        <v>202508</v>
      </c>
      <c r="E6692" s="121" t="str">
        <f t="shared" si="103"/>
        <v>01 August 2025</v>
      </c>
      <c r="F6692" s="98" t="s">
        <v>541</v>
      </c>
      <c r="G6692" t="s">
        <v>550</v>
      </c>
    </row>
    <row r="6693" spans="1:7" x14ac:dyDescent="0.25">
      <c r="A6693" s="98" t="s">
        <v>549</v>
      </c>
      <c r="B6693" t="s">
        <v>226</v>
      </c>
      <c r="C6693">
        <v>0</v>
      </c>
      <c r="D6693">
        <v>202508</v>
      </c>
      <c r="E6693" s="121" t="str">
        <f t="shared" si="103"/>
        <v>01 August 2025</v>
      </c>
      <c r="F6693" s="98" t="s">
        <v>541</v>
      </c>
      <c r="G6693" t="s">
        <v>551</v>
      </c>
    </row>
    <row r="6694" spans="1:7" x14ac:dyDescent="0.25">
      <c r="A6694" s="98" t="s">
        <v>549</v>
      </c>
      <c r="B6694" t="s">
        <v>226</v>
      </c>
      <c r="C6694">
        <v>0</v>
      </c>
      <c r="D6694">
        <v>202508</v>
      </c>
      <c r="E6694" s="121" t="str">
        <f t="shared" si="103"/>
        <v>01 August 2025</v>
      </c>
      <c r="F6694" s="98" t="s">
        <v>541</v>
      </c>
      <c r="G6694" t="s">
        <v>552</v>
      </c>
    </row>
    <row r="6695" spans="1:7" x14ac:dyDescent="0.25">
      <c r="A6695" s="98" t="s">
        <v>549</v>
      </c>
      <c r="B6695" t="s">
        <v>226</v>
      </c>
      <c r="C6695">
        <v>0</v>
      </c>
      <c r="D6695">
        <v>202508</v>
      </c>
      <c r="E6695" s="121" t="str">
        <f t="shared" si="103"/>
        <v>01 August 2025</v>
      </c>
      <c r="F6695" s="98" t="s">
        <v>541</v>
      </c>
      <c r="G6695" t="s">
        <v>553</v>
      </c>
    </row>
    <row r="6696" spans="1:7" x14ac:dyDescent="0.25">
      <c r="A6696" s="98" t="s">
        <v>549</v>
      </c>
      <c r="B6696" t="s">
        <v>226</v>
      </c>
      <c r="C6696">
        <v>0</v>
      </c>
      <c r="D6696">
        <v>202508</v>
      </c>
      <c r="E6696" s="121" t="str">
        <f t="shared" si="103"/>
        <v>01 August 2025</v>
      </c>
      <c r="F6696" s="98" t="s">
        <v>541</v>
      </c>
      <c r="G6696" t="s">
        <v>554</v>
      </c>
    </row>
    <row r="6697" spans="1:7" x14ac:dyDescent="0.25">
      <c r="A6697" s="98" t="s">
        <v>549</v>
      </c>
      <c r="B6697" t="s">
        <v>228</v>
      </c>
      <c r="C6697">
        <v>0</v>
      </c>
      <c r="D6697">
        <v>202508</v>
      </c>
      <c r="E6697" s="121" t="str">
        <f t="shared" si="103"/>
        <v>01 August 2025</v>
      </c>
      <c r="F6697" s="98" t="s">
        <v>541</v>
      </c>
      <c r="G6697" t="s">
        <v>550</v>
      </c>
    </row>
    <row r="6698" spans="1:7" x14ac:dyDescent="0.25">
      <c r="A6698" s="98" t="s">
        <v>549</v>
      </c>
      <c r="B6698" t="s">
        <v>228</v>
      </c>
      <c r="C6698">
        <v>0</v>
      </c>
      <c r="D6698">
        <v>202508</v>
      </c>
      <c r="E6698" s="121" t="str">
        <f t="shared" si="103"/>
        <v>01 August 2025</v>
      </c>
      <c r="F6698" s="98" t="s">
        <v>541</v>
      </c>
      <c r="G6698" t="s">
        <v>551</v>
      </c>
    </row>
    <row r="6699" spans="1:7" x14ac:dyDescent="0.25">
      <c r="A6699" s="98" t="s">
        <v>549</v>
      </c>
      <c r="B6699" t="s">
        <v>228</v>
      </c>
      <c r="C6699">
        <v>0</v>
      </c>
      <c r="D6699">
        <v>202508</v>
      </c>
      <c r="E6699" s="121" t="str">
        <f t="shared" si="103"/>
        <v>01 August 2025</v>
      </c>
      <c r="F6699" s="98" t="s">
        <v>541</v>
      </c>
      <c r="G6699" t="s">
        <v>552</v>
      </c>
    </row>
    <row r="6700" spans="1:7" x14ac:dyDescent="0.25">
      <c r="A6700" s="98" t="s">
        <v>549</v>
      </c>
      <c r="B6700" t="s">
        <v>228</v>
      </c>
      <c r="C6700">
        <v>0</v>
      </c>
      <c r="D6700">
        <v>202508</v>
      </c>
      <c r="E6700" s="121" t="str">
        <f t="shared" si="103"/>
        <v>01 August 2025</v>
      </c>
      <c r="F6700" s="98" t="s">
        <v>541</v>
      </c>
      <c r="G6700" t="s">
        <v>553</v>
      </c>
    </row>
    <row r="6701" spans="1:7" x14ac:dyDescent="0.25">
      <c r="A6701" s="98" t="s">
        <v>549</v>
      </c>
      <c r="B6701" t="s">
        <v>228</v>
      </c>
      <c r="C6701">
        <v>0</v>
      </c>
      <c r="D6701">
        <v>202508</v>
      </c>
      <c r="E6701" s="121" t="str">
        <f t="shared" si="103"/>
        <v>01 August 2025</v>
      </c>
      <c r="F6701" s="98" t="s">
        <v>541</v>
      </c>
      <c r="G6701" t="s">
        <v>554</v>
      </c>
    </row>
    <row r="6702" spans="1:7" x14ac:dyDescent="0.25">
      <c r="A6702" s="98" t="s">
        <v>549</v>
      </c>
      <c r="B6702" t="s">
        <v>230</v>
      </c>
      <c r="C6702">
        <v>0</v>
      </c>
      <c r="D6702">
        <v>202508</v>
      </c>
      <c r="E6702" s="121" t="str">
        <f t="shared" si="103"/>
        <v>01 August 2025</v>
      </c>
      <c r="F6702" s="98" t="s">
        <v>541</v>
      </c>
      <c r="G6702" t="s">
        <v>550</v>
      </c>
    </row>
    <row r="6703" spans="1:7" x14ac:dyDescent="0.25">
      <c r="A6703" s="98" t="s">
        <v>549</v>
      </c>
      <c r="B6703" t="s">
        <v>230</v>
      </c>
      <c r="C6703">
        <v>0</v>
      </c>
      <c r="D6703">
        <v>202508</v>
      </c>
      <c r="E6703" s="121" t="str">
        <f t="shared" si="103"/>
        <v>01 August 2025</v>
      </c>
      <c r="F6703" s="98" t="s">
        <v>541</v>
      </c>
      <c r="G6703" t="s">
        <v>551</v>
      </c>
    </row>
    <row r="6704" spans="1:7" x14ac:dyDescent="0.25">
      <c r="A6704" s="98" t="s">
        <v>549</v>
      </c>
      <c r="B6704" t="s">
        <v>230</v>
      </c>
      <c r="C6704">
        <v>0</v>
      </c>
      <c r="D6704">
        <v>202508</v>
      </c>
      <c r="E6704" s="121" t="str">
        <f t="shared" si="103"/>
        <v>01 August 2025</v>
      </c>
      <c r="F6704" s="98" t="s">
        <v>541</v>
      </c>
      <c r="G6704" t="s">
        <v>552</v>
      </c>
    </row>
    <row r="6705" spans="1:7" x14ac:dyDescent="0.25">
      <c r="A6705" s="98" t="s">
        <v>549</v>
      </c>
      <c r="B6705" t="s">
        <v>230</v>
      </c>
      <c r="C6705">
        <v>0</v>
      </c>
      <c r="D6705">
        <v>202508</v>
      </c>
      <c r="E6705" s="121" t="str">
        <f t="shared" si="103"/>
        <v>01 August 2025</v>
      </c>
      <c r="F6705" s="98" t="s">
        <v>541</v>
      </c>
      <c r="G6705" t="s">
        <v>553</v>
      </c>
    </row>
    <row r="6706" spans="1:7" x14ac:dyDescent="0.25">
      <c r="A6706" s="98" t="s">
        <v>549</v>
      </c>
      <c r="B6706" t="s">
        <v>230</v>
      </c>
      <c r="C6706">
        <v>0</v>
      </c>
      <c r="D6706">
        <v>202508</v>
      </c>
      <c r="E6706" s="121" t="str">
        <f t="shared" si="103"/>
        <v>01 August 2025</v>
      </c>
      <c r="F6706" s="98" t="s">
        <v>541</v>
      </c>
      <c r="G6706" t="s">
        <v>554</v>
      </c>
    </row>
    <row r="6707" spans="1:7" x14ac:dyDescent="0.25">
      <c r="A6707" s="98" t="s">
        <v>549</v>
      </c>
      <c r="B6707" t="s">
        <v>232</v>
      </c>
      <c r="C6707">
        <v>0</v>
      </c>
      <c r="D6707">
        <v>202508</v>
      </c>
      <c r="E6707" s="121" t="str">
        <f t="shared" si="103"/>
        <v>01 August 2025</v>
      </c>
      <c r="F6707" s="98" t="s">
        <v>541</v>
      </c>
      <c r="G6707" t="s">
        <v>550</v>
      </c>
    </row>
    <row r="6708" spans="1:7" x14ac:dyDescent="0.25">
      <c r="A6708" s="98" t="s">
        <v>549</v>
      </c>
      <c r="B6708" t="s">
        <v>232</v>
      </c>
      <c r="C6708">
        <v>0</v>
      </c>
      <c r="D6708">
        <v>202508</v>
      </c>
      <c r="E6708" s="121" t="str">
        <f t="shared" si="103"/>
        <v>01 August 2025</v>
      </c>
      <c r="F6708" s="98" t="s">
        <v>541</v>
      </c>
      <c r="G6708" t="s">
        <v>551</v>
      </c>
    </row>
    <row r="6709" spans="1:7" x14ac:dyDescent="0.25">
      <c r="A6709" s="98" t="s">
        <v>549</v>
      </c>
      <c r="B6709" t="s">
        <v>232</v>
      </c>
      <c r="C6709">
        <v>0</v>
      </c>
      <c r="D6709">
        <v>202508</v>
      </c>
      <c r="E6709" s="121" t="str">
        <f t="shared" si="103"/>
        <v>01 August 2025</v>
      </c>
      <c r="F6709" s="98" t="s">
        <v>541</v>
      </c>
      <c r="G6709" t="s">
        <v>552</v>
      </c>
    </row>
    <row r="6710" spans="1:7" x14ac:dyDescent="0.25">
      <c r="A6710" s="98" t="s">
        <v>549</v>
      </c>
      <c r="B6710" t="s">
        <v>232</v>
      </c>
      <c r="C6710">
        <v>0</v>
      </c>
      <c r="D6710">
        <v>202508</v>
      </c>
      <c r="E6710" s="121" t="str">
        <f t="shared" si="103"/>
        <v>01 August 2025</v>
      </c>
      <c r="F6710" s="98" t="s">
        <v>541</v>
      </c>
      <c r="G6710" t="s">
        <v>553</v>
      </c>
    </row>
    <row r="6711" spans="1:7" x14ac:dyDescent="0.25">
      <c r="A6711" s="98" t="s">
        <v>549</v>
      </c>
      <c r="B6711" t="s">
        <v>232</v>
      </c>
      <c r="C6711">
        <v>0</v>
      </c>
      <c r="D6711">
        <v>202508</v>
      </c>
      <c r="E6711" s="121" t="str">
        <f t="shared" si="103"/>
        <v>01 August 2025</v>
      </c>
      <c r="F6711" s="98" t="s">
        <v>541</v>
      </c>
      <c r="G6711" t="s">
        <v>554</v>
      </c>
    </row>
    <row r="6712" spans="1:7" x14ac:dyDescent="0.25">
      <c r="A6712" s="98" t="s">
        <v>549</v>
      </c>
      <c r="B6712" t="s">
        <v>234</v>
      </c>
      <c r="C6712">
        <v>-6347.1869999999999</v>
      </c>
      <c r="D6712">
        <v>202508</v>
      </c>
      <c r="E6712" s="121" t="str">
        <f t="shared" si="103"/>
        <v>01 August 2025</v>
      </c>
      <c r="F6712" s="98" t="s">
        <v>541</v>
      </c>
      <c r="G6712" t="s">
        <v>550</v>
      </c>
    </row>
    <row r="6713" spans="1:7" x14ac:dyDescent="0.25">
      <c r="A6713" s="98" t="s">
        <v>549</v>
      </c>
      <c r="B6713" t="s">
        <v>234</v>
      </c>
      <c r="C6713">
        <v>-19681.2</v>
      </c>
      <c r="D6713">
        <v>202508</v>
      </c>
      <c r="E6713" s="121" t="str">
        <f t="shared" si="103"/>
        <v>01 August 2025</v>
      </c>
      <c r="F6713" s="98" t="s">
        <v>541</v>
      </c>
      <c r="G6713" t="s">
        <v>551</v>
      </c>
    </row>
    <row r="6714" spans="1:7" x14ac:dyDescent="0.25">
      <c r="A6714" s="98" t="s">
        <v>549</v>
      </c>
      <c r="B6714" t="s">
        <v>234</v>
      </c>
      <c r="C6714">
        <v>-29521.8</v>
      </c>
      <c r="D6714">
        <v>202508</v>
      </c>
      <c r="E6714" s="121" t="str">
        <f t="shared" si="103"/>
        <v>01 August 2025</v>
      </c>
      <c r="F6714" s="98" t="s">
        <v>541</v>
      </c>
      <c r="G6714" t="s">
        <v>552</v>
      </c>
    </row>
    <row r="6715" spans="1:7" x14ac:dyDescent="0.25">
      <c r="A6715" s="98" t="s">
        <v>549</v>
      </c>
      <c r="B6715" t="s">
        <v>234</v>
      </c>
      <c r="C6715">
        <v>-39362.400000000001</v>
      </c>
      <c r="D6715">
        <v>202508</v>
      </c>
      <c r="E6715" s="121" t="str">
        <f t="shared" si="103"/>
        <v>01 August 2025</v>
      </c>
      <c r="F6715" s="98" t="s">
        <v>541</v>
      </c>
      <c r="G6715" t="s">
        <v>553</v>
      </c>
    </row>
    <row r="6716" spans="1:7" x14ac:dyDescent="0.25">
      <c r="A6716" s="98" t="s">
        <v>549</v>
      </c>
      <c r="B6716" t="s">
        <v>234</v>
      </c>
      <c r="C6716">
        <v>-49203</v>
      </c>
      <c r="D6716">
        <v>202508</v>
      </c>
      <c r="E6716" s="121" t="str">
        <f t="shared" si="103"/>
        <v>01 August 2025</v>
      </c>
      <c r="F6716" s="98" t="s">
        <v>541</v>
      </c>
      <c r="G6716" t="s">
        <v>554</v>
      </c>
    </row>
    <row r="6717" spans="1:7" x14ac:dyDescent="0.25">
      <c r="A6717" s="98" t="s">
        <v>549</v>
      </c>
      <c r="B6717" t="s">
        <v>236</v>
      </c>
      <c r="C6717">
        <v>7197.8130000000001</v>
      </c>
      <c r="D6717">
        <v>202508</v>
      </c>
      <c r="E6717" s="121" t="str">
        <f t="shared" si="103"/>
        <v>01 August 2025</v>
      </c>
      <c r="F6717" s="98" t="s">
        <v>541</v>
      </c>
      <c r="G6717" t="s">
        <v>550</v>
      </c>
    </row>
    <row r="6718" spans="1:7" x14ac:dyDescent="0.25">
      <c r="A6718" s="98" t="s">
        <v>549</v>
      </c>
      <c r="B6718" t="s">
        <v>236</v>
      </c>
      <c r="C6718">
        <v>22318.800000000003</v>
      </c>
      <c r="D6718">
        <v>202508</v>
      </c>
      <c r="E6718" s="121" t="str">
        <f t="shared" si="103"/>
        <v>01 August 2025</v>
      </c>
      <c r="F6718" s="98" t="s">
        <v>541</v>
      </c>
      <c r="G6718" t="s">
        <v>551</v>
      </c>
    </row>
    <row r="6719" spans="1:7" x14ac:dyDescent="0.25">
      <c r="A6719" s="98" t="s">
        <v>549</v>
      </c>
      <c r="B6719" t="s">
        <v>236</v>
      </c>
      <c r="C6719">
        <v>33478.199999999997</v>
      </c>
      <c r="D6719">
        <v>202508</v>
      </c>
      <c r="E6719" s="121" t="str">
        <f t="shared" si="103"/>
        <v>01 August 2025</v>
      </c>
      <c r="F6719" s="98" t="s">
        <v>541</v>
      </c>
      <c r="G6719" t="s">
        <v>552</v>
      </c>
    </row>
    <row r="6720" spans="1:7" x14ac:dyDescent="0.25">
      <c r="A6720" s="98" t="s">
        <v>549</v>
      </c>
      <c r="B6720" t="s">
        <v>236</v>
      </c>
      <c r="C6720">
        <v>44637.600000000006</v>
      </c>
      <c r="D6720">
        <v>202508</v>
      </c>
      <c r="E6720" s="121" t="str">
        <f t="shared" si="103"/>
        <v>01 August 2025</v>
      </c>
      <c r="F6720" s="98" t="s">
        <v>541</v>
      </c>
      <c r="G6720" t="s">
        <v>553</v>
      </c>
    </row>
    <row r="6721" spans="1:7" x14ac:dyDescent="0.25">
      <c r="A6721" s="98" t="s">
        <v>549</v>
      </c>
      <c r="B6721" t="s">
        <v>236</v>
      </c>
      <c r="C6721">
        <v>55797</v>
      </c>
      <c r="D6721">
        <v>202508</v>
      </c>
      <c r="E6721" s="121" t="str">
        <f t="shared" si="103"/>
        <v>01 August 2025</v>
      </c>
      <c r="F6721" s="98" t="s">
        <v>541</v>
      </c>
      <c r="G6721" t="s">
        <v>554</v>
      </c>
    </row>
    <row r="6722" spans="1:7" x14ac:dyDescent="0.25">
      <c r="A6722" s="98" t="s">
        <v>549</v>
      </c>
      <c r="B6722" t="s">
        <v>238</v>
      </c>
      <c r="C6722">
        <v>0</v>
      </c>
      <c r="D6722">
        <v>202508</v>
      </c>
      <c r="E6722" s="121" t="str">
        <f t="shared" si="103"/>
        <v>01 August 2025</v>
      </c>
      <c r="F6722" s="98" t="s">
        <v>541</v>
      </c>
      <c r="G6722" t="s">
        <v>550</v>
      </c>
    </row>
    <row r="6723" spans="1:7" x14ac:dyDescent="0.25">
      <c r="A6723" s="98" t="s">
        <v>549</v>
      </c>
      <c r="B6723" t="s">
        <v>238</v>
      </c>
      <c r="C6723">
        <v>0</v>
      </c>
      <c r="D6723">
        <v>202508</v>
      </c>
      <c r="E6723" s="121" t="str">
        <f t="shared" si="103"/>
        <v>01 August 2025</v>
      </c>
      <c r="F6723" s="98" t="s">
        <v>541</v>
      </c>
      <c r="G6723" t="s">
        <v>551</v>
      </c>
    </row>
    <row r="6724" spans="1:7" x14ac:dyDescent="0.25">
      <c r="A6724" s="98" t="s">
        <v>549</v>
      </c>
      <c r="B6724" t="s">
        <v>238</v>
      </c>
      <c r="C6724">
        <v>0</v>
      </c>
      <c r="D6724">
        <v>202508</v>
      </c>
      <c r="E6724" s="121" t="str">
        <f t="shared" si="103"/>
        <v>01 August 2025</v>
      </c>
      <c r="F6724" s="98" t="s">
        <v>541</v>
      </c>
      <c r="G6724" t="s">
        <v>552</v>
      </c>
    </row>
    <row r="6725" spans="1:7" x14ac:dyDescent="0.25">
      <c r="A6725" s="98" t="s">
        <v>549</v>
      </c>
      <c r="B6725" t="s">
        <v>238</v>
      </c>
      <c r="C6725">
        <v>0</v>
      </c>
      <c r="D6725">
        <v>202508</v>
      </c>
      <c r="E6725" s="121" t="str">
        <f t="shared" si="103"/>
        <v>01 August 2025</v>
      </c>
      <c r="F6725" s="98" t="s">
        <v>541</v>
      </c>
      <c r="G6725" t="s">
        <v>553</v>
      </c>
    </row>
    <row r="6726" spans="1:7" x14ac:dyDescent="0.25">
      <c r="A6726" s="98" t="s">
        <v>549</v>
      </c>
      <c r="B6726" t="s">
        <v>238</v>
      </c>
      <c r="C6726">
        <v>0</v>
      </c>
      <c r="D6726">
        <v>202508</v>
      </c>
      <c r="E6726" s="121" t="str">
        <f t="shared" si="103"/>
        <v>01 August 2025</v>
      </c>
      <c r="F6726" s="98" t="s">
        <v>541</v>
      </c>
      <c r="G6726" t="s">
        <v>554</v>
      </c>
    </row>
    <row r="6727" spans="1:7" x14ac:dyDescent="0.25">
      <c r="A6727" s="98" t="s">
        <v>549</v>
      </c>
      <c r="B6727" t="s">
        <v>238</v>
      </c>
      <c r="C6727">
        <v>7197.8130000000001</v>
      </c>
      <c r="D6727">
        <v>202508</v>
      </c>
      <c r="E6727" s="121" t="str">
        <f t="shared" ref="E6727:E6790" si="104">TEXT(DATE(LEFT(D6727,4), RIGHT(D6727,2), 1), "DD MMMM YYYY")</f>
        <v>01 August 2025</v>
      </c>
      <c r="F6727" s="98" t="s">
        <v>541</v>
      </c>
      <c r="G6727" t="s">
        <v>550</v>
      </c>
    </row>
    <row r="6728" spans="1:7" x14ac:dyDescent="0.25">
      <c r="A6728" s="98" t="s">
        <v>549</v>
      </c>
      <c r="B6728" t="s">
        <v>238</v>
      </c>
      <c r="C6728">
        <v>22318.800000000003</v>
      </c>
      <c r="D6728">
        <v>202508</v>
      </c>
      <c r="E6728" s="121" t="str">
        <f t="shared" si="104"/>
        <v>01 August 2025</v>
      </c>
      <c r="F6728" s="98" t="s">
        <v>541</v>
      </c>
      <c r="G6728" t="s">
        <v>551</v>
      </c>
    </row>
    <row r="6729" spans="1:7" x14ac:dyDescent="0.25">
      <c r="A6729" s="98" t="s">
        <v>549</v>
      </c>
      <c r="B6729" t="s">
        <v>238</v>
      </c>
      <c r="C6729">
        <v>33478.199999999997</v>
      </c>
      <c r="D6729">
        <v>202508</v>
      </c>
      <c r="E6729" s="121" t="str">
        <f t="shared" si="104"/>
        <v>01 August 2025</v>
      </c>
      <c r="F6729" s="98" t="s">
        <v>541</v>
      </c>
      <c r="G6729" t="s">
        <v>552</v>
      </c>
    </row>
    <row r="6730" spans="1:7" x14ac:dyDescent="0.25">
      <c r="A6730" s="98" t="s">
        <v>549</v>
      </c>
      <c r="B6730" t="s">
        <v>238</v>
      </c>
      <c r="C6730">
        <v>44637.600000000006</v>
      </c>
      <c r="D6730">
        <v>202508</v>
      </c>
      <c r="E6730" s="121" t="str">
        <f t="shared" si="104"/>
        <v>01 August 2025</v>
      </c>
      <c r="F6730" s="98" t="s">
        <v>541</v>
      </c>
      <c r="G6730" t="s">
        <v>553</v>
      </c>
    </row>
    <row r="6731" spans="1:7" x14ac:dyDescent="0.25">
      <c r="A6731" s="98" t="s">
        <v>549</v>
      </c>
      <c r="B6731" t="s">
        <v>238</v>
      </c>
      <c r="C6731">
        <v>55797</v>
      </c>
      <c r="D6731">
        <v>202508</v>
      </c>
      <c r="E6731" s="121" t="str">
        <f t="shared" si="104"/>
        <v>01 August 2025</v>
      </c>
      <c r="F6731" s="98" t="s">
        <v>541</v>
      </c>
      <c r="G6731" t="s">
        <v>554</v>
      </c>
    </row>
    <row r="6732" spans="1:7" x14ac:dyDescent="0.25">
      <c r="A6732" s="98" t="s">
        <v>549</v>
      </c>
      <c r="B6732" t="s">
        <v>241</v>
      </c>
      <c r="C6732">
        <v>7197.8130000000001</v>
      </c>
      <c r="D6732">
        <v>202508</v>
      </c>
      <c r="E6732" s="121" t="str">
        <f t="shared" si="104"/>
        <v>01 August 2025</v>
      </c>
      <c r="F6732" s="98" t="s">
        <v>541</v>
      </c>
      <c r="G6732" t="s">
        <v>550</v>
      </c>
    </row>
    <row r="6733" spans="1:7" x14ac:dyDescent="0.25">
      <c r="A6733" s="98" t="s">
        <v>549</v>
      </c>
      <c r="B6733" t="s">
        <v>241</v>
      </c>
      <c r="C6733">
        <v>22318.800000000003</v>
      </c>
      <c r="D6733">
        <v>202508</v>
      </c>
      <c r="E6733" s="121" t="str">
        <f t="shared" si="104"/>
        <v>01 August 2025</v>
      </c>
      <c r="F6733" s="98" t="s">
        <v>541</v>
      </c>
      <c r="G6733" t="s">
        <v>551</v>
      </c>
    </row>
    <row r="6734" spans="1:7" x14ac:dyDescent="0.25">
      <c r="A6734" s="98" t="s">
        <v>549</v>
      </c>
      <c r="B6734" t="s">
        <v>241</v>
      </c>
      <c r="C6734">
        <v>33478.199999999997</v>
      </c>
      <c r="D6734">
        <v>202508</v>
      </c>
      <c r="E6734" s="121" t="str">
        <f t="shared" si="104"/>
        <v>01 August 2025</v>
      </c>
      <c r="F6734" s="98" t="s">
        <v>541</v>
      </c>
      <c r="G6734" t="s">
        <v>552</v>
      </c>
    </row>
    <row r="6735" spans="1:7" x14ac:dyDescent="0.25">
      <c r="A6735" s="98" t="s">
        <v>549</v>
      </c>
      <c r="B6735" t="s">
        <v>241</v>
      </c>
      <c r="C6735">
        <v>44637.600000000006</v>
      </c>
      <c r="D6735">
        <v>202508</v>
      </c>
      <c r="E6735" s="121" t="str">
        <f t="shared" si="104"/>
        <v>01 August 2025</v>
      </c>
      <c r="F6735" s="98" t="s">
        <v>541</v>
      </c>
      <c r="G6735" t="s">
        <v>553</v>
      </c>
    </row>
    <row r="6736" spans="1:7" x14ac:dyDescent="0.25">
      <c r="A6736" s="98" t="s">
        <v>549</v>
      </c>
      <c r="B6736" t="s">
        <v>241</v>
      </c>
      <c r="C6736">
        <v>55797</v>
      </c>
      <c r="D6736">
        <v>202508</v>
      </c>
      <c r="E6736" s="121" t="str">
        <f t="shared" si="104"/>
        <v>01 August 2025</v>
      </c>
      <c r="F6736" s="98" t="s">
        <v>541</v>
      </c>
      <c r="G6736" t="s">
        <v>554</v>
      </c>
    </row>
    <row r="6737" spans="1:7" x14ac:dyDescent="0.25">
      <c r="A6737" s="98" t="s">
        <v>549</v>
      </c>
      <c r="B6737" t="s">
        <v>243</v>
      </c>
      <c r="C6737">
        <v>0</v>
      </c>
      <c r="D6737">
        <v>202508</v>
      </c>
      <c r="E6737" s="121" t="str">
        <f t="shared" si="104"/>
        <v>01 August 2025</v>
      </c>
      <c r="F6737" s="98" t="s">
        <v>541</v>
      </c>
      <c r="G6737" t="s">
        <v>550</v>
      </c>
    </row>
    <row r="6738" spans="1:7" x14ac:dyDescent="0.25">
      <c r="A6738" s="98" t="s">
        <v>549</v>
      </c>
      <c r="B6738" t="s">
        <v>243</v>
      </c>
      <c r="C6738">
        <v>0</v>
      </c>
      <c r="D6738">
        <v>202508</v>
      </c>
      <c r="E6738" s="121" t="str">
        <f t="shared" si="104"/>
        <v>01 August 2025</v>
      </c>
      <c r="F6738" s="98" t="s">
        <v>541</v>
      </c>
      <c r="G6738" t="s">
        <v>551</v>
      </c>
    </row>
    <row r="6739" spans="1:7" x14ac:dyDescent="0.25">
      <c r="A6739" s="98" t="s">
        <v>549</v>
      </c>
      <c r="B6739" t="s">
        <v>243</v>
      </c>
      <c r="C6739">
        <v>0</v>
      </c>
      <c r="D6739">
        <v>202508</v>
      </c>
      <c r="E6739" s="121" t="str">
        <f t="shared" si="104"/>
        <v>01 August 2025</v>
      </c>
      <c r="F6739" s="98" t="s">
        <v>541</v>
      </c>
      <c r="G6739" t="s">
        <v>552</v>
      </c>
    </row>
    <row r="6740" spans="1:7" x14ac:dyDescent="0.25">
      <c r="A6740" s="98" t="s">
        <v>549</v>
      </c>
      <c r="B6740" t="s">
        <v>243</v>
      </c>
      <c r="C6740">
        <v>0</v>
      </c>
      <c r="D6740">
        <v>202508</v>
      </c>
      <c r="E6740" s="121" t="str">
        <f t="shared" si="104"/>
        <v>01 August 2025</v>
      </c>
      <c r="F6740" s="98" t="s">
        <v>541</v>
      </c>
      <c r="G6740" t="s">
        <v>553</v>
      </c>
    </row>
    <row r="6741" spans="1:7" x14ac:dyDescent="0.25">
      <c r="A6741" s="98" t="s">
        <v>549</v>
      </c>
      <c r="B6741" t="s">
        <v>243</v>
      </c>
      <c r="C6741">
        <v>0</v>
      </c>
      <c r="D6741">
        <v>202508</v>
      </c>
      <c r="E6741" s="121" t="str">
        <f t="shared" si="104"/>
        <v>01 August 2025</v>
      </c>
      <c r="F6741" s="98" t="s">
        <v>541</v>
      </c>
      <c r="G6741" t="s">
        <v>554</v>
      </c>
    </row>
    <row r="6742" spans="1:7" x14ac:dyDescent="0.25">
      <c r="A6742" s="98" t="s">
        <v>549</v>
      </c>
      <c r="B6742" t="s">
        <v>249</v>
      </c>
      <c r="C6742">
        <v>7197.8130000000001</v>
      </c>
      <c r="D6742">
        <v>202508</v>
      </c>
      <c r="E6742" s="121" t="str">
        <f t="shared" si="104"/>
        <v>01 August 2025</v>
      </c>
      <c r="F6742" s="98" t="s">
        <v>541</v>
      </c>
      <c r="G6742" t="s">
        <v>550</v>
      </c>
    </row>
    <row r="6743" spans="1:7" x14ac:dyDescent="0.25">
      <c r="A6743" s="98" t="s">
        <v>549</v>
      </c>
      <c r="B6743" t="s">
        <v>249</v>
      </c>
      <c r="C6743">
        <v>22318.800000000003</v>
      </c>
      <c r="D6743">
        <v>202508</v>
      </c>
      <c r="E6743" s="121" t="str">
        <f t="shared" si="104"/>
        <v>01 August 2025</v>
      </c>
      <c r="F6743" s="98" t="s">
        <v>541</v>
      </c>
      <c r="G6743" t="s">
        <v>551</v>
      </c>
    </row>
    <row r="6744" spans="1:7" x14ac:dyDescent="0.25">
      <c r="A6744" s="98" t="s">
        <v>549</v>
      </c>
      <c r="B6744" t="s">
        <v>249</v>
      </c>
      <c r="C6744">
        <v>33478.199999999997</v>
      </c>
      <c r="D6744">
        <v>202508</v>
      </c>
      <c r="E6744" s="121" t="str">
        <f t="shared" si="104"/>
        <v>01 August 2025</v>
      </c>
      <c r="F6744" s="98" t="s">
        <v>541</v>
      </c>
      <c r="G6744" t="s">
        <v>552</v>
      </c>
    </row>
    <row r="6745" spans="1:7" x14ac:dyDescent="0.25">
      <c r="A6745" s="98" t="s">
        <v>549</v>
      </c>
      <c r="B6745" t="s">
        <v>249</v>
      </c>
      <c r="C6745">
        <v>44637.600000000006</v>
      </c>
      <c r="D6745">
        <v>202508</v>
      </c>
      <c r="E6745" s="121" t="str">
        <f t="shared" si="104"/>
        <v>01 August 2025</v>
      </c>
      <c r="F6745" s="98" t="s">
        <v>541</v>
      </c>
      <c r="G6745" t="s">
        <v>553</v>
      </c>
    </row>
    <row r="6746" spans="1:7" x14ac:dyDescent="0.25">
      <c r="A6746" s="98" t="s">
        <v>549</v>
      </c>
      <c r="B6746" t="s">
        <v>249</v>
      </c>
      <c r="C6746">
        <v>55797</v>
      </c>
      <c r="D6746">
        <v>202508</v>
      </c>
      <c r="E6746" s="121" t="str">
        <f t="shared" si="104"/>
        <v>01 August 2025</v>
      </c>
      <c r="F6746" s="98" t="s">
        <v>541</v>
      </c>
      <c r="G6746" t="s">
        <v>554</v>
      </c>
    </row>
    <row r="6747" spans="1:7" x14ac:dyDescent="0.25">
      <c r="A6747" s="98" t="s">
        <v>549</v>
      </c>
      <c r="B6747" t="s">
        <v>255</v>
      </c>
      <c r="C6747">
        <v>7197.8130000000001</v>
      </c>
      <c r="D6747">
        <v>202508</v>
      </c>
      <c r="E6747" s="121" t="str">
        <f t="shared" si="104"/>
        <v>01 August 2025</v>
      </c>
      <c r="F6747" s="98" t="s">
        <v>541</v>
      </c>
      <c r="G6747" t="s">
        <v>550</v>
      </c>
    </row>
    <row r="6748" spans="1:7" x14ac:dyDescent="0.25">
      <c r="A6748" s="98" t="s">
        <v>549</v>
      </c>
      <c r="B6748" t="s">
        <v>255</v>
      </c>
      <c r="C6748">
        <v>22318.800000000003</v>
      </c>
      <c r="D6748">
        <v>202508</v>
      </c>
      <c r="E6748" s="121" t="str">
        <f t="shared" si="104"/>
        <v>01 August 2025</v>
      </c>
      <c r="F6748" s="98" t="s">
        <v>541</v>
      </c>
      <c r="G6748" t="s">
        <v>551</v>
      </c>
    </row>
    <row r="6749" spans="1:7" x14ac:dyDescent="0.25">
      <c r="A6749" s="98" t="s">
        <v>549</v>
      </c>
      <c r="B6749" t="s">
        <v>255</v>
      </c>
      <c r="C6749">
        <v>33478.199999999997</v>
      </c>
      <c r="D6749">
        <v>202508</v>
      </c>
      <c r="E6749" s="121" t="str">
        <f t="shared" si="104"/>
        <v>01 August 2025</v>
      </c>
      <c r="F6749" s="98" t="s">
        <v>541</v>
      </c>
      <c r="G6749" t="s">
        <v>552</v>
      </c>
    </row>
    <row r="6750" spans="1:7" x14ac:dyDescent="0.25">
      <c r="A6750" s="98" t="s">
        <v>549</v>
      </c>
      <c r="B6750" t="s">
        <v>255</v>
      </c>
      <c r="C6750">
        <v>44637.600000000006</v>
      </c>
      <c r="D6750">
        <v>202508</v>
      </c>
      <c r="E6750" s="121" t="str">
        <f t="shared" si="104"/>
        <v>01 August 2025</v>
      </c>
      <c r="F6750" s="98" t="s">
        <v>541</v>
      </c>
      <c r="G6750" t="s">
        <v>553</v>
      </c>
    </row>
    <row r="6751" spans="1:7" x14ac:dyDescent="0.25">
      <c r="A6751" s="98" t="s">
        <v>549</v>
      </c>
      <c r="B6751" t="s">
        <v>255</v>
      </c>
      <c r="C6751">
        <v>55797</v>
      </c>
      <c r="D6751">
        <v>202508</v>
      </c>
      <c r="E6751" s="121" t="str">
        <f t="shared" si="104"/>
        <v>01 August 2025</v>
      </c>
      <c r="F6751" s="98" t="s">
        <v>541</v>
      </c>
      <c r="G6751" t="s">
        <v>554</v>
      </c>
    </row>
    <row r="6752" spans="1:7" x14ac:dyDescent="0.25">
      <c r="A6752" s="98" t="s">
        <v>549</v>
      </c>
      <c r="B6752" t="s">
        <v>15</v>
      </c>
      <c r="C6752">
        <v>0</v>
      </c>
      <c r="D6752">
        <v>202509</v>
      </c>
      <c r="E6752" s="121" t="str">
        <f t="shared" si="104"/>
        <v>01 September 2025</v>
      </c>
      <c r="F6752" t="s">
        <v>541</v>
      </c>
      <c r="G6752" t="s">
        <v>550</v>
      </c>
    </row>
    <row r="6753" spans="1:7" x14ac:dyDescent="0.25">
      <c r="A6753" s="98" t="s">
        <v>549</v>
      </c>
      <c r="B6753" t="s">
        <v>15</v>
      </c>
      <c r="C6753">
        <v>0</v>
      </c>
      <c r="D6753">
        <v>202509</v>
      </c>
      <c r="E6753" s="121" t="str">
        <f t="shared" si="104"/>
        <v>01 September 2025</v>
      </c>
      <c r="F6753" t="s">
        <v>541</v>
      </c>
      <c r="G6753" t="s">
        <v>551</v>
      </c>
    </row>
    <row r="6754" spans="1:7" x14ac:dyDescent="0.25">
      <c r="A6754" s="98" t="s">
        <v>549</v>
      </c>
      <c r="B6754" t="s">
        <v>15</v>
      </c>
      <c r="C6754">
        <v>0</v>
      </c>
      <c r="D6754">
        <v>202509</v>
      </c>
      <c r="E6754" s="121" t="str">
        <f t="shared" si="104"/>
        <v>01 September 2025</v>
      </c>
      <c r="F6754" t="s">
        <v>541</v>
      </c>
      <c r="G6754" t="s">
        <v>552</v>
      </c>
    </row>
    <row r="6755" spans="1:7" x14ac:dyDescent="0.25">
      <c r="A6755" s="98" t="s">
        <v>549</v>
      </c>
      <c r="B6755" t="s">
        <v>15</v>
      </c>
      <c r="C6755">
        <v>0</v>
      </c>
      <c r="D6755">
        <v>202509</v>
      </c>
      <c r="E6755" s="121" t="str">
        <f t="shared" si="104"/>
        <v>01 September 2025</v>
      </c>
      <c r="F6755" t="s">
        <v>541</v>
      </c>
      <c r="G6755" t="s">
        <v>553</v>
      </c>
    </row>
    <row r="6756" spans="1:7" x14ac:dyDescent="0.25">
      <c r="A6756" s="98" t="s">
        <v>549</v>
      </c>
      <c r="B6756" t="s">
        <v>15</v>
      </c>
      <c r="C6756">
        <v>0</v>
      </c>
      <c r="D6756">
        <v>202509</v>
      </c>
      <c r="E6756" s="121" t="str">
        <f t="shared" si="104"/>
        <v>01 September 2025</v>
      </c>
      <c r="F6756" t="s">
        <v>541</v>
      </c>
      <c r="G6756" t="s">
        <v>554</v>
      </c>
    </row>
    <row r="6757" spans="1:7" x14ac:dyDescent="0.25">
      <c r="A6757" s="98" t="s">
        <v>549</v>
      </c>
      <c r="B6757" t="s">
        <v>18</v>
      </c>
      <c r="C6757">
        <v>0</v>
      </c>
      <c r="D6757">
        <v>202509</v>
      </c>
      <c r="E6757" s="121" t="str">
        <f t="shared" si="104"/>
        <v>01 September 2025</v>
      </c>
      <c r="F6757" t="s">
        <v>541</v>
      </c>
      <c r="G6757" t="s">
        <v>550</v>
      </c>
    </row>
    <row r="6758" spans="1:7" x14ac:dyDescent="0.25">
      <c r="A6758" s="98" t="s">
        <v>549</v>
      </c>
      <c r="B6758" t="s">
        <v>18</v>
      </c>
      <c r="C6758">
        <v>0</v>
      </c>
      <c r="D6758">
        <v>202509</v>
      </c>
      <c r="E6758" s="121" t="str">
        <f t="shared" si="104"/>
        <v>01 September 2025</v>
      </c>
      <c r="F6758" t="s">
        <v>541</v>
      </c>
      <c r="G6758" t="s">
        <v>551</v>
      </c>
    </row>
    <row r="6759" spans="1:7" x14ac:dyDescent="0.25">
      <c r="A6759" s="98" t="s">
        <v>549</v>
      </c>
      <c r="B6759" t="s">
        <v>18</v>
      </c>
      <c r="C6759">
        <v>0</v>
      </c>
      <c r="D6759">
        <v>202509</v>
      </c>
      <c r="E6759" s="121" t="str">
        <f t="shared" si="104"/>
        <v>01 September 2025</v>
      </c>
      <c r="F6759" t="s">
        <v>541</v>
      </c>
      <c r="G6759" t="s">
        <v>552</v>
      </c>
    </row>
    <row r="6760" spans="1:7" x14ac:dyDescent="0.25">
      <c r="A6760" s="98" t="s">
        <v>549</v>
      </c>
      <c r="B6760" t="s">
        <v>18</v>
      </c>
      <c r="C6760">
        <v>0</v>
      </c>
      <c r="D6760">
        <v>202509</v>
      </c>
      <c r="E6760" s="121" t="str">
        <f t="shared" si="104"/>
        <v>01 September 2025</v>
      </c>
      <c r="F6760" t="s">
        <v>541</v>
      </c>
      <c r="G6760" t="s">
        <v>553</v>
      </c>
    </row>
    <row r="6761" spans="1:7" x14ac:dyDescent="0.25">
      <c r="A6761" s="98" t="s">
        <v>549</v>
      </c>
      <c r="B6761" t="s">
        <v>18</v>
      </c>
      <c r="C6761">
        <v>0</v>
      </c>
      <c r="D6761">
        <v>202509</v>
      </c>
      <c r="E6761" s="121" t="str">
        <f t="shared" si="104"/>
        <v>01 September 2025</v>
      </c>
      <c r="F6761" t="s">
        <v>541</v>
      </c>
      <c r="G6761" t="s">
        <v>554</v>
      </c>
    </row>
    <row r="6762" spans="1:7" x14ac:dyDescent="0.25">
      <c r="A6762" s="98" t="s">
        <v>549</v>
      </c>
      <c r="B6762" t="s">
        <v>20</v>
      </c>
      <c r="C6762">
        <v>0</v>
      </c>
      <c r="D6762">
        <v>202509</v>
      </c>
      <c r="E6762" s="121" t="str">
        <f t="shared" si="104"/>
        <v>01 September 2025</v>
      </c>
      <c r="F6762" t="s">
        <v>541</v>
      </c>
      <c r="G6762" t="s">
        <v>550</v>
      </c>
    </row>
    <row r="6763" spans="1:7" x14ac:dyDescent="0.25">
      <c r="A6763" s="98" t="s">
        <v>549</v>
      </c>
      <c r="B6763" t="s">
        <v>20</v>
      </c>
      <c r="C6763">
        <v>0</v>
      </c>
      <c r="D6763">
        <v>202509</v>
      </c>
      <c r="E6763" s="121" t="str">
        <f t="shared" si="104"/>
        <v>01 September 2025</v>
      </c>
      <c r="F6763" t="s">
        <v>541</v>
      </c>
      <c r="G6763" t="s">
        <v>551</v>
      </c>
    </row>
    <row r="6764" spans="1:7" x14ac:dyDescent="0.25">
      <c r="A6764" s="98" t="s">
        <v>549</v>
      </c>
      <c r="B6764" t="s">
        <v>20</v>
      </c>
      <c r="C6764">
        <v>0</v>
      </c>
      <c r="D6764">
        <v>202509</v>
      </c>
      <c r="E6764" s="121" t="str">
        <f t="shared" si="104"/>
        <v>01 September 2025</v>
      </c>
      <c r="F6764" t="s">
        <v>541</v>
      </c>
      <c r="G6764" t="s">
        <v>552</v>
      </c>
    </row>
    <row r="6765" spans="1:7" x14ac:dyDescent="0.25">
      <c r="A6765" s="98" t="s">
        <v>549</v>
      </c>
      <c r="B6765" t="s">
        <v>20</v>
      </c>
      <c r="C6765">
        <v>0</v>
      </c>
      <c r="D6765">
        <v>202509</v>
      </c>
      <c r="E6765" s="121" t="str">
        <f t="shared" si="104"/>
        <v>01 September 2025</v>
      </c>
      <c r="F6765" t="s">
        <v>541</v>
      </c>
      <c r="G6765" t="s">
        <v>553</v>
      </c>
    </row>
    <row r="6766" spans="1:7" x14ac:dyDescent="0.25">
      <c r="A6766" s="98" t="s">
        <v>549</v>
      </c>
      <c r="B6766" t="s">
        <v>20</v>
      </c>
      <c r="C6766">
        <v>0</v>
      </c>
      <c r="D6766">
        <v>202509</v>
      </c>
      <c r="E6766" s="121" t="str">
        <f t="shared" si="104"/>
        <v>01 September 2025</v>
      </c>
      <c r="F6766" t="s">
        <v>541</v>
      </c>
      <c r="G6766" t="s">
        <v>554</v>
      </c>
    </row>
    <row r="6767" spans="1:7" x14ac:dyDescent="0.25">
      <c r="A6767" s="98" t="s">
        <v>549</v>
      </c>
      <c r="B6767" t="s">
        <v>22</v>
      </c>
      <c r="C6767">
        <v>105000</v>
      </c>
      <c r="D6767">
        <v>202509</v>
      </c>
      <c r="E6767" s="121" t="str">
        <f t="shared" si="104"/>
        <v>01 September 2025</v>
      </c>
      <c r="F6767" t="s">
        <v>541</v>
      </c>
      <c r="G6767" t="s">
        <v>550</v>
      </c>
    </row>
    <row r="6768" spans="1:7" x14ac:dyDescent="0.25">
      <c r="A6768" s="98" t="s">
        <v>549</v>
      </c>
      <c r="B6768" t="s">
        <v>22</v>
      </c>
      <c r="C6768">
        <v>175000</v>
      </c>
      <c r="D6768">
        <v>202509</v>
      </c>
      <c r="E6768" s="121" t="str">
        <f t="shared" si="104"/>
        <v>01 September 2025</v>
      </c>
      <c r="F6768" t="s">
        <v>541</v>
      </c>
      <c r="G6768" t="s">
        <v>551</v>
      </c>
    </row>
    <row r="6769" spans="1:7" x14ac:dyDescent="0.25">
      <c r="A6769" s="98" t="s">
        <v>549</v>
      </c>
      <c r="B6769" t="s">
        <v>22</v>
      </c>
      <c r="C6769">
        <v>255500</v>
      </c>
      <c r="D6769">
        <v>202509</v>
      </c>
      <c r="E6769" s="121" t="str">
        <f t="shared" si="104"/>
        <v>01 September 2025</v>
      </c>
      <c r="F6769" t="s">
        <v>541</v>
      </c>
      <c r="G6769" t="s">
        <v>552</v>
      </c>
    </row>
    <row r="6770" spans="1:7" x14ac:dyDescent="0.25">
      <c r="A6770" s="98" t="s">
        <v>549</v>
      </c>
      <c r="B6770" t="s">
        <v>22</v>
      </c>
      <c r="C6770">
        <v>336000</v>
      </c>
      <c r="D6770">
        <v>202509</v>
      </c>
      <c r="E6770" s="121" t="str">
        <f t="shared" si="104"/>
        <v>01 September 2025</v>
      </c>
      <c r="F6770" t="s">
        <v>541</v>
      </c>
      <c r="G6770" t="s">
        <v>553</v>
      </c>
    </row>
    <row r="6771" spans="1:7" x14ac:dyDescent="0.25">
      <c r="A6771" s="98" t="s">
        <v>549</v>
      </c>
      <c r="B6771" t="s">
        <v>22</v>
      </c>
      <c r="C6771">
        <v>350000</v>
      </c>
      <c r="D6771">
        <v>202509</v>
      </c>
      <c r="E6771" s="121" t="str">
        <f t="shared" si="104"/>
        <v>01 September 2025</v>
      </c>
      <c r="F6771" t="s">
        <v>541</v>
      </c>
      <c r="G6771" t="s">
        <v>554</v>
      </c>
    </row>
    <row r="6772" spans="1:7" x14ac:dyDescent="0.25">
      <c r="A6772" s="98" t="s">
        <v>549</v>
      </c>
      <c r="B6772" t="s">
        <v>63</v>
      </c>
      <c r="C6772">
        <v>105000</v>
      </c>
      <c r="D6772">
        <v>202509</v>
      </c>
      <c r="E6772" s="121" t="str">
        <f t="shared" si="104"/>
        <v>01 September 2025</v>
      </c>
      <c r="F6772" t="s">
        <v>541</v>
      </c>
      <c r="G6772" t="s">
        <v>550</v>
      </c>
    </row>
    <row r="6773" spans="1:7" x14ac:dyDescent="0.25">
      <c r="A6773" s="98" t="s">
        <v>549</v>
      </c>
      <c r="B6773" t="s">
        <v>63</v>
      </c>
      <c r="C6773">
        <v>175000</v>
      </c>
      <c r="D6773">
        <v>202509</v>
      </c>
      <c r="E6773" s="121" t="str">
        <f t="shared" si="104"/>
        <v>01 September 2025</v>
      </c>
      <c r="F6773" t="s">
        <v>541</v>
      </c>
      <c r="G6773" t="s">
        <v>551</v>
      </c>
    </row>
    <row r="6774" spans="1:7" x14ac:dyDescent="0.25">
      <c r="A6774" s="98" t="s">
        <v>549</v>
      </c>
      <c r="B6774" t="s">
        <v>63</v>
      </c>
      <c r="C6774">
        <v>255500</v>
      </c>
      <c r="D6774">
        <v>202509</v>
      </c>
      <c r="E6774" s="121" t="str">
        <f t="shared" si="104"/>
        <v>01 September 2025</v>
      </c>
      <c r="F6774" t="s">
        <v>541</v>
      </c>
      <c r="G6774" t="s">
        <v>552</v>
      </c>
    </row>
    <row r="6775" spans="1:7" x14ac:dyDescent="0.25">
      <c r="A6775" s="98" t="s">
        <v>549</v>
      </c>
      <c r="B6775" t="s">
        <v>63</v>
      </c>
      <c r="C6775">
        <v>336000</v>
      </c>
      <c r="D6775">
        <v>202509</v>
      </c>
      <c r="E6775" s="121" t="str">
        <f t="shared" si="104"/>
        <v>01 September 2025</v>
      </c>
      <c r="F6775" t="s">
        <v>541</v>
      </c>
      <c r="G6775" t="s">
        <v>553</v>
      </c>
    </row>
    <row r="6776" spans="1:7" x14ac:dyDescent="0.25">
      <c r="A6776" s="98" t="s">
        <v>549</v>
      </c>
      <c r="B6776" t="s">
        <v>63</v>
      </c>
      <c r="C6776">
        <v>350000</v>
      </c>
      <c r="D6776">
        <v>202509</v>
      </c>
      <c r="E6776" s="121" t="str">
        <f t="shared" si="104"/>
        <v>01 September 2025</v>
      </c>
      <c r="F6776" t="s">
        <v>541</v>
      </c>
      <c r="G6776" t="s">
        <v>554</v>
      </c>
    </row>
    <row r="6777" spans="1:7" x14ac:dyDescent="0.25">
      <c r="A6777" s="98" t="s">
        <v>549</v>
      </c>
      <c r="B6777" t="s">
        <v>66</v>
      </c>
      <c r="C6777">
        <v>0</v>
      </c>
      <c r="D6777">
        <v>202509</v>
      </c>
      <c r="E6777" s="121" t="str">
        <f t="shared" si="104"/>
        <v>01 September 2025</v>
      </c>
      <c r="F6777" t="s">
        <v>541</v>
      </c>
      <c r="G6777" t="s">
        <v>550</v>
      </c>
    </row>
    <row r="6778" spans="1:7" x14ac:dyDescent="0.25">
      <c r="A6778" s="98" t="s">
        <v>549</v>
      </c>
      <c r="B6778" t="s">
        <v>66</v>
      </c>
      <c r="C6778">
        <v>0</v>
      </c>
      <c r="D6778">
        <v>202509</v>
      </c>
      <c r="E6778" s="121" t="str">
        <f t="shared" si="104"/>
        <v>01 September 2025</v>
      </c>
      <c r="F6778" t="s">
        <v>541</v>
      </c>
      <c r="G6778" t="s">
        <v>551</v>
      </c>
    </row>
    <row r="6779" spans="1:7" x14ac:dyDescent="0.25">
      <c r="A6779" s="98" t="s">
        <v>549</v>
      </c>
      <c r="B6779" t="s">
        <v>66</v>
      </c>
      <c r="C6779">
        <v>0</v>
      </c>
      <c r="D6779">
        <v>202509</v>
      </c>
      <c r="E6779" s="121" t="str">
        <f t="shared" si="104"/>
        <v>01 September 2025</v>
      </c>
      <c r="F6779" t="s">
        <v>541</v>
      </c>
      <c r="G6779" t="s">
        <v>552</v>
      </c>
    </row>
    <row r="6780" spans="1:7" x14ac:dyDescent="0.25">
      <c r="A6780" s="98" t="s">
        <v>549</v>
      </c>
      <c r="B6780" t="s">
        <v>66</v>
      </c>
      <c r="C6780">
        <v>0</v>
      </c>
      <c r="D6780">
        <v>202509</v>
      </c>
      <c r="E6780" s="121" t="str">
        <f t="shared" si="104"/>
        <v>01 September 2025</v>
      </c>
      <c r="F6780" t="s">
        <v>541</v>
      </c>
      <c r="G6780" t="s">
        <v>553</v>
      </c>
    </row>
    <row r="6781" spans="1:7" x14ac:dyDescent="0.25">
      <c r="A6781" s="98" t="s">
        <v>549</v>
      </c>
      <c r="B6781" t="s">
        <v>66</v>
      </c>
      <c r="C6781">
        <v>0</v>
      </c>
      <c r="D6781">
        <v>202509</v>
      </c>
      <c r="E6781" s="121" t="str">
        <f t="shared" si="104"/>
        <v>01 September 2025</v>
      </c>
      <c r="F6781" t="s">
        <v>541</v>
      </c>
      <c r="G6781" t="s">
        <v>554</v>
      </c>
    </row>
    <row r="6782" spans="1:7" x14ac:dyDescent="0.25">
      <c r="A6782" s="98" t="s">
        <v>549</v>
      </c>
      <c r="B6782" t="s">
        <v>68</v>
      </c>
      <c r="C6782">
        <v>-75600</v>
      </c>
      <c r="D6782">
        <v>202509</v>
      </c>
      <c r="E6782" s="121" t="str">
        <f t="shared" si="104"/>
        <v>01 September 2025</v>
      </c>
      <c r="F6782" t="s">
        <v>541</v>
      </c>
      <c r="G6782" t="s">
        <v>550</v>
      </c>
    </row>
    <row r="6783" spans="1:7" x14ac:dyDescent="0.25">
      <c r="A6783" s="98" t="s">
        <v>549</v>
      </c>
      <c r="B6783" t="s">
        <v>68</v>
      </c>
      <c r="C6783">
        <v>-126000</v>
      </c>
      <c r="D6783">
        <v>202509</v>
      </c>
      <c r="E6783" s="121" t="str">
        <f t="shared" si="104"/>
        <v>01 September 2025</v>
      </c>
      <c r="F6783" t="s">
        <v>541</v>
      </c>
      <c r="G6783" t="s">
        <v>551</v>
      </c>
    </row>
    <row r="6784" spans="1:7" x14ac:dyDescent="0.25">
      <c r="A6784" s="98" t="s">
        <v>549</v>
      </c>
      <c r="B6784" t="s">
        <v>68</v>
      </c>
      <c r="C6784">
        <v>-183960</v>
      </c>
      <c r="D6784">
        <v>202509</v>
      </c>
      <c r="E6784" s="121" t="str">
        <f t="shared" si="104"/>
        <v>01 September 2025</v>
      </c>
      <c r="F6784" t="s">
        <v>541</v>
      </c>
      <c r="G6784" t="s">
        <v>552</v>
      </c>
    </row>
    <row r="6785" spans="1:7" x14ac:dyDescent="0.25">
      <c r="A6785" s="98" t="s">
        <v>549</v>
      </c>
      <c r="B6785" t="s">
        <v>68</v>
      </c>
      <c r="C6785">
        <v>-241920</v>
      </c>
      <c r="D6785">
        <v>202509</v>
      </c>
      <c r="E6785" s="121" t="str">
        <f t="shared" si="104"/>
        <v>01 September 2025</v>
      </c>
      <c r="F6785" t="s">
        <v>541</v>
      </c>
      <c r="G6785" t="s">
        <v>553</v>
      </c>
    </row>
    <row r="6786" spans="1:7" x14ac:dyDescent="0.25">
      <c r="A6786" s="98" t="s">
        <v>549</v>
      </c>
      <c r="B6786" t="s">
        <v>68</v>
      </c>
      <c r="C6786">
        <v>-252000</v>
      </c>
      <c r="D6786">
        <v>202509</v>
      </c>
      <c r="E6786" s="121" t="str">
        <f t="shared" si="104"/>
        <v>01 September 2025</v>
      </c>
      <c r="F6786" t="s">
        <v>541</v>
      </c>
      <c r="G6786" t="s">
        <v>554</v>
      </c>
    </row>
    <row r="6787" spans="1:7" x14ac:dyDescent="0.25">
      <c r="A6787" s="98" t="s">
        <v>549</v>
      </c>
      <c r="B6787" t="s">
        <v>110</v>
      </c>
      <c r="C6787">
        <v>-75600</v>
      </c>
      <c r="D6787">
        <v>202509</v>
      </c>
      <c r="E6787" s="121" t="str">
        <f t="shared" si="104"/>
        <v>01 September 2025</v>
      </c>
      <c r="F6787" t="s">
        <v>541</v>
      </c>
      <c r="G6787" t="s">
        <v>550</v>
      </c>
    </row>
    <row r="6788" spans="1:7" x14ac:dyDescent="0.25">
      <c r="A6788" s="98" t="s">
        <v>549</v>
      </c>
      <c r="B6788" t="s">
        <v>110</v>
      </c>
      <c r="C6788">
        <v>-126000</v>
      </c>
      <c r="D6788">
        <v>202509</v>
      </c>
      <c r="E6788" s="121" t="str">
        <f t="shared" si="104"/>
        <v>01 September 2025</v>
      </c>
      <c r="F6788" t="s">
        <v>541</v>
      </c>
      <c r="G6788" t="s">
        <v>551</v>
      </c>
    </row>
    <row r="6789" spans="1:7" x14ac:dyDescent="0.25">
      <c r="A6789" s="98" t="s">
        <v>549</v>
      </c>
      <c r="B6789" t="s">
        <v>110</v>
      </c>
      <c r="C6789">
        <v>-183960</v>
      </c>
      <c r="D6789">
        <v>202509</v>
      </c>
      <c r="E6789" s="121" t="str">
        <f t="shared" si="104"/>
        <v>01 September 2025</v>
      </c>
      <c r="F6789" t="s">
        <v>541</v>
      </c>
      <c r="G6789" t="s">
        <v>552</v>
      </c>
    </row>
    <row r="6790" spans="1:7" x14ac:dyDescent="0.25">
      <c r="A6790" s="98" t="s">
        <v>549</v>
      </c>
      <c r="B6790" t="s">
        <v>110</v>
      </c>
      <c r="C6790">
        <v>-241920</v>
      </c>
      <c r="D6790">
        <v>202509</v>
      </c>
      <c r="E6790" s="121" t="str">
        <f t="shared" si="104"/>
        <v>01 September 2025</v>
      </c>
      <c r="F6790" t="s">
        <v>541</v>
      </c>
      <c r="G6790" t="s">
        <v>553</v>
      </c>
    </row>
    <row r="6791" spans="1:7" x14ac:dyDescent="0.25">
      <c r="A6791" s="98" t="s">
        <v>549</v>
      </c>
      <c r="B6791" t="s">
        <v>110</v>
      </c>
      <c r="C6791">
        <v>-252000</v>
      </c>
      <c r="D6791">
        <v>202509</v>
      </c>
      <c r="E6791" s="121" t="str">
        <f t="shared" ref="E6791:E6854" si="105">TEXT(DATE(LEFT(D6791,4), RIGHT(D6791,2), 1), "DD MMMM YYYY")</f>
        <v>01 September 2025</v>
      </c>
      <c r="F6791" t="s">
        <v>541</v>
      </c>
      <c r="G6791" t="s">
        <v>554</v>
      </c>
    </row>
    <row r="6792" spans="1:7" x14ac:dyDescent="0.25">
      <c r="A6792" s="98" t="s">
        <v>549</v>
      </c>
      <c r="B6792" t="s">
        <v>112</v>
      </c>
      <c r="C6792">
        <v>29400</v>
      </c>
      <c r="D6792">
        <v>202509</v>
      </c>
      <c r="E6792" s="121" t="str">
        <f t="shared" si="105"/>
        <v>01 September 2025</v>
      </c>
      <c r="F6792" t="s">
        <v>541</v>
      </c>
      <c r="G6792" t="s">
        <v>550</v>
      </c>
    </row>
    <row r="6793" spans="1:7" x14ac:dyDescent="0.25">
      <c r="A6793" s="98" t="s">
        <v>549</v>
      </c>
      <c r="B6793" t="s">
        <v>112</v>
      </c>
      <c r="C6793">
        <v>49000</v>
      </c>
      <c r="D6793">
        <v>202509</v>
      </c>
      <c r="E6793" s="121" t="str">
        <f t="shared" si="105"/>
        <v>01 September 2025</v>
      </c>
      <c r="F6793" t="s">
        <v>541</v>
      </c>
      <c r="G6793" t="s">
        <v>551</v>
      </c>
    </row>
    <row r="6794" spans="1:7" x14ac:dyDescent="0.25">
      <c r="A6794" s="98" t="s">
        <v>549</v>
      </c>
      <c r="B6794" t="s">
        <v>112</v>
      </c>
      <c r="C6794">
        <v>71540</v>
      </c>
      <c r="D6794">
        <v>202509</v>
      </c>
      <c r="E6794" s="121" t="str">
        <f t="shared" si="105"/>
        <v>01 September 2025</v>
      </c>
      <c r="F6794" t="s">
        <v>541</v>
      </c>
      <c r="G6794" t="s">
        <v>552</v>
      </c>
    </row>
    <row r="6795" spans="1:7" x14ac:dyDescent="0.25">
      <c r="A6795" s="98" t="s">
        <v>549</v>
      </c>
      <c r="B6795" t="s">
        <v>112</v>
      </c>
      <c r="C6795">
        <v>94080</v>
      </c>
      <c r="D6795">
        <v>202509</v>
      </c>
      <c r="E6795" s="121" t="str">
        <f t="shared" si="105"/>
        <v>01 September 2025</v>
      </c>
      <c r="F6795" t="s">
        <v>541</v>
      </c>
      <c r="G6795" t="s">
        <v>553</v>
      </c>
    </row>
    <row r="6796" spans="1:7" x14ac:dyDescent="0.25">
      <c r="A6796" s="98" t="s">
        <v>549</v>
      </c>
      <c r="B6796" t="s">
        <v>112</v>
      </c>
      <c r="C6796">
        <v>98000</v>
      </c>
      <c r="D6796">
        <v>202509</v>
      </c>
      <c r="E6796" s="121" t="str">
        <f t="shared" si="105"/>
        <v>01 September 2025</v>
      </c>
      <c r="F6796" t="s">
        <v>541</v>
      </c>
      <c r="G6796" t="s">
        <v>554</v>
      </c>
    </row>
    <row r="6797" spans="1:7" x14ac:dyDescent="0.25">
      <c r="A6797" s="98" t="s">
        <v>549</v>
      </c>
      <c r="B6797" t="s">
        <v>114</v>
      </c>
      <c r="C6797">
        <v>29400</v>
      </c>
      <c r="D6797">
        <v>202509</v>
      </c>
      <c r="E6797" s="121" t="str">
        <f t="shared" si="105"/>
        <v>01 September 2025</v>
      </c>
      <c r="F6797" t="s">
        <v>541</v>
      </c>
      <c r="G6797" t="s">
        <v>550</v>
      </c>
    </row>
    <row r="6798" spans="1:7" x14ac:dyDescent="0.25">
      <c r="A6798" s="98" t="s">
        <v>549</v>
      </c>
      <c r="B6798" t="s">
        <v>114</v>
      </c>
      <c r="C6798">
        <v>49000</v>
      </c>
      <c r="D6798">
        <v>202509</v>
      </c>
      <c r="E6798" s="121" t="str">
        <f t="shared" si="105"/>
        <v>01 September 2025</v>
      </c>
      <c r="F6798" t="s">
        <v>541</v>
      </c>
      <c r="G6798" t="s">
        <v>551</v>
      </c>
    </row>
    <row r="6799" spans="1:7" x14ac:dyDescent="0.25">
      <c r="A6799" s="98" t="s">
        <v>549</v>
      </c>
      <c r="B6799" t="s">
        <v>114</v>
      </c>
      <c r="C6799">
        <v>71540</v>
      </c>
      <c r="D6799">
        <v>202509</v>
      </c>
      <c r="E6799" s="121" t="str">
        <f t="shared" si="105"/>
        <v>01 September 2025</v>
      </c>
      <c r="F6799" t="s">
        <v>541</v>
      </c>
      <c r="G6799" t="s">
        <v>552</v>
      </c>
    </row>
    <row r="6800" spans="1:7" x14ac:dyDescent="0.25">
      <c r="A6800" s="98" t="s">
        <v>549</v>
      </c>
      <c r="B6800" t="s">
        <v>114</v>
      </c>
      <c r="C6800">
        <v>94080</v>
      </c>
      <c r="D6800">
        <v>202509</v>
      </c>
      <c r="E6800" s="121" t="str">
        <f t="shared" si="105"/>
        <v>01 September 2025</v>
      </c>
      <c r="F6800" t="s">
        <v>541</v>
      </c>
      <c r="G6800" t="s">
        <v>553</v>
      </c>
    </row>
    <row r="6801" spans="1:7" x14ac:dyDescent="0.25">
      <c r="A6801" s="98" t="s">
        <v>549</v>
      </c>
      <c r="B6801" t="s">
        <v>114</v>
      </c>
      <c r="C6801">
        <v>98000</v>
      </c>
      <c r="D6801">
        <v>202509</v>
      </c>
      <c r="E6801" s="121" t="str">
        <f t="shared" si="105"/>
        <v>01 September 2025</v>
      </c>
      <c r="F6801" t="s">
        <v>541</v>
      </c>
      <c r="G6801" t="s">
        <v>554</v>
      </c>
    </row>
    <row r="6802" spans="1:7" x14ac:dyDescent="0.25">
      <c r="A6802" s="98" t="s">
        <v>549</v>
      </c>
      <c r="B6802" t="s">
        <v>116</v>
      </c>
      <c r="C6802">
        <v>0</v>
      </c>
      <c r="D6802">
        <v>202509</v>
      </c>
      <c r="E6802" s="121" t="str">
        <f t="shared" si="105"/>
        <v>01 September 2025</v>
      </c>
      <c r="F6802" t="s">
        <v>541</v>
      </c>
      <c r="G6802" t="s">
        <v>550</v>
      </c>
    </row>
    <row r="6803" spans="1:7" x14ac:dyDescent="0.25">
      <c r="A6803" s="98" t="s">
        <v>549</v>
      </c>
      <c r="B6803" t="s">
        <v>116</v>
      </c>
      <c r="C6803">
        <v>0</v>
      </c>
      <c r="D6803">
        <v>202509</v>
      </c>
      <c r="E6803" s="121" t="str">
        <f t="shared" si="105"/>
        <v>01 September 2025</v>
      </c>
      <c r="F6803" t="s">
        <v>541</v>
      </c>
      <c r="G6803" t="s">
        <v>551</v>
      </c>
    </row>
    <row r="6804" spans="1:7" x14ac:dyDescent="0.25">
      <c r="A6804" s="98" t="s">
        <v>549</v>
      </c>
      <c r="B6804" t="s">
        <v>116</v>
      </c>
      <c r="C6804">
        <v>0</v>
      </c>
      <c r="D6804">
        <v>202509</v>
      </c>
      <c r="E6804" s="121" t="str">
        <f t="shared" si="105"/>
        <v>01 September 2025</v>
      </c>
      <c r="F6804" t="s">
        <v>541</v>
      </c>
      <c r="G6804" t="s">
        <v>552</v>
      </c>
    </row>
    <row r="6805" spans="1:7" x14ac:dyDescent="0.25">
      <c r="A6805" s="98" t="s">
        <v>549</v>
      </c>
      <c r="B6805" t="s">
        <v>116</v>
      </c>
      <c r="C6805">
        <v>0</v>
      </c>
      <c r="D6805">
        <v>202509</v>
      </c>
      <c r="E6805" s="121" t="str">
        <f t="shared" si="105"/>
        <v>01 September 2025</v>
      </c>
      <c r="F6805" t="s">
        <v>541</v>
      </c>
      <c r="G6805" t="s">
        <v>553</v>
      </c>
    </row>
    <row r="6806" spans="1:7" x14ac:dyDescent="0.25">
      <c r="A6806" s="98" t="s">
        <v>549</v>
      </c>
      <c r="B6806" t="s">
        <v>116</v>
      </c>
      <c r="C6806">
        <v>0</v>
      </c>
      <c r="D6806">
        <v>202509</v>
      </c>
      <c r="E6806" s="121" t="str">
        <f t="shared" si="105"/>
        <v>01 September 2025</v>
      </c>
      <c r="F6806" t="s">
        <v>541</v>
      </c>
      <c r="G6806" t="s">
        <v>554</v>
      </c>
    </row>
    <row r="6807" spans="1:7" x14ac:dyDescent="0.25">
      <c r="A6807" s="98" t="s">
        <v>549</v>
      </c>
      <c r="B6807" t="s">
        <v>118</v>
      </c>
      <c r="C6807">
        <v>0</v>
      </c>
      <c r="D6807">
        <v>202509</v>
      </c>
      <c r="E6807" s="121" t="str">
        <f t="shared" si="105"/>
        <v>01 September 2025</v>
      </c>
      <c r="F6807" t="s">
        <v>541</v>
      </c>
      <c r="G6807" t="s">
        <v>550</v>
      </c>
    </row>
    <row r="6808" spans="1:7" x14ac:dyDescent="0.25">
      <c r="A6808" s="98" t="s">
        <v>549</v>
      </c>
      <c r="B6808" t="s">
        <v>118</v>
      </c>
      <c r="C6808">
        <v>0</v>
      </c>
      <c r="D6808">
        <v>202509</v>
      </c>
      <c r="E6808" s="121" t="str">
        <f t="shared" si="105"/>
        <v>01 September 2025</v>
      </c>
      <c r="F6808" t="s">
        <v>541</v>
      </c>
      <c r="G6808" t="s">
        <v>551</v>
      </c>
    </row>
    <row r="6809" spans="1:7" x14ac:dyDescent="0.25">
      <c r="A6809" s="98" t="s">
        <v>549</v>
      </c>
      <c r="B6809" t="s">
        <v>118</v>
      </c>
      <c r="C6809">
        <v>0</v>
      </c>
      <c r="D6809">
        <v>202509</v>
      </c>
      <c r="E6809" s="121" t="str">
        <f t="shared" si="105"/>
        <v>01 September 2025</v>
      </c>
      <c r="F6809" t="s">
        <v>541</v>
      </c>
      <c r="G6809" t="s">
        <v>552</v>
      </c>
    </row>
    <row r="6810" spans="1:7" x14ac:dyDescent="0.25">
      <c r="A6810" s="98" t="s">
        <v>549</v>
      </c>
      <c r="B6810" t="s">
        <v>118</v>
      </c>
      <c r="C6810">
        <v>0</v>
      </c>
      <c r="D6810">
        <v>202509</v>
      </c>
      <c r="E6810" s="121" t="str">
        <f t="shared" si="105"/>
        <v>01 September 2025</v>
      </c>
      <c r="F6810" t="s">
        <v>541</v>
      </c>
      <c r="G6810" t="s">
        <v>553</v>
      </c>
    </row>
    <row r="6811" spans="1:7" x14ac:dyDescent="0.25">
      <c r="A6811" s="98" t="s">
        <v>549</v>
      </c>
      <c r="B6811" t="s">
        <v>118</v>
      </c>
      <c r="C6811">
        <v>0</v>
      </c>
      <c r="D6811">
        <v>202509</v>
      </c>
      <c r="E6811" s="121" t="str">
        <f t="shared" si="105"/>
        <v>01 September 2025</v>
      </c>
      <c r="F6811" t="s">
        <v>541</v>
      </c>
      <c r="G6811" t="s">
        <v>554</v>
      </c>
    </row>
    <row r="6812" spans="1:7" x14ac:dyDescent="0.25">
      <c r="A6812" s="98" t="s">
        <v>549</v>
      </c>
      <c r="B6812" t="s">
        <v>120</v>
      </c>
      <c r="C6812">
        <v>-10295.1</v>
      </c>
      <c r="D6812">
        <v>202509</v>
      </c>
      <c r="E6812" s="121" t="str">
        <f t="shared" si="105"/>
        <v>01 September 2025</v>
      </c>
      <c r="F6812" t="s">
        <v>541</v>
      </c>
      <c r="G6812" t="s">
        <v>550</v>
      </c>
    </row>
    <row r="6813" spans="1:7" x14ac:dyDescent="0.25">
      <c r="A6813" s="98" t="s">
        <v>549</v>
      </c>
      <c r="B6813" t="s">
        <v>120</v>
      </c>
      <c r="C6813">
        <v>-17158.5</v>
      </c>
      <c r="D6813">
        <v>202509</v>
      </c>
      <c r="E6813" s="121" t="str">
        <f t="shared" si="105"/>
        <v>01 September 2025</v>
      </c>
      <c r="F6813" t="s">
        <v>541</v>
      </c>
      <c r="G6813" t="s">
        <v>551</v>
      </c>
    </row>
    <row r="6814" spans="1:7" x14ac:dyDescent="0.25">
      <c r="A6814" s="98" t="s">
        <v>549</v>
      </c>
      <c r="B6814" t="s">
        <v>120</v>
      </c>
      <c r="C6814">
        <v>-25051.41</v>
      </c>
      <c r="D6814">
        <v>202509</v>
      </c>
      <c r="E6814" s="121" t="str">
        <f t="shared" si="105"/>
        <v>01 September 2025</v>
      </c>
      <c r="F6814" t="s">
        <v>541</v>
      </c>
      <c r="G6814" t="s">
        <v>552</v>
      </c>
    </row>
    <row r="6815" spans="1:7" x14ac:dyDescent="0.25">
      <c r="A6815" s="98" t="s">
        <v>549</v>
      </c>
      <c r="B6815" t="s">
        <v>120</v>
      </c>
      <c r="C6815">
        <v>-32944.32</v>
      </c>
      <c r="D6815">
        <v>202509</v>
      </c>
      <c r="E6815" s="121" t="str">
        <f t="shared" si="105"/>
        <v>01 September 2025</v>
      </c>
      <c r="F6815" t="s">
        <v>541</v>
      </c>
      <c r="G6815" t="s">
        <v>553</v>
      </c>
    </row>
    <row r="6816" spans="1:7" x14ac:dyDescent="0.25">
      <c r="A6816" s="98" t="s">
        <v>549</v>
      </c>
      <c r="B6816" t="s">
        <v>120</v>
      </c>
      <c r="C6816">
        <v>-34317</v>
      </c>
      <c r="D6816">
        <v>202509</v>
      </c>
      <c r="E6816" s="121" t="str">
        <f t="shared" si="105"/>
        <v>01 September 2025</v>
      </c>
      <c r="F6816" t="s">
        <v>541</v>
      </c>
      <c r="G6816" t="s">
        <v>554</v>
      </c>
    </row>
    <row r="6817" spans="1:7" x14ac:dyDescent="0.25">
      <c r="A6817" s="98" t="s">
        <v>549</v>
      </c>
      <c r="B6817" t="s">
        <v>122</v>
      </c>
      <c r="C6817">
        <v>-4620</v>
      </c>
      <c r="D6817">
        <v>202509</v>
      </c>
      <c r="E6817" s="121" t="str">
        <f t="shared" si="105"/>
        <v>01 September 2025</v>
      </c>
      <c r="F6817" t="s">
        <v>541</v>
      </c>
      <c r="G6817" t="s">
        <v>550</v>
      </c>
    </row>
    <row r="6818" spans="1:7" x14ac:dyDescent="0.25">
      <c r="A6818" s="98" t="s">
        <v>549</v>
      </c>
      <c r="B6818" t="s">
        <v>122</v>
      </c>
      <c r="C6818">
        <v>-7700</v>
      </c>
      <c r="D6818">
        <v>202509</v>
      </c>
      <c r="E6818" s="121" t="str">
        <f t="shared" si="105"/>
        <v>01 September 2025</v>
      </c>
      <c r="F6818" t="s">
        <v>541</v>
      </c>
      <c r="G6818" t="s">
        <v>551</v>
      </c>
    </row>
    <row r="6819" spans="1:7" x14ac:dyDescent="0.25">
      <c r="A6819" s="98" t="s">
        <v>549</v>
      </c>
      <c r="B6819" t="s">
        <v>122</v>
      </c>
      <c r="C6819">
        <v>-11242</v>
      </c>
      <c r="D6819">
        <v>202509</v>
      </c>
      <c r="E6819" s="121" t="str">
        <f t="shared" si="105"/>
        <v>01 September 2025</v>
      </c>
      <c r="F6819" t="s">
        <v>541</v>
      </c>
      <c r="G6819" t="s">
        <v>552</v>
      </c>
    </row>
    <row r="6820" spans="1:7" x14ac:dyDescent="0.25">
      <c r="A6820" s="98" t="s">
        <v>549</v>
      </c>
      <c r="B6820" t="s">
        <v>122</v>
      </c>
      <c r="C6820">
        <v>-14784</v>
      </c>
      <c r="D6820">
        <v>202509</v>
      </c>
      <c r="E6820" s="121" t="str">
        <f t="shared" si="105"/>
        <v>01 September 2025</v>
      </c>
      <c r="F6820" t="s">
        <v>541</v>
      </c>
      <c r="G6820" t="s">
        <v>553</v>
      </c>
    </row>
    <row r="6821" spans="1:7" x14ac:dyDescent="0.25">
      <c r="A6821" s="98" t="s">
        <v>549</v>
      </c>
      <c r="B6821" t="s">
        <v>122</v>
      </c>
      <c r="C6821">
        <v>-15400</v>
      </c>
      <c r="D6821">
        <v>202509</v>
      </c>
      <c r="E6821" s="121" t="str">
        <f t="shared" si="105"/>
        <v>01 September 2025</v>
      </c>
      <c r="F6821" t="s">
        <v>541</v>
      </c>
      <c r="G6821" t="s">
        <v>554</v>
      </c>
    </row>
    <row r="6822" spans="1:7" x14ac:dyDescent="0.25">
      <c r="A6822" s="98" t="s">
        <v>549</v>
      </c>
      <c r="B6822" t="s">
        <v>124</v>
      </c>
      <c r="C6822">
        <v>-656.69999999999993</v>
      </c>
      <c r="D6822">
        <v>202509</v>
      </c>
      <c r="E6822" s="121" t="str">
        <f t="shared" si="105"/>
        <v>01 September 2025</v>
      </c>
      <c r="F6822" t="s">
        <v>541</v>
      </c>
      <c r="G6822" t="s">
        <v>550</v>
      </c>
    </row>
    <row r="6823" spans="1:7" x14ac:dyDescent="0.25">
      <c r="A6823" s="98" t="s">
        <v>549</v>
      </c>
      <c r="B6823" t="s">
        <v>124</v>
      </c>
      <c r="C6823">
        <v>-1094.5</v>
      </c>
      <c r="D6823">
        <v>202509</v>
      </c>
      <c r="E6823" s="121" t="str">
        <f t="shared" si="105"/>
        <v>01 September 2025</v>
      </c>
      <c r="F6823" t="s">
        <v>541</v>
      </c>
      <c r="G6823" t="s">
        <v>551</v>
      </c>
    </row>
    <row r="6824" spans="1:7" x14ac:dyDescent="0.25">
      <c r="A6824" s="98" t="s">
        <v>549</v>
      </c>
      <c r="B6824" t="s">
        <v>124</v>
      </c>
      <c r="C6824">
        <v>-1597.97</v>
      </c>
      <c r="D6824">
        <v>202509</v>
      </c>
      <c r="E6824" s="121" t="str">
        <f t="shared" si="105"/>
        <v>01 September 2025</v>
      </c>
      <c r="F6824" t="s">
        <v>541</v>
      </c>
      <c r="G6824" t="s">
        <v>552</v>
      </c>
    </row>
    <row r="6825" spans="1:7" x14ac:dyDescent="0.25">
      <c r="A6825" s="98" t="s">
        <v>549</v>
      </c>
      <c r="B6825" t="s">
        <v>124</v>
      </c>
      <c r="C6825">
        <v>-2101.44</v>
      </c>
      <c r="D6825">
        <v>202509</v>
      </c>
      <c r="E6825" s="121" t="str">
        <f t="shared" si="105"/>
        <v>01 September 2025</v>
      </c>
      <c r="F6825" t="s">
        <v>541</v>
      </c>
      <c r="G6825" t="s">
        <v>553</v>
      </c>
    </row>
    <row r="6826" spans="1:7" x14ac:dyDescent="0.25">
      <c r="A6826" s="98" t="s">
        <v>549</v>
      </c>
      <c r="B6826" t="s">
        <v>124</v>
      </c>
      <c r="C6826">
        <v>-2189</v>
      </c>
      <c r="D6826">
        <v>202509</v>
      </c>
      <c r="E6826" s="121" t="str">
        <f t="shared" si="105"/>
        <v>01 September 2025</v>
      </c>
      <c r="F6826" t="s">
        <v>541</v>
      </c>
      <c r="G6826" t="s">
        <v>554</v>
      </c>
    </row>
    <row r="6827" spans="1:7" x14ac:dyDescent="0.25">
      <c r="A6827" s="98" t="s">
        <v>549</v>
      </c>
      <c r="B6827" t="s">
        <v>558</v>
      </c>
      <c r="C6827">
        <v>-1500</v>
      </c>
      <c r="D6827">
        <v>202509</v>
      </c>
      <c r="E6827" s="121" t="str">
        <f t="shared" si="105"/>
        <v>01 September 2025</v>
      </c>
      <c r="F6827" t="s">
        <v>541</v>
      </c>
      <c r="G6827" t="s">
        <v>550</v>
      </c>
    </row>
    <row r="6828" spans="1:7" x14ac:dyDescent="0.25">
      <c r="A6828" s="98" t="s">
        <v>549</v>
      </c>
      <c r="B6828" t="s">
        <v>558</v>
      </c>
      <c r="C6828">
        <v>-2500</v>
      </c>
      <c r="D6828">
        <v>202509</v>
      </c>
      <c r="E6828" s="121" t="str">
        <f t="shared" si="105"/>
        <v>01 September 2025</v>
      </c>
      <c r="F6828" t="s">
        <v>541</v>
      </c>
      <c r="G6828" t="s">
        <v>551</v>
      </c>
    </row>
    <row r="6829" spans="1:7" x14ac:dyDescent="0.25">
      <c r="A6829" s="98" t="s">
        <v>549</v>
      </c>
      <c r="B6829" t="s">
        <v>558</v>
      </c>
      <c r="C6829">
        <v>-3650</v>
      </c>
      <c r="D6829">
        <v>202509</v>
      </c>
      <c r="E6829" s="121" t="str">
        <f t="shared" si="105"/>
        <v>01 September 2025</v>
      </c>
      <c r="F6829" t="s">
        <v>541</v>
      </c>
      <c r="G6829" t="s">
        <v>552</v>
      </c>
    </row>
    <row r="6830" spans="1:7" x14ac:dyDescent="0.25">
      <c r="A6830" s="98" t="s">
        <v>549</v>
      </c>
      <c r="B6830" t="s">
        <v>558</v>
      </c>
      <c r="C6830">
        <v>-4800</v>
      </c>
      <c r="D6830">
        <v>202509</v>
      </c>
      <c r="E6830" s="121" t="str">
        <f t="shared" si="105"/>
        <v>01 September 2025</v>
      </c>
      <c r="F6830" t="s">
        <v>541</v>
      </c>
      <c r="G6830" t="s">
        <v>553</v>
      </c>
    </row>
    <row r="6831" spans="1:7" x14ac:dyDescent="0.25">
      <c r="A6831" s="98" t="s">
        <v>549</v>
      </c>
      <c r="B6831" t="s">
        <v>558</v>
      </c>
      <c r="C6831">
        <v>-5000</v>
      </c>
      <c r="D6831">
        <v>202509</v>
      </c>
      <c r="E6831" s="121" t="str">
        <f t="shared" si="105"/>
        <v>01 September 2025</v>
      </c>
      <c r="F6831" t="s">
        <v>541</v>
      </c>
      <c r="G6831" t="s">
        <v>554</v>
      </c>
    </row>
    <row r="6832" spans="1:7" x14ac:dyDescent="0.25">
      <c r="A6832" s="98" t="s">
        <v>549</v>
      </c>
      <c r="B6832" t="s">
        <v>126</v>
      </c>
      <c r="C6832">
        <v>-864.9</v>
      </c>
      <c r="D6832">
        <v>202509</v>
      </c>
      <c r="E6832" s="121" t="str">
        <f t="shared" si="105"/>
        <v>01 September 2025</v>
      </c>
      <c r="F6832" t="s">
        <v>541</v>
      </c>
      <c r="G6832" t="s">
        <v>550</v>
      </c>
    </row>
    <row r="6833" spans="1:7" x14ac:dyDescent="0.25">
      <c r="A6833" s="98" t="s">
        <v>549</v>
      </c>
      <c r="B6833" t="s">
        <v>126</v>
      </c>
      <c r="C6833">
        <v>-1441.5</v>
      </c>
      <c r="D6833">
        <v>202509</v>
      </c>
      <c r="E6833" s="121" t="str">
        <f t="shared" si="105"/>
        <v>01 September 2025</v>
      </c>
      <c r="F6833" t="s">
        <v>541</v>
      </c>
      <c r="G6833" t="s">
        <v>551</v>
      </c>
    </row>
    <row r="6834" spans="1:7" x14ac:dyDescent="0.25">
      <c r="A6834" s="98" t="s">
        <v>549</v>
      </c>
      <c r="B6834" t="s">
        <v>126</v>
      </c>
      <c r="C6834">
        <v>-2104.59</v>
      </c>
      <c r="D6834">
        <v>202509</v>
      </c>
      <c r="E6834" s="121" t="str">
        <f t="shared" si="105"/>
        <v>01 September 2025</v>
      </c>
      <c r="F6834" t="s">
        <v>541</v>
      </c>
      <c r="G6834" t="s">
        <v>552</v>
      </c>
    </row>
    <row r="6835" spans="1:7" x14ac:dyDescent="0.25">
      <c r="A6835" s="98" t="s">
        <v>549</v>
      </c>
      <c r="B6835" t="s">
        <v>126</v>
      </c>
      <c r="C6835">
        <v>-2767.68</v>
      </c>
      <c r="D6835">
        <v>202509</v>
      </c>
      <c r="E6835" s="121" t="str">
        <f t="shared" si="105"/>
        <v>01 September 2025</v>
      </c>
      <c r="F6835" t="s">
        <v>541</v>
      </c>
      <c r="G6835" t="s">
        <v>553</v>
      </c>
    </row>
    <row r="6836" spans="1:7" x14ac:dyDescent="0.25">
      <c r="A6836" s="98" t="s">
        <v>549</v>
      </c>
      <c r="B6836" t="s">
        <v>126</v>
      </c>
      <c r="C6836">
        <v>-2883</v>
      </c>
      <c r="D6836">
        <v>202509</v>
      </c>
      <c r="E6836" s="121" t="str">
        <f t="shared" si="105"/>
        <v>01 September 2025</v>
      </c>
      <c r="F6836" t="s">
        <v>541</v>
      </c>
      <c r="G6836" t="s">
        <v>554</v>
      </c>
    </row>
    <row r="6837" spans="1:7" x14ac:dyDescent="0.25">
      <c r="A6837" s="98" t="s">
        <v>549</v>
      </c>
      <c r="B6837" t="s">
        <v>128</v>
      </c>
      <c r="C6837">
        <v>-75</v>
      </c>
      <c r="D6837">
        <v>202509</v>
      </c>
      <c r="E6837" s="121" t="str">
        <f t="shared" si="105"/>
        <v>01 September 2025</v>
      </c>
      <c r="F6837" t="s">
        <v>541</v>
      </c>
      <c r="G6837" t="s">
        <v>550</v>
      </c>
    </row>
    <row r="6838" spans="1:7" x14ac:dyDescent="0.25">
      <c r="A6838" s="98" t="s">
        <v>549</v>
      </c>
      <c r="B6838" t="s">
        <v>128</v>
      </c>
      <c r="C6838">
        <v>-125</v>
      </c>
      <c r="D6838">
        <v>202509</v>
      </c>
      <c r="E6838" s="121" t="str">
        <f t="shared" si="105"/>
        <v>01 September 2025</v>
      </c>
      <c r="F6838" t="s">
        <v>541</v>
      </c>
      <c r="G6838" t="s">
        <v>551</v>
      </c>
    </row>
    <row r="6839" spans="1:7" x14ac:dyDescent="0.25">
      <c r="A6839" s="98" t="s">
        <v>549</v>
      </c>
      <c r="B6839" t="s">
        <v>128</v>
      </c>
      <c r="C6839">
        <v>-182.5</v>
      </c>
      <c r="D6839">
        <v>202509</v>
      </c>
      <c r="E6839" s="121" t="str">
        <f t="shared" si="105"/>
        <v>01 September 2025</v>
      </c>
      <c r="F6839" t="s">
        <v>541</v>
      </c>
      <c r="G6839" t="s">
        <v>552</v>
      </c>
    </row>
    <row r="6840" spans="1:7" x14ac:dyDescent="0.25">
      <c r="A6840" s="98" t="s">
        <v>549</v>
      </c>
      <c r="B6840" t="s">
        <v>128</v>
      </c>
      <c r="C6840">
        <v>-240</v>
      </c>
      <c r="D6840">
        <v>202509</v>
      </c>
      <c r="E6840" s="121" t="str">
        <f t="shared" si="105"/>
        <v>01 September 2025</v>
      </c>
      <c r="F6840" t="s">
        <v>541</v>
      </c>
      <c r="G6840" t="s">
        <v>553</v>
      </c>
    </row>
    <row r="6841" spans="1:7" x14ac:dyDescent="0.25">
      <c r="A6841" s="98" t="s">
        <v>549</v>
      </c>
      <c r="B6841" t="s">
        <v>128</v>
      </c>
      <c r="C6841">
        <v>-250</v>
      </c>
      <c r="D6841">
        <v>202509</v>
      </c>
      <c r="E6841" s="121" t="str">
        <f t="shared" si="105"/>
        <v>01 September 2025</v>
      </c>
      <c r="F6841" t="s">
        <v>541</v>
      </c>
      <c r="G6841" t="s">
        <v>554</v>
      </c>
    </row>
    <row r="6842" spans="1:7" x14ac:dyDescent="0.25">
      <c r="A6842" s="98" t="s">
        <v>549</v>
      </c>
      <c r="B6842" t="s">
        <v>543</v>
      </c>
      <c r="C6842">
        <v>-16.5</v>
      </c>
      <c r="D6842">
        <v>202509</v>
      </c>
      <c r="E6842" s="121" t="str">
        <f t="shared" si="105"/>
        <v>01 September 2025</v>
      </c>
      <c r="F6842" t="s">
        <v>541</v>
      </c>
      <c r="G6842" t="s">
        <v>550</v>
      </c>
    </row>
    <row r="6843" spans="1:7" x14ac:dyDescent="0.25">
      <c r="A6843" s="98" t="s">
        <v>549</v>
      </c>
      <c r="B6843" t="s">
        <v>543</v>
      </c>
      <c r="C6843">
        <v>-27.5</v>
      </c>
      <c r="D6843">
        <v>202509</v>
      </c>
      <c r="E6843" s="121" t="str">
        <f t="shared" si="105"/>
        <v>01 September 2025</v>
      </c>
      <c r="F6843" t="s">
        <v>541</v>
      </c>
      <c r="G6843" t="s">
        <v>551</v>
      </c>
    </row>
    <row r="6844" spans="1:7" x14ac:dyDescent="0.25">
      <c r="A6844" s="98" t="s">
        <v>549</v>
      </c>
      <c r="B6844" t="s">
        <v>543</v>
      </c>
      <c r="C6844">
        <v>-40.15</v>
      </c>
      <c r="D6844">
        <v>202509</v>
      </c>
      <c r="E6844" s="121" t="str">
        <f t="shared" si="105"/>
        <v>01 September 2025</v>
      </c>
      <c r="F6844" t="s">
        <v>541</v>
      </c>
      <c r="G6844" t="s">
        <v>552</v>
      </c>
    </row>
    <row r="6845" spans="1:7" x14ac:dyDescent="0.25">
      <c r="A6845" s="98" t="s">
        <v>549</v>
      </c>
      <c r="B6845" t="s">
        <v>543</v>
      </c>
      <c r="C6845">
        <v>-52.8</v>
      </c>
      <c r="D6845">
        <v>202509</v>
      </c>
      <c r="E6845" s="121" t="str">
        <f t="shared" si="105"/>
        <v>01 September 2025</v>
      </c>
      <c r="F6845" t="s">
        <v>541</v>
      </c>
      <c r="G6845" t="s">
        <v>553</v>
      </c>
    </row>
    <row r="6846" spans="1:7" x14ac:dyDescent="0.25">
      <c r="A6846" s="98" t="s">
        <v>549</v>
      </c>
      <c r="B6846" t="s">
        <v>543</v>
      </c>
      <c r="C6846">
        <v>-55</v>
      </c>
      <c r="D6846">
        <v>202509</v>
      </c>
      <c r="E6846" s="121" t="str">
        <f t="shared" si="105"/>
        <v>01 September 2025</v>
      </c>
      <c r="F6846" t="s">
        <v>541</v>
      </c>
      <c r="G6846" t="s">
        <v>554</v>
      </c>
    </row>
    <row r="6847" spans="1:7" x14ac:dyDescent="0.25">
      <c r="A6847" s="98" t="s">
        <v>549</v>
      </c>
      <c r="B6847" t="s">
        <v>130</v>
      </c>
      <c r="C6847">
        <v>0</v>
      </c>
      <c r="D6847">
        <v>202509</v>
      </c>
      <c r="E6847" s="121" t="str">
        <f t="shared" si="105"/>
        <v>01 September 2025</v>
      </c>
      <c r="F6847" t="s">
        <v>541</v>
      </c>
      <c r="G6847" t="s">
        <v>550</v>
      </c>
    </row>
    <row r="6848" spans="1:7" x14ac:dyDescent="0.25">
      <c r="A6848" s="98" t="s">
        <v>549</v>
      </c>
      <c r="B6848" t="s">
        <v>130</v>
      </c>
      <c r="C6848">
        <v>0</v>
      </c>
      <c r="D6848">
        <v>202509</v>
      </c>
      <c r="E6848" s="121" t="str">
        <f t="shared" si="105"/>
        <v>01 September 2025</v>
      </c>
      <c r="F6848" t="s">
        <v>541</v>
      </c>
      <c r="G6848" t="s">
        <v>551</v>
      </c>
    </row>
    <row r="6849" spans="1:7" x14ac:dyDescent="0.25">
      <c r="A6849" s="98" t="s">
        <v>549</v>
      </c>
      <c r="B6849" t="s">
        <v>130</v>
      </c>
      <c r="C6849">
        <v>0</v>
      </c>
      <c r="D6849">
        <v>202509</v>
      </c>
      <c r="E6849" s="121" t="str">
        <f t="shared" si="105"/>
        <v>01 September 2025</v>
      </c>
      <c r="F6849" t="s">
        <v>541</v>
      </c>
      <c r="G6849" t="s">
        <v>552</v>
      </c>
    </row>
    <row r="6850" spans="1:7" x14ac:dyDescent="0.25">
      <c r="A6850" s="98" t="s">
        <v>549</v>
      </c>
      <c r="B6850" t="s">
        <v>130</v>
      </c>
      <c r="C6850">
        <v>0</v>
      </c>
      <c r="D6850">
        <v>202509</v>
      </c>
      <c r="E6850" s="121" t="str">
        <f t="shared" si="105"/>
        <v>01 September 2025</v>
      </c>
      <c r="F6850" t="s">
        <v>541</v>
      </c>
      <c r="G6850" t="s">
        <v>553</v>
      </c>
    </row>
    <row r="6851" spans="1:7" x14ac:dyDescent="0.25">
      <c r="A6851" s="98" t="s">
        <v>549</v>
      </c>
      <c r="B6851" t="s">
        <v>130</v>
      </c>
      <c r="C6851">
        <v>0</v>
      </c>
      <c r="D6851">
        <v>202509</v>
      </c>
      <c r="E6851" s="121" t="str">
        <f t="shared" si="105"/>
        <v>01 September 2025</v>
      </c>
      <c r="F6851" t="s">
        <v>541</v>
      </c>
      <c r="G6851" t="s">
        <v>554</v>
      </c>
    </row>
    <row r="6852" spans="1:7" x14ac:dyDescent="0.25">
      <c r="A6852" s="98" t="s">
        <v>549</v>
      </c>
      <c r="B6852" t="s">
        <v>134</v>
      </c>
      <c r="C6852">
        <v>-1313.1</v>
      </c>
      <c r="D6852">
        <v>202509</v>
      </c>
      <c r="E6852" s="121" t="str">
        <f t="shared" si="105"/>
        <v>01 September 2025</v>
      </c>
      <c r="F6852" t="s">
        <v>541</v>
      </c>
      <c r="G6852" t="s">
        <v>550</v>
      </c>
    </row>
    <row r="6853" spans="1:7" x14ac:dyDescent="0.25">
      <c r="A6853" s="98" t="s">
        <v>549</v>
      </c>
      <c r="B6853" t="s">
        <v>134</v>
      </c>
      <c r="C6853">
        <v>-2188.5</v>
      </c>
      <c r="D6853">
        <v>202509</v>
      </c>
      <c r="E6853" s="121" t="str">
        <f t="shared" si="105"/>
        <v>01 September 2025</v>
      </c>
      <c r="F6853" t="s">
        <v>541</v>
      </c>
      <c r="G6853" t="s">
        <v>551</v>
      </c>
    </row>
    <row r="6854" spans="1:7" x14ac:dyDescent="0.25">
      <c r="A6854" s="98" t="s">
        <v>549</v>
      </c>
      <c r="B6854" t="s">
        <v>134</v>
      </c>
      <c r="C6854">
        <v>-3195.21</v>
      </c>
      <c r="D6854">
        <v>202509</v>
      </c>
      <c r="E6854" s="121" t="str">
        <f t="shared" si="105"/>
        <v>01 September 2025</v>
      </c>
      <c r="F6854" t="s">
        <v>541</v>
      </c>
      <c r="G6854" t="s">
        <v>552</v>
      </c>
    </row>
    <row r="6855" spans="1:7" x14ac:dyDescent="0.25">
      <c r="A6855" s="98" t="s">
        <v>549</v>
      </c>
      <c r="B6855" t="s">
        <v>134</v>
      </c>
      <c r="C6855">
        <v>-4201.92</v>
      </c>
      <c r="D6855">
        <v>202509</v>
      </c>
      <c r="E6855" s="121" t="str">
        <f t="shared" ref="E6855:E6918" si="106">TEXT(DATE(LEFT(D6855,4), RIGHT(D6855,2), 1), "DD MMMM YYYY")</f>
        <v>01 September 2025</v>
      </c>
      <c r="F6855" t="s">
        <v>541</v>
      </c>
      <c r="G6855" t="s">
        <v>553</v>
      </c>
    </row>
    <row r="6856" spans="1:7" x14ac:dyDescent="0.25">
      <c r="A6856" s="98" t="s">
        <v>549</v>
      </c>
      <c r="B6856" t="s">
        <v>134</v>
      </c>
      <c r="C6856">
        <v>-4377</v>
      </c>
      <c r="D6856">
        <v>202509</v>
      </c>
      <c r="E6856" s="121" t="str">
        <f t="shared" si="106"/>
        <v>01 September 2025</v>
      </c>
      <c r="F6856" t="s">
        <v>541</v>
      </c>
      <c r="G6856" t="s">
        <v>554</v>
      </c>
    </row>
    <row r="6857" spans="1:7" x14ac:dyDescent="0.25">
      <c r="A6857" s="98" t="s">
        <v>549</v>
      </c>
      <c r="B6857" t="s">
        <v>140</v>
      </c>
      <c r="C6857">
        <v>-19341.3</v>
      </c>
      <c r="D6857">
        <v>202509</v>
      </c>
      <c r="E6857" s="121" t="str">
        <f t="shared" si="106"/>
        <v>01 September 2025</v>
      </c>
      <c r="F6857" t="s">
        <v>541</v>
      </c>
      <c r="G6857" t="s">
        <v>550</v>
      </c>
    </row>
    <row r="6858" spans="1:7" x14ac:dyDescent="0.25">
      <c r="A6858" s="98" t="s">
        <v>549</v>
      </c>
      <c r="B6858" t="s">
        <v>140</v>
      </c>
      <c r="C6858">
        <v>-32235.5</v>
      </c>
      <c r="D6858">
        <v>202509</v>
      </c>
      <c r="E6858" s="121" t="str">
        <f t="shared" si="106"/>
        <v>01 September 2025</v>
      </c>
      <c r="F6858" t="s">
        <v>541</v>
      </c>
      <c r="G6858" t="s">
        <v>551</v>
      </c>
    </row>
    <row r="6859" spans="1:7" x14ac:dyDescent="0.25">
      <c r="A6859" s="98" t="s">
        <v>549</v>
      </c>
      <c r="B6859" t="s">
        <v>140</v>
      </c>
      <c r="C6859">
        <v>-47063.83</v>
      </c>
      <c r="D6859">
        <v>202509</v>
      </c>
      <c r="E6859" s="121" t="str">
        <f t="shared" si="106"/>
        <v>01 September 2025</v>
      </c>
      <c r="F6859" t="s">
        <v>541</v>
      </c>
      <c r="G6859" t="s">
        <v>552</v>
      </c>
    </row>
    <row r="6860" spans="1:7" x14ac:dyDescent="0.25">
      <c r="A6860" s="98" t="s">
        <v>549</v>
      </c>
      <c r="B6860" t="s">
        <v>140</v>
      </c>
      <c r="C6860">
        <v>-61892.159999999996</v>
      </c>
      <c r="D6860">
        <v>202509</v>
      </c>
      <c r="E6860" s="121" t="str">
        <f t="shared" si="106"/>
        <v>01 September 2025</v>
      </c>
      <c r="F6860" t="s">
        <v>541</v>
      </c>
      <c r="G6860" t="s">
        <v>553</v>
      </c>
    </row>
    <row r="6861" spans="1:7" x14ac:dyDescent="0.25">
      <c r="A6861" s="98" t="s">
        <v>549</v>
      </c>
      <c r="B6861" t="s">
        <v>140</v>
      </c>
      <c r="C6861">
        <v>-64471</v>
      </c>
      <c r="D6861">
        <v>202509</v>
      </c>
      <c r="E6861" s="121" t="str">
        <f t="shared" si="106"/>
        <v>01 September 2025</v>
      </c>
      <c r="F6861" t="s">
        <v>541</v>
      </c>
      <c r="G6861" t="s">
        <v>554</v>
      </c>
    </row>
    <row r="6862" spans="1:7" x14ac:dyDescent="0.25">
      <c r="A6862" s="98" t="s">
        <v>549</v>
      </c>
      <c r="B6862" t="s">
        <v>142</v>
      </c>
      <c r="C6862">
        <v>0</v>
      </c>
      <c r="D6862">
        <v>202509</v>
      </c>
      <c r="E6862" s="121" t="str">
        <f t="shared" si="106"/>
        <v>01 September 2025</v>
      </c>
      <c r="F6862" t="s">
        <v>541</v>
      </c>
      <c r="G6862" t="s">
        <v>550</v>
      </c>
    </row>
    <row r="6863" spans="1:7" x14ac:dyDescent="0.25">
      <c r="A6863" s="98" t="s">
        <v>549</v>
      </c>
      <c r="B6863" t="s">
        <v>142</v>
      </c>
      <c r="C6863">
        <v>0</v>
      </c>
      <c r="D6863">
        <v>202509</v>
      </c>
      <c r="E6863" s="121" t="str">
        <f t="shared" si="106"/>
        <v>01 September 2025</v>
      </c>
      <c r="F6863" t="s">
        <v>541</v>
      </c>
      <c r="G6863" t="s">
        <v>551</v>
      </c>
    </row>
    <row r="6864" spans="1:7" x14ac:dyDescent="0.25">
      <c r="A6864" s="98" t="s">
        <v>549</v>
      </c>
      <c r="B6864" t="s">
        <v>142</v>
      </c>
      <c r="C6864">
        <v>0</v>
      </c>
      <c r="D6864">
        <v>202509</v>
      </c>
      <c r="E6864" s="121" t="str">
        <f t="shared" si="106"/>
        <v>01 September 2025</v>
      </c>
      <c r="F6864" t="s">
        <v>541</v>
      </c>
      <c r="G6864" t="s">
        <v>552</v>
      </c>
    </row>
    <row r="6865" spans="1:7" x14ac:dyDescent="0.25">
      <c r="A6865" s="98" t="s">
        <v>549</v>
      </c>
      <c r="B6865" t="s">
        <v>142</v>
      </c>
      <c r="C6865">
        <v>0</v>
      </c>
      <c r="D6865">
        <v>202509</v>
      </c>
      <c r="E6865" s="121" t="str">
        <f t="shared" si="106"/>
        <v>01 September 2025</v>
      </c>
      <c r="F6865" t="s">
        <v>541</v>
      </c>
      <c r="G6865" t="s">
        <v>553</v>
      </c>
    </row>
    <row r="6866" spans="1:7" x14ac:dyDescent="0.25">
      <c r="A6866" s="98" t="s">
        <v>549</v>
      </c>
      <c r="B6866" t="s">
        <v>142</v>
      </c>
      <c r="C6866">
        <v>0</v>
      </c>
      <c r="D6866">
        <v>202509</v>
      </c>
      <c r="E6866" s="121" t="str">
        <f t="shared" si="106"/>
        <v>01 September 2025</v>
      </c>
      <c r="F6866" t="s">
        <v>541</v>
      </c>
      <c r="G6866" t="s">
        <v>554</v>
      </c>
    </row>
    <row r="6867" spans="1:7" x14ac:dyDescent="0.25">
      <c r="A6867" s="98" t="s">
        <v>549</v>
      </c>
      <c r="B6867" t="s">
        <v>329</v>
      </c>
      <c r="C6867">
        <v>-360</v>
      </c>
      <c r="D6867">
        <v>202509</v>
      </c>
      <c r="E6867" s="121" t="str">
        <f t="shared" si="106"/>
        <v>01 September 2025</v>
      </c>
      <c r="F6867" t="s">
        <v>541</v>
      </c>
      <c r="G6867" t="s">
        <v>550</v>
      </c>
    </row>
    <row r="6868" spans="1:7" x14ac:dyDescent="0.25">
      <c r="A6868" s="98" t="s">
        <v>549</v>
      </c>
      <c r="B6868" t="s">
        <v>329</v>
      </c>
      <c r="C6868">
        <v>-600</v>
      </c>
      <c r="D6868">
        <v>202509</v>
      </c>
      <c r="E6868" s="121" t="str">
        <f t="shared" si="106"/>
        <v>01 September 2025</v>
      </c>
      <c r="F6868" t="s">
        <v>541</v>
      </c>
      <c r="G6868" t="s">
        <v>551</v>
      </c>
    </row>
    <row r="6869" spans="1:7" x14ac:dyDescent="0.25">
      <c r="A6869" s="98" t="s">
        <v>549</v>
      </c>
      <c r="B6869" t="s">
        <v>329</v>
      </c>
      <c r="C6869">
        <v>-876</v>
      </c>
      <c r="D6869">
        <v>202509</v>
      </c>
      <c r="E6869" s="121" t="str">
        <f t="shared" si="106"/>
        <v>01 September 2025</v>
      </c>
      <c r="F6869" t="s">
        <v>541</v>
      </c>
      <c r="G6869" t="s">
        <v>552</v>
      </c>
    </row>
    <row r="6870" spans="1:7" x14ac:dyDescent="0.25">
      <c r="A6870" s="98" t="s">
        <v>549</v>
      </c>
      <c r="B6870" t="s">
        <v>329</v>
      </c>
      <c r="C6870">
        <v>-1152</v>
      </c>
      <c r="D6870">
        <v>202509</v>
      </c>
      <c r="E6870" s="121" t="str">
        <f t="shared" si="106"/>
        <v>01 September 2025</v>
      </c>
      <c r="F6870" t="s">
        <v>541</v>
      </c>
      <c r="G6870" t="s">
        <v>553</v>
      </c>
    </row>
    <row r="6871" spans="1:7" x14ac:dyDescent="0.25">
      <c r="A6871" s="98" t="s">
        <v>549</v>
      </c>
      <c r="B6871" t="s">
        <v>329</v>
      </c>
      <c r="C6871">
        <v>-1200</v>
      </c>
      <c r="D6871">
        <v>202509</v>
      </c>
      <c r="E6871" s="121" t="str">
        <f t="shared" si="106"/>
        <v>01 September 2025</v>
      </c>
      <c r="F6871" t="s">
        <v>541</v>
      </c>
      <c r="G6871" t="s">
        <v>554</v>
      </c>
    </row>
    <row r="6872" spans="1:7" x14ac:dyDescent="0.25">
      <c r="A6872" s="98" t="s">
        <v>549</v>
      </c>
      <c r="B6872" t="s">
        <v>144</v>
      </c>
      <c r="C6872">
        <v>-120</v>
      </c>
      <c r="D6872">
        <v>202509</v>
      </c>
      <c r="E6872" s="121" t="str">
        <f t="shared" si="106"/>
        <v>01 September 2025</v>
      </c>
      <c r="F6872" t="s">
        <v>541</v>
      </c>
      <c r="G6872" t="s">
        <v>550</v>
      </c>
    </row>
    <row r="6873" spans="1:7" x14ac:dyDescent="0.25">
      <c r="A6873" s="98" t="s">
        <v>549</v>
      </c>
      <c r="B6873" t="s">
        <v>144</v>
      </c>
      <c r="C6873">
        <v>-200</v>
      </c>
      <c r="D6873">
        <v>202509</v>
      </c>
      <c r="E6873" s="121" t="str">
        <f t="shared" si="106"/>
        <v>01 September 2025</v>
      </c>
      <c r="F6873" t="s">
        <v>541</v>
      </c>
      <c r="G6873" t="s">
        <v>551</v>
      </c>
    </row>
    <row r="6874" spans="1:7" x14ac:dyDescent="0.25">
      <c r="A6874" s="98" t="s">
        <v>549</v>
      </c>
      <c r="B6874" t="s">
        <v>144</v>
      </c>
      <c r="C6874">
        <v>-292</v>
      </c>
      <c r="D6874">
        <v>202509</v>
      </c>
      <c r="E6874" s="121" t="str">
        <f t="shared" si="106"/>
        <v>01 September 2025</v>
      </c>
      <c r="F6874" t="s">
        <v>541</v>
      </c>
      <c r="G6874" t="s">
        <v>552</v>
      </c>
    </row>
    <row r="6875" spans="1:7" x14ac:dyDescent="0.25">
      <c r="A6875" s="98" t="s">
        <v>549</v>
      </c>
      <c r="B6875" t="s">
        <v>144</v>
      </c>
      <c r="C6875">
        <v>-384</v>
      </c>
      <c r="D6875">
        <v>202509</v>
      </c>
      <c r="E6875" s="121" t="str">
        <f t="shared" si="106"/>
        <v>01 September 2025</v>
      </c>
      <c r="F6875" t="s">
        <v>541</v>
      </c>
      <c r="G6875" t="s">
        <v>553</v>
      </c>
    </row>
    <row r="6876" spans="1:7" x14ac:dyDescent="0.25">
      <c r="A6876" s="98" t="s">
        <v>549</v>
      </c>
      <c r="B6876" t="s">
        <v>144</v>
      </c>
      <c r="C6876">
        <v>-400</v>
      </c>
      <c r="D6876">
        <v>202509</v>
      </c>
      <c r="E6876" s="121" t="str">
        <f t="shared" si="106"/>
        <v>01 September 2025</v>
      </c>
      <c r="F6876" t="s">
        <v>541</v>
      </c>
      <c r="G6876" t="s">
        <v>554</v>
      </c>
    </row>
    <row r="6877" spans="1:7" x14ac:dyDescent="0.25">
      <c r="A6877" s="98" t="s">
        <v>549</v>
      </c>
      <c r="B6877" t="s">
        <v>146</v>
      </c>
      <c r="C6877">
        <v>-180</v>
      </c>
      <c r="D6877">
        <v>202509</v>
      </c>
      <c r="E6877" s="121" t="str">
        <f t="shared" si="106"/>
        <v>01 September 2025</v>
      </c>
      <c r="F6877" t="s">
        <v>541</v>
      </c>
      <c r="G6877" t="s">
        <v>550</v>
      </c>
    </row>
    <row r="6878" spans="1:7" x14ac:dyDescent="0.25">
      <c r="A6878" s="98" t="s">
        <v>549</v>
      </c>
      <c r="B6878" t="s">
        <v>146</v>
      </c>
      <c r="C6878">
        <v>-300</v>
      </c>
      <c r="D6878">
        <v>202509</v>
      </c>
      <c r="E6878" s="121" t="str">
        <f t="shared" si="106"/>
        <v>01 September 2025</v>
      </c>
      <c r="F6878" t="s">
        <v>541</v>
      </c>
      <c r="G6878" t="s">
        <v>551</v>
      </c>
    </row>
    <row r="6879" spans="1:7" x14ac:dyDescent="0.25">
      <c r="A6879" s="98" t="s">
        <v>549</v>
      </c>
      <c r="B6879" t="s">
        <v>146</v>
      </c>
      <c r="C6879">
        <v>-438</v>
      </c>
      <c r="D6879">
        <v>202509</v>
      </c>
      <c r="E6879" s="121" t="str">
        <f t="shared" si="106"/>
        <v>01 September 2025</v>
      </c>
      <c r="F6879" t="s">
        <v>541</v>
      </c>
      <c r="G6879" t="s">
        <v>552</v>
      </c>
    </row>
    <row r="6880" spans="1:7" x14ac:dyDescent="0.25">
      <c r="A6880" s="98" t="s">
        <v>549</v>
      </c>
      <c r="B6880" t="s">
        <v>146</v>
      </c>
      <c r="C6880">
        <v>-576</v>
      </c>
      <c r="D6880">
        <v>202509</v>
      </c>
      <c r="E6880" s="121" t="str">
        <f t="shared" si="106"/>
        <v>01 September 2025</v>
      </c>
      <c r="F6880" t="s">
        <v>541</v>
      </c>
      <c r="G6880" t="s">
        <v>553</v>
      </c>
    </row>
    <row r="6881" spans="1:7" x14ac:dyDescent="0.25">
      <c r="A6881" s="98" t="s">
        <v>549</v>
      </c>
      <c r="B6881" t="s">
        <v>146</v>
      </c>
      <c r="C6881">
        <v>-600</v>
      </c>
      <c r="D6881">
        <v>202509</v>
      </c>
      <c r="E6881" s="121" t="str">
        <f t="shared" si="106"/>
        <v>01 September 2025</v>
      </c>
      <c r="F6881" t="s">
        <v>541</v>
      </c>
      <c r="G6881" t="s">
        <v>554</v>
      </c>
    </row>
    <row r="6882" spans="1:7" x14ac:dyDescent="0.25">
      <c r="A6882" s="98" t="s">
        <v>549</v>
      </c>
      <c r="B6882" t="s">
        <v>148</v>
      </c>
      <c r="C6882">
        <v>-660</v>
      </c>
      <c r="D6882">
        <v>202509</v>
      </c>
      <c r="E6882" s="121" t="str">
        <f t="shared" si="106"/>
        <v>01 September 2025</v>
      </c>
      <c r="F6882" t="s">
        <v>541</v>
      </c>
      <c r="G6882" t="s">
        <v>550</v>
      </c>
    </row>
    <row r="6883" spans="1:7" x14ac:dyDescent="0.25">
      <c r="A6883" s="98" t="s">
        <v>549</v>
      </c>
      <c r="B6883" t="s">
        <v>148</v>
      </c>
      <c r="C6883">
        <v>-1100</v>
      </c>
      <c r="D6883">
        <v>202509</v>
      </c>
      <c r="E6883" s="121" t="str">
        <f t="shared" si="106"/>
        <v>01 September 2025</v>
      </c>
      <c r="F6883" t="s">
        <v>541</v>
      </c>
      <c r="G6883" t="s">
        <v>551</v>
      </c>
    </row>
    <row r="6884" spans="1:7" x14ac:dyDescent="0.25">
      <c r="A6884" s="98" t="s">
        <v>549</v>
      </c>
      <c r="B6884" t="s">
        <v>148</v>
      </c>
      <c r="C6884">
        <v>-1606</v>
      </c>
      <c r="D6884">
        <v>202509</v>
      </c>
      <c r="E6884" s="121" t="str">
        <f t="shared" si="106"/>
        <v>01 September 2025</v>
      </c>
      <c r="F6884" t="s">
        <v>541</v>
      </c>
      <c r="G6884" t="s">
        <v>552</v>
      </c>
    </row>
    <row r="6885" spans="1:7" x14ac:dyDescent="0.25">
      <c r="A6885" s="98" t="s">
        <v>549</v>
      </c>
      <c r="B6885" t="s">
        <v>148</v>
      </c>
      <c r="C6885">
        <v>-2112</v>
      </c>
      <c r="D6885">
        <v>202509</v>
      </c>
      <c r="E6885" s="121" t="str">
        <f t="shared" si="106"/>
        <v>01 September 2025</v>
      </c>
      <c r="F6885" t="s">
        <v>541</v>
      </c>
      <c r="G6885" t="s">
        <v>553</v>
      </c>
    </row>
    <row r="6886" spans="1:7" x14ac:dyDescent="0.25">
      <c r="A6886" s="98" t="s">
        <v>549</v>
      </c>
      <c r="B6886" t="s">
        <v>148</v>
      </c>
      <c r="C6886">
        <v>-2200</v>
      </c>
      <c r="D6886">
        <v>202509</v>
      </c>
      <c r="E6886" s="121" t="str">
        <f t="shared" si="106"/>
        <v>01 September 2025</v>
      </c>
      <c r="F6886" t="s">
        <v>541</v>
      </c>
      <c r="G6886" t="s">
        <v>554</v>
      </c>
    </row>
    <row r="6887" spans="1:7" x14ac:dyDescent="0.25">
      <c r="A6887" s="98" t="s">
        <v>549</v>
      </c>
      <c r="B6887" t="s">
        <v>150</v>
      </c>
      <c r="C6887">
        <v>0</v>
      </c>
      <c r="D6887">
        <v>202509</v>
      </c>
      <c r="E6887" s="121" t="str">
        <f t="shared" si="106"/>
        <v>01 September 2025</v>
      </c>
      <c r="F6887" t="s">
        <v>541</v>
      </c>
      <c r="G6887" t="s">
        <v>550</v>
      </c>
    </row>
    <row r="6888" spans="1:7" x14ac:dyDescent="0.25">
      <c r="A6888" s="98" t="s">
        <v>549</v>
      </c>
      <c r="B6888" t="s">
        <v>150</v>
      </c>
      <c r="C6888">
        <v>0</v>
      </c>
      <c r="D6888">
        <v>202509</v>
      </c>
      <c r="E6888" s="121" t="str">
        <f t="shared" si="106"/>
        <v>01 September 2025</v>
      </c>
      <c r="F6888" t="s">
        <v>541</v>
      </c>
      <c r="G6888" t="s">
        <v>551</v>
      </c>
    </row>
    <row r="6889" spans="1:7" x14ac:dyDescent="0.25">
      <c r="A6889" s="98" t="s">
        <v>549</v>
      </c>
      <c r="B6889" t="s">
        <v>150</v>
      </c>
      <c r="C6889">
        <v>0</v>
      </c>
      <c r="D6889">
        <v>202509</v>
      </c>
      <c r="E6889" s="121" t="str">
        <f t="shared" si="106"/>
        <v>01 September 2025</v>
      </c>
      <c r="F6889" t="s">
        <v>541</v>
      </c>
      <c r="G6889" t="s">
        <v>552</v>
      </c>
    </row>
    <row r="6890" spans="1:7" x14ac:dyDescent="0.25">
      <c r="A6890" s="98" t="s">
        <v>549</v>
      </c>
      <c r="B6890" t="s">
        <v>150</v>
      </c>
      <c r="C6890">
        <v>0</v>
      </c>
      <c r="D6890">
        <v>202509</v>
      </c>
      <c r="E6890" s="121" t="str">
        <f t="shared" si="106"/>
        <v>01 September 2025</v>
      </c>
      <c r="F6890" t="s">
        <v>541</v>
      </c>
      <c r="G6890" t="s">
        <v>553</v>
      </c>
    </row>
    <row r="6891" spans="1:7" x14ac:dyDescent="0.25">
      <c r="A6891" s="98" t="s">
        <v>549</v>
      </c>
      <c r="B6891" t="s">
        <v>150</v>
      </c>
      <c r="C6891">
        <v>0</v>
      </c>
      <c r="D6891">
        <v>202509</v>
      </c>
      <c r="E6891" s="121" t="str">
        <f t="shared" si="106"/>
        <v>01 September 2025</v>
      </c>
      <c r="F6891" t="s">
        <v>541</v>
      </c>
      <c r="G6891" t="s">
        <v>554</v>
      </c>
    </row>
    <row r="6892" spans="1:7" x14ac:dyDescent="0.25">
      <c r="A6892" s="98" t="s">
        <v>549</v>
      </c>
      <c r="B6892" t="s">
        <v>154</v>
      </c>
      <c r="C6892">
        <v>0</v>
      </c>
      <c r="D6892">
        <v>202509</v>
      </c>
      <c r="E6892" s="121" t="str">
        <f t="shared" si="106"/>
        <v>01 September 2025</v>
      </c>
      <c r="F6892" t="s">
        <v>541</v>
      </c>
      <c r="G6892" t="s">
        <v>550</v>
      </c>
    </row>
    <row r="6893" spans="1:7" x14ac:dyDescent="0.25">
      <c r="A6893" s="98" t="s">
        <v>549</v>
      </c>
      <c r="B6893" t="s">
        <v>154</v>
      </c>
      <c r="C6893">
        <v>0</v>
      </c>
      <c r="D6893">
        <v>202509</v>
      </c>
      <c r="E6893" s="121" t="str">
        <f t="shared" si="106"/>
        <v>01 September 2025</v>
      </c>
      <c r="F6893" t="s">
        <v>541</v>
      </c>
      <c r="G6893" t="s">
        <v>551</v>
      </c>
    </row>
    <row r="6894" spans="1:7" x14ac:dyDescent="0.25">
      <c r="A6894" s="98" t="s">
        <v>549</v>
      </c>
      <c r="B6894" t="s">
        <v>154</v>
      </c>
      <c r="C6894">
        <v>0</v>
      </c>
      <c r="D6894">
        <v>202509</v>
      </c>
      <c r="E6894" s="121" t="str">
        <f t="shared" si="106"/>
        <v>01 September 2025</v>
      </c>
      <c r="F6894" t="s">
        <v>541</v>
      </c>
      <c r="G6894" t="s">
        <v>552</v>
      </c>
    </row>
    <row r="6895" spans="1:7" x14ac:dyDescent="0.25">
      <c r="A6895" s="98" t="s">
        <v>549</v>
      </c>
      <c r="B6895" t="s">
        <v>154</v>
      </c>
      <c r="C6895">
        <v>0</v>
      </c>
      <c r="D6895">
        <v>202509</v>
      </c>
      <c r="E6895" s="121" t="str">
        <f t="shared" si="106"/>
        <v>01 September 2025</v>
      </c>
      <c r="F6895" t="s">
        <v>541</v>
      </c>
      <c r="G6895" t="s">
        <v>553</v>
      </c>
    </row>
    <row r="6896" spans="1:7" x14ac:dyDescent="0.25">
      <c r="A6896" s="98" t="s">
        <v>549</v>
      </c>
      <c r="B6896" t="s">
        <v>154</v>
      </c>
      <c r="C6896">
        <v>0</v>
      </c>
      <c r="D6896">
        <v>202509</v>
      </c>
      <c r="E6896" s="121" t="str">
        <f t="shared" si="106"/>
        <v>01 September 2025</v>
      </c>
      <c r="F6896" t="s">
        <v>541</v>
      </c>
      <c r="G6896" t="s">
        <v>554</v>
      </c>
    </row>
    <row r="6897" spans="1:7" x14ac:dyDescent="0.25">
      <c r="A6897" s="98" t="s">
        <v>549</v>
      </c>
      <c r="B6897" t="s">
        <v>156</v>
      </c>
      <c r="C6897">
        <v>0</v>
      </c>
      <c r="D6897">
        <v>202509</v>
      </c>
      <c r="E6897" s="121" t="str">
        <f t="shared" si="106"/>
        <v>01 September 2025</v>
      </c>
      <c r="F6897" t="s">
        <v>541</v>
      </c>
      <c r="G6897" t="s">
        <v>550</v>
      </c>
    </row>
    <row r="6898" spans="1:7" x14ac:dyDescent="0.25">
      <c r="A6898" s="98" t="s">
        <v>549</v>
      </c>
      <c r="B6898" t="s">
        <v>156</v>
      </c>
      <c r="C6898">
        <v>0</v>
      </c>
      <c r="D6898">
        <v>202509</v>
      </c>
      <c r="E6898" s="121" t="str">
        <f t="shared" si="106"/>
        <v>01 September 2025</v>
      </c>
      <c r="F6898" t="s">
        <v>541</v>
      </c>
      <c r="G6898" t="s">
        <v>551</v>
      </c>
    </row>
    <row r="6899" spans="1:7" x14ac:dyDescent="0.25">
      <c r="A6899" s="98" t="s">
        <v>549</v>
      </c>
      <c r="B6899" t="s">
        <v>156</v>
      </c>
      <c r="C6899">
        <v>0</v>
      </c>
      <c r="D6899">
        <v>202509</v>
      </c>
      <c r="E6899" s="121" t="str">
        <f t="shared" si="106"/>
        <v>01 September 2025</v>
      </c>
      <c r="F6899" t="s">
        <v>541</v>
      </c>
      <c r="G6899" t="s">
        <v>552</v>
      </c>
    </row>
    <row r="6900" spans="1:7" x14ac:dyDescent="0.25">
      <c r="A6900" s="98" t="s">
        <v>549</v>
      </c>
      <c r="B6900" t="s">
        <v>156</v>
      </c>
      <c r="C6900">
        <v>0</v>
      </c>
      <c r="D6900">
        <v>202509</v>
      </c>
      <c r="E6900" s="121" t="str">
        <f t="shared" si="106"/>
        <v>01 September 2025</v>
      </c>
      <c r="F6900" t="s">
        <v>541</v>
      </c>
      <c r="G6900" t="s">
        <v>553</v>
      </c>
    </row>
    <row r="6901" spans="1:7" x14ac:dyDescent="0.25">
      <c r="A6901" s="98" t="s">
        <v>549</v>
      </c>
      <c r="B6901" t="s">
        <v>156</v>
      </c>
      <c r="C6901">
        <v>0</v>
      </c>
      <c r="D6901">
        <v>202509</v>
      </c>
      <c r="E6901" s="121" t="str">
        <f t="shared" si="106"/>
        <v>01 September 2025</v>
      </c>
      <c r="F6901" t="s">
        <v>541</v>
      </c>
      <c r="G6901" t="s">
        <v>554</v>
      </c>
    </row>
    <row r="6902" spans="1:7" x14ac:dyDescent="0.25">
      <c r="A6902" s="98" t="s">
        <v>549</v>
      </c>
      <c r="B6902" t="s">
        <v>162</v>
      </c>
      <c r="C6902">
        <v>0</v>
      </c>
      <c r="D6902">
        <v>202509</v>
      </c>
      <c r="E6902" s="121" t="str">
        <f t="shared" si="106"/>
        <v>01 September 2025</v>
      </c>
      <c r="F6902" t="s">
        <v>541</v>
      </c>
      <c r="G6902" t="s">
        <v>550</v>
      </c>
    </row>
    <row r="6903" spans="1:7" x14ac:dyDescent="0.25">
      <c r="A6903" s="98" t="s">
        <v>549</v>
      </c>
      <c r="B6903" t="s">
        <v>162</v>
      </c>
      <c r="C6903">
        <v>0</v>
      </c>
      <c r="D6903">
        <v>202509</v>
      </c>
      <c r="E6903" s="121" t="str">
        <f t="shared" si="106"/>
        <v>01 September 2025</v>
      </c>
      <c r="F6903" t="s">
        <v>541</v>
      </c>
      <c r="G6903" t="s">
        <v>551</v>
      </c>
    </row>
    <row r="6904" spans="1:7" x14ac:dyDescent="0.25">
      <c r="A6904" s="98" t="s">
        <v>549</v>
      </c>
      <c r="B6904" t="s">
        <v>162</v>
      </c>
      <c r="C6904">
        <v>0</v>
      </c>
      <c r="D6904">
        <v>202509</v>
      </c>
      <c r="E6904" s="121" t="str">
        <f t="shared" si="106"/>
        <v>01 September 2025</v>
      </c>
      <c r="F6904" t="s">
        <v>541</v>
      </c>
      <c r="G6904" t="s">
        <v>552</v>
      </c>
    </row>
    <row r="6905" spans="1:7" x14ac:dyDescent="0.25">
      <c r="A6905" s="98" t="s">
        <v>549</v>
      </c>
      <c r="B6905" t="s">
        <v>162</v>
      </c>
      <c r="C6905">
        <v>0</v>
      </c>
      <c r="D6905">
        <v>202509</v>
      </c>
      <c r="E6905" s="121" t="str">
        <f t="shared" si="106"/>
        <v>01 September 2025</v>
      </c>
      <c r="F6905" t="s">
        <v>541</v>
      </c>
      <c r="G6905" t="s">
        <v>553</v>
      </c>
    </row>
    <row r="6906" spans="1:7" x14ac:dyDescent="0.25">
      <c r="A6906" s="98" t="s">
        <v>549</v>
      </c>
      <c r="B6906" t="s">
        <v>162</v>
      </c>
      <c r="C6906">
        <v>0</v>
      </c>
      <c r="D6906">
        <v>202509</v>
      </c>
      <c r="E6906" s="121" t="str">
        <f t="shared" si="106"/>
        <v>01 September 2025</v>
      </c>
      <c r="F6906" t="s">
        <v>541</v>
      </c>
      <c r="G6906" t="s">
        <v>554</v>
      </c>
    </row>
    <row r="6907" spans="1:7" x14ac:dyDescent="0.25">
      <c r="A6907" s="98" t="s">
        <v>549</v>
      </c>
      <c r="B6907" t="s">
        <v>164</v>
      </c>
      <c r="C6907">
        <v>0</v>
      </c>
      <c r="D6907">
        <v>202509</v>
      </c>
      <c r="E6907" s="121" t="str">
        <f t="shared" si="106"/>
        <v>01 September 2025</v>
      </c>
      <c r="F6907" t="s">
        <v>541</v>
      </c>
      <c r="G6907" t="s">
        <v>550</v>
      </c>
    </row>
    <row r="6908" spans="1:7" x14ac:dyDescent="0.25">
      <c r="A6908" s="98" t="s">
        <v>549</v>
      </c>
      <c r="B6908" t="s">
        <v>164</v>
      </c>
      <c r="C6908">
        <v>0</v>
      </c>
      <c r="D6908">
        <v>202509</v>
      </c>
      <c r="E6908" s="121" t="str">
        <f t="shared" si="106"/>
        <v>01 September 2025</v>
      </c>
      <c r="F6908" t="s">
        <v>541</v>
      </c>
      <c r="G6908" t="s">
        <v>551</v>
      </c>
    </row>
    <row r="6909" spans="1:7" x14ac:dyDescent="0.25">
      <c r="A6909" s="98" t="s">
        <v>549</v>
      </c>
      <c r="B6909" t="s">
        <v>164</v>
      </c>
      <c r="C6909">
        <v>0</v>
      </c>
      <c r="D6909">
        <v>202509</v>
      </c>
      <c r="E6909" s="121" t="str">
        <f t="shared" si="106"/>
        <v>01 September 2025</v>
      </c>
      <c r="F6909" t="s">
        <v>541</v>
      </c>
      <c r="G6909" t="s">
        <v>552</v>
      </c>
    </row>
    <row r="6910" spans="1:7" x14ac:dyDescent="0.25">
      <c r="A6910" s="98" t="s">
        <v>549</v>
      </c>
      <c r="B6910" t="s">
        <v>164</v>
      </c>
      <c r="C6910">
        <v>0</v>
      </c>
      <c r="D6910">
        <v>202509</v>
      </c>
      <c r="E6910" s="121" t="str">
        <f t="shared" si="106"/>
        <v>01 September 2025</v>
      </c>
      <c r="F6910" t="s">
        <v>541</v>
      </c>
      <c r="G6910" t="s">
        <v>553</v>
      </c>
    </row>
    <row r="6911" spans="1:7" x14ac:dyDescent="0.25">
      <c r="A6911" s="98" t="s">
        <v>549</v>
      </c>
      <c r="B6911" t="s">
        <v>164</v>
      </c>
      <c r="C6911">
        <v>0</v>
      </c>
      <c r="D6911">
        <v>202509</v>
      </c>
      <c r="E6911" s="121" t="str">
        <f t="shared" si="106"/>
        <v>01 September 2025</v>
      </c>
      <c r="F6911" t="s">
        <v>541</v>
      </c>
      <c r="G6911" t="s">
        <v>554</v>
      </c>
    </row>
    <row r="6912" spans="1:7" x14ac:dyDescent="0.25">
      <c r="A6912" s="98" t="s">
        <v>549</v>
      </c>
      <c r="B6912" t="s">
        <v>276</v>
      </c>
      <c r="C6912">
        <v>-870</v>
      </c>
      <c r="D6912">
        <v>202509</v>
      </c>
      <c r="E6912" s="121" t="str">
        <f t="shared" si="106"/>
        <v>01 September 2025</v>
      </c>
      <c r="F6912" t="s">
        <v>541</v>
      </c>
      <c r="G6912" t="s">
        <v>550</v>
      </c>
    </row>
    <row r="6913" spans="1:7" x14ac:dyDescent="0.25">
      <c r="A6913" s="98" t="s">
        <v>549</v>
      </c>
      <c r="B6913" t="s">
        <v>276</v>
      </c>
      <c r="C6913">
        <v>-1450</v>
      </c>
      <c r="D6913">
        <v>202509</v>
      </c>
      <c r="E6913" s="121" t="str">
        <f t="shared" si="106"/>
        <v>01 September 2025</v>
      </c>
      <c r="F6913" t="s">
        <v>541</v>
      </c>
      <c r="G6913" t="s">
        <v>551</v>
      </c>
    </row>
    <row r="6914" spans="1:7" x14ac:dyDescent="0.25">
      <c r="A6914" s="98" t="s">
        <v>549</v>
      </c>
      <c r="B6914" t="s">
        <v>276</v>
      </c>
      <c r="C6914">
        <v>-2117</v>
      </c>
      <c r="D6914">
        <v>202509</v>
      </c>
      <c r="E6914" s="121" t="str">
        <f t="shared" si="106"/>
        <v>01 September 2025</v>
      </c>
      <c r="F6914" t="s">
        <v>541</v>
      </c>
      <c r="G6914" t="s">
        <v>552</v>
      </c>
    </row>
    <row r="6915" spans="1:7" x14ac:dyDescent="0.25">
      <c r="A6915" s="98" t="s">
        <v>549</v>
      </c>
      <c r="B6915" t="s">
        <v>276</v>
      </c>
      <c r="C6915">
        <v>-2784</v>
      </c>
      <c r="D6915">
        <v>202509</v>
      </c>
      <c r="E6915" s="121" t="str">
        <f t="shared" si="106"/>
        <v>01 September 2025</v>
      </c>
      <c r="F6915" t="s">
        <v>541</v>
      </c>
      <c r="G6915" t="s">
        <v>553</v>
      </c>
    </row>
    <row r="6916" spans="1:7" x14ac:dyDescent="0.25">
      <c r="A6916" s="98" t="s">
        <v>549</v>
      </c>
      <c r="B6916" t="s">
        <v>276</v>
      </c>
      <c r="C6916">
        <v>-2900</v>
      </c>
      <c r="D6916">
        <v>202509</v>
      </c>
      <c r="E6916" s="121" t="str">
        <f t="shared" si="106"/>
        <v>01 September 2025</v>
      </c>
      <c r="F6916" t="s">
        <v>541</v>
      </c>
      <c r="G6916" t="s">
        <v>554</v>
      </c>
    </row>
    <row r="6917" spans="1:7" x14ac:dyDescent="0.25">
      <c r="A6917" s="98" t="s">
        <v>549</v>
      </c>
      <c r="B6917" t="s">
        <v>247</v>
      </c>
      <c r="C6917">
        <v>0</v>
      </c>
      <c r="D6917">
        <v>202509</v>
      </c>
      <c r="E6917" s="121" t="str">
        <f t="shared" si="106"/>
        <v>01 September 2025</v>
      </c>
      <c r="F6917" t="s">
        <v>541</v>
      </c>
      <c r="G6917" t="s">
        <v>550</v>
      </c>
    </row>
    <row r="6918" spans="1:7" x14ac:dyDescent="0.25">
      <c r="A6918" s="98" t="s">
        <v>549</v>
      </c>
      <c r="B6918" t="s">
        <v>247</v>
      </c>
      <c r="C6918">
        <v>0</v>
      </c>
      <c r="D6918">
        <v>202509</v>
      </c>
      <c r="E6918" s="121" t="str">
        <f t="shared" si="106"/>
        <v>01 September 2025</v>
      </c>
      <c r="F6918" t="s">
        <v>541</v>
      </c>
      <c r="G6918" t="s">
        <v>551</v>
      </c>
    </row>
    <row r="6919" spans="1:7" x14ac:dyDescent="0.25">
      <c r="A6919" s="98" t="s">
        <v>549</v>
      </c>
      <c r="B6919" t="s">
        <v>247</v>
      </c>
      <c r="C6919">
        <v>0</v>
      </c>
      <c r="D6919">
        <v>202509</v>
      </c>
      <c r="E6919" s="121" t="str">
        <f t="shared" ref="E6919:E6982" si="107">TEXT(DATE(LEFT(D6919,4), RIGHT(D6919,2), 1), "DD MMMM YYYY")</f>
        <v>01 September 2025</v>
      </c>
      <c r="F6919" t="s">
        <v>541</v>
      </c>
      <c r="G6919" t="s">
        <v>552</v>
      </c>
    </row>
    <row r="6920" spans="1:7" x14ac:dyDescent="0.25">
      <c r="A6920" s="98" t="s">
        <v>549</v>
      </c>
      <c r="B6920" t="s">
        <v>247</v>
      </c>
      <c r="C6920">
        <v>0</v>
      </c>
      <c r="D6920">
        <v>202509</v>
      </c>
      <c r="E6920" s="121" t="str">
        <f t="shared" si="107"/>
        <v>01 September 2025</v>
      </c>
      <c r="F6920" t="s">
        <v>541</v>
      </c>
      <c r="G6920" t="s">
        <v>553</v>
      </c>
    </row>
    <row r="6921" spans="1:7" x14ac:dyDescent="0.25">
      <c r="A6921" s="98" t="s">
        <v>549</v>
      </c>
      <c r="B6921" t="s">
        <v>247</v>
      </c>
      <c r="C6921">
        <v>0</v>
      </c>
      <c r="D6921">
        <v>202509</v>
      </c>
      <c r="E6921" s="121" t="str">
        <f t="shared" si="107"/>
        <v>01 September 2025</v>
      </c>
      <c r="F6921" t="s">
        <v>541</v>
      </c>
      <c r="G6921" t="s">
        <v>554</v>
      </c>
    </row>
    <row r="6922" spans="1:7" x14ac:dyDescent="0.25">
      <c r="A6922" s="98" t="s">
        <v>549</v>
      </c>
      <c r="B6922" t="s">
        <v>559</v>
      </c>
      <c r="C6922">
        <v>-54</v>
      </c>
      <c r="D6922">
        <v>202509</v>
      </c>
      <c r="E6922" s="121" t="str">
        <f t="shared" si="107"/>
        <v>01 September 2025</v>
      </c>
      <c r="F6922" t="s">
        <v>541</v>
      </c>
      <c r="G6922" t="s">
        <v>550</v>
      </c>
    </row>
    <row r="6923" spans="1:7" x14ac:dyDescent="0.25">
      <c r="A6923" s="98" t="s">
        <v>549</v>
      </c>
      <c r="B6923" t="s">
        <v>559</v>
      </c>
      <c r="C6923">
        <v>-90</v>
      </c>
      <c r="D6923">
        <v>202509</v>
      </c>
      <c r="E6923" s="121" t="str">
        <f t="shared" si="107"/>
        <v>01 September 2025</v>
      </c>
      <c r="F6923" t="s">
        <v>541</v>
      </c>
      <c r="G6923" t="s">
        <v>551</v>
      </c>
    </row>
    <row r="6924" spans="1:7" x14ac:dyDescent="0.25">
      <c r="A6924" s="98" t="s">
        <v>549</v>
      </c>
      <c r="B6924" t="s">
        <v>559</v>
      </c>
      <c r="C6924">
        <v>-131.4</v>
      </c>
      <c r="D6924">
        <v>202509</v>
      </c>
      <c r="E6924" s="121" t="str">
        <f t="shared" si="107"/>
        <v>01 September 2025</v>
      </c>
      <c r="F6924" t="s">
        <v>541</v>
      </c>
      <c r="G6924" t="s">
        <v>552</v>
      </c>
    </row>
    <row r="6925" spans="1:7" x14ac:dyDescent="0.25">
      <c r="A6925" s="98" t="s">
        <v>549</v>
      </c>
      <c r="B6925" t="s">
        <v>559</v>
      </c>
      <c r="C6925">
        <v>-172.79999999999998</v>
      </c>
      <c r="D6925">
        <v>202509</v>
      </c>
      <c r="E6925" s="121" t="str">
        <f t="shared" si="107"/>
        <v>01 September 2025</v>
      </c>
      <c r="F6925" t="s">
        <v>541</v>
      </c>
      <c r="G6925" t="s">
        <v>553</v>
      </c>
    </row>
    <row r="6926" spans="1:7" x14ac:dyDescent="0.25">
      <c r="A6926" s="98" t="s">
        <v>549</v>
      </c>
      <c r="B6926" t="s">
        <v>559</v>
      </c>
      <c r="C6926">
        <v>-180</v>
      </c>
      <c r="D6926">
        <v>202509</v>
      </c>
      <c r="E6926" s="121" t="str">
        <f t="shared" si="107"/>
        <v>01 September 2025</v>
      </c>
      <c r="F6926" t="s">
        <v>541</v>
      </c>
      <c r="G6926" t="s">
        <v>554</v>
      </c>
    </row>
    <row r="6927" spans="1:7" x14ac:dyDescent="0.25">
      <c r="A6927" s="98" t="s">
        <v>549</v>
      </c>
      <c r="B6927" t="s">
        <v>172</v>
      </c>
      <c r="C6927">
        <v>-924</v>
      </c>
      <c r="D6927">
        <v>202509</v>
      </c>
      <c r="E6927" s="121" t="str">
        <f t="shared" si="107"/>
        <v>01 September 2025</v>
      </c>
      <c r="F6927" t="s">
        <v>541</v>
      </c>
      <c r="G6927" t="s">
        <v>550</v>
      </c>
    </row>
    <row r="6928" spans="1:7" x14ac:dyDescent="0.25">
      <c r="A6928" s="98" t="s">
        <v>549</v>
      </c>
      <c r="B6928" t="s">
        <v>172</v>
      </c>
      <c r="C6928">
        <v>-1540</v>
      </c>
      <c r="D6928">
        <v>202509</v>
      </c>
      <c r="E6928" s="121" t="str">
        <f t="shared" si="107"/>
        <v>01 September 2025</v>
      </c>
      <c r="F6928" t="s">
        <v>541</v>
      </c>
      <c r="G6928" t="s">
        <v>551</v>
      </c>
    </row>
    <row r="6929" spans="1:7" x14ac:dyDescent="0.25">
      <c r="A6929" s="98" t="s">
        <v>549</v>
      </c>
      <c r="B6929" t="s">
        <v>172</v>
      </c>
      <c r="C6929">
        <v>-2248.4</v>
      </c>
      <c r="D6929">
        <v>202509</v>
      </c>
      <c r="E6929" s="121" t="str">
        <f t="shared" si="107"/>
        <v>01 September 2025</v>
      </c>
      <c r="F6929" t="s">
        <v>541</v>
      </c>
      <c r="G6929" t="s">
        <v>552</v>
      </c>
    </row>
    <row r="6930" spans="1:7" x14ac:dyDescent="0.25">
      <c r="A6930" s="98" t="s">
        <v>549</v>
      </c>
      <c r="B6930" t="s">
        <v>172</v>
      </c>
      <c r="C6930">
        <v>-2956.7999999999997</v>
      </c>
      <c r="D6930">
        <v>202509</v>
      </c>
      <c r="E6930" s="121" t="str">
        <f t="shared" si="107"/>
        <v>01 September 2025</v>
      </c>
      <c r="F6930" t="s">
        <v>541</v>
      </c>
      <c r="G6930" t="s">
        <v>553</v>
      </c>
    </row>
    <row r="6931" spans="1:7" x14ac:dyDescent="0.25">
      <c r="A6931" s="98" t="s">
        <v>549</v>
      </c>
      <c r="B6931" t="s">
        <v>172</v>
      </c>
      <c r="C6931">
        <v>-3080</v>
      </c>
      <c r="D6931">
        <v>202509</v>
      </c>
      <c r="E6931" s="121" t="str">
        <f t="shared" si="107"/>
        <v>01 September 2025</v>
      </c>
      <c r="F6931" t="s">
        <v>541</v>
      </c>
      <c r="G6931" t="s">
        <v>554</v>
      </c>
    </row>
    <row r="6932" spans="1:7" x14ac:dyDescent="0.25">
      <c r="A6932" s="98" t="s">
        <v>549</v>
      </c>
      <c r="B6932" t="s">
        <v>174</v>
      </c>
      <c r="C6932">
        <v>0</v>
      </c>
      <c r="D6932">
        <v>202509</v>
      </c>
      <c r="E6932" s="121" t="str">
        <f t="shared" si="107"/>
        <v>01 September 2025</v>
      </c>
      <c r="F6932" t="s">
        <v>541</v>
      </c>
      <c r="G6932" t="s">
        <v>550</v>
      </c>
    </row>
    <row r="6933" spans="1:7" x14ac:dyDescent="0.25">
      <c r="A6933" s="98" t="s">
        <v>549</v>
      </c>
      <c r="B6933" t="s">
        <v>174</v>
      </c>
      <c r="C6933">
        <v>0</v>
      </c>
      <c r="D6933">
        <v>202509</v>
      </c>
      <c r="E6933" s="121" t="str">
        <f t="shared" si="107"/>
        <v>01 September 2025</v>
      </c>
      <c r="F6933" t="s">
        <v>541</v>
      </c>
      <c r="G6933" t="s">
        <v>551</v>
      </c>
    </row>
    <row r="6934" spans="1:7" x14ac:dyDescent="0.25">
      <c r="A6934" s="98" t="s">
        <v>549</v>
      </c>
      <c r="B6934" t="s">
        <v>174</v>
      </c>
      <c r="C6934">
        <v>0</v>
      </c>
      <c r="D6934">
        <v>202509</v>
      </c>
      <c r="E6934" s="121" t="str">
        <f t="shared" si="107"/>
        <v>01 September 2025</v>
      </c>
      <c r="F6934" t="s">
        <v>541</v>
      </c>
      <c r="G6934" t="s">
        <v>552</v>
      </c>
    </row>
    <row r="6935" spans="1:7" x14ac:dyDescent="0.25">
      <c r="A6935" s="98" t="s">
        <v>549</v>
      </c>
      <c r="B6935" t="s">
        <v>174</v>
      </c>
      <c r="C6935">
        <v>0</v>
      </c>
      <c r="D6935">
        <v>202509</v>
      </c>
      <c r="E6935" s="121" t="str">
        <f t="shared" si="107"/>
        <v>01 September 2025</v>
      </c>
      <c r="F6935" t="s">
        <v>541</v>
      </c>
      <c r="G6935" t="s">
        <v>553</v>
      </c>
    </row>
    <row r="6936" spans="1:7" x14ac:dyDescent="0.25">
      <c r="A6936" s="98" t="s">
        <v>549</v>
      </c>
      <c r="B6936" t="s">
        <v>174</v>
      </c>
      <c r="C6936">
        <v>0</v>
      </c>
      <c r="D6936">
        <v>202509</v>
      </c>
      <c r="E6936" s="121" t="str">
        <f t="shared" si="107"/>
        <v>01 September 2025</v>
      </c>
      <c r="F6936" t="s">
        <v>541</v>
      </c>
      <c r="G6936" t="s">
        <v>554</v>
      </c>
    </row>
    <row r="6937" spans="1:7" x14ac:dyDescent="0.25">
      <c r="A6937" s="98" t="s">
        <v>549</v>
      </c>
      <c r="B6937" t="s">
        <v>176</v>
      </c>
      <c r="C6937">
        <v>-1341.3</v>
      </c>
      <c r="D6937">
        <v>202509</v>
      </c>
      <c r="E6937" s="121" t="str">
        <f t="shared" si="107"/>
        <v>01 September 2025</v>
      </c>
      <c r="F6937" t="s">
        <v>541</v>
      </c>
      <c r="G6937" t="s">
        <v>550</v>
      </c>
    </row>
    <row r="6938" spans="1:7" x14ac:dyDescent="0.25">
      <c r="A6938" s="98" t="s">
        <v>549</v>
      </c>
      <c r="B6938" t="s">
        <v>176</v>
      </c>
      <c r="C6938">
        <v>-2235.5</v>
      </c>
      <c r="D6938">
        <v>202509</v>
      </c>
      <c r="E6938" s="121" t="str">
        <f t="shared" si="107"/>
        <v>01 September 2025</v>
      </c>
      <c r="F6938" t="s">
        <v>541</v>
      </c>
      <c r="G6938" t="s">
        <v>551</v>
      </c>
    </row>
    <row r="6939" spans="1:7" x14ac:dyDescent="0.25">
      <c r="A6939" s="98" t="s">
        <v>549</v>
      </c>
      <c r="B6939" t="s">
        <v>176</v>
      </c>
      <c r="C6939">
        <v>-3263.83</v>
      </c>
      <c r="D6939">
        <v>202509</v>
      </c>
      <c r="E6939" s="121" t="str">
        <f t="shared" si="107"/>
        <v>01 September 2025</v>
      </c>
      <c r="F6939" t="s">
        <v>541</v>
      </c>
      <c r="G6939" t="s">
        <v>552</v>
      </c>
    </row>
    <row r="6940" spans="1:7" x14ac:dyDescent="0.25">
      <c r="A6940" s="98" t="s">
        <v>549</v>
      </c>
      <c r="B6940" t="s">
        <v>176</v>
      </c>
      <c r="C6940">
        <v>-4292.16</v>
      </c>
      <c r="D6940">
        <v>202509</v>
      </c>
      <c r="E6940" s="121" t="str">
        <f t="shared" si="107"/>
        <v>01 September 2025</v>
      </c>
      <c r="F6940" t="s">
        <v>541</v>
      </c>
      <c r="G6940" t="s">
        <v>553</v>
      </c>
    </row>
    <row r="6941" spans="1:7" x14ac:dyDescent="0.25">
      <c r="A6941" s="98" t="s">
        <v>549</v>
      </c>
      <c r="B6941" t="s">
        <v>176</v>
      </c>
      <c r="C6941">
        <v>-4471</v>
      </c>
      <c r="D6941">
        <v>202509</v>
      </c>
      <c r="E6941" s="121" t="str">
        <f t="shared" si="107"/>
        <v>01 September 2025</v>
      </c>
      <c r="F6941" t="s">
        <v>541</v>
      </c>
      <c r="G6941" t="s">
        <v>554</v>
      </c>
    </row>
    <row r="6942" spans="1:7" x14ac:dyDescent="0.25">
      <c r="A6942" s="98" t="s">
        <v>549</v>
      </c>
      <c r="B6942" t="s">
        <v>184</v>
      </c>
      <c r="C6942">
        <v>-15</v>
      </c>
      <c r="D6942">
        <v>202509</v>
      </c>
      <c r="E6942" s="121" t="str">
        <f t="shared" si="107"/>
        <v>01 September 2025</v>
      </c>
      <c r="F6942" t="s">
        <v>541</v>
      </c>
      <c r="G6942" t="s">
        <v>550</v>
      </c>
    </row>
    <row r="6943" spans="1:7" x14ac:dyDescent="0.25">
      <c r="A6943" s="98" t="s">
        <v>549</v>
      </c>
      <c r="B6943" t="s">
        <v>184</v>
      </c>
      <c r="C6943">
        <v>-25</v>
      </c>
      <c r="D6943">
        <v>202509</v>
      </c>
      <c r="E6943" s="121" t="str">
        <f t="shared" si="107"/>
        <v>01 September 2025</v>
      </c>
      <c r="F6943" t="s">
        <v>541</v>
      </c>
      <c r="G6943" t="s">
        <v>551</v>
      </c>
    </row>
    <row r="6944" spans="1:7" x14ac:dyDescent="0.25">
      <c r="A6944" s="98" t="s">
        <v>549</v>
      </c>
      <c r="B6944" t="s">
        <v>184</v>
      </c>
      <c r="C6944">
        <v>-36.5</v>
      </c>
      <c r="D6944">
        <v>202509</v>
      </c>
      <c r="E6944" s="121" t="str">
        <f t="shared" si="107"/>
        <v>01 September 2025</v>
      </c>
      <c r="F6944" t="s">
        <v>541</v>
      </c>
      <c r="G6944" t="s">
        <v>552</v>
      </c>
    </row>
    <row r="6945" spans="1:7" x14ac:dyDescent="0.25">
      <c r="A6945" s="98" t="s">
        <v>549</v>
      </c>
      <c r="B6945" t="s">
        <v>184</v>
      </c>
      <c r="C6945">
        <v>-48</v>
      </c>
      <c r="D6945">
        <v>202509</v>
      </c>
      <c r="E6945" s="121" t="str">
        <f t="shared" si="107"/>
        <v>01 September 2025</v>
      </c>
      <c r="F6945" t="s">
        <v>541</v>
      </c>
      <c r="G6945" t="s">
        <v>553</v>
      </c>
    </row>
    <row r="6946" spans="1:7" x14ac:dyDescent="0.25">
      <c r="A6946" s="98" t="s">
        <v>549</v>
      </c>
      <c r="B6946" t="s">
        <v>184</v>
      </c>
      <c r="C6946">
        <v>-50</v>
      </c>
      <c r="D6946">
        <v>202509</v>
      </c>
      <c r="E6946" s="121" t="str">
        <f t="shared" si="107"/>
        <v>01 September 2025</v>
      </c>
      <c r="F6946" t="s">
        <v>541</v>
      </c>
      <c r="G6946" t="s">
        <v>554</v>
      </c>
    </row>
    <row r="6947" spans="1:7" x14ac:dyDescent="0.25">
      <c r="A6947" s="98" t="s">
        <v>549</v>
      </c>
      <c r="B6947" t="s">
        <v>188</v>
      </c>
      <c r="C6947">
        <v>-82.5</v>
      </c>
      <c r="D6947">
        <v>202509</v>
      </c>
      <c r="E6947" s="121" t="str">
        <f t="shared" si="107"/>
        <v>01 September 2025</v>
      </c>
      <c r="F6947" t="s">
        <v>541</v>
      </c>
      <c r="G6947" t="s">
        <v>550</v>
      </c>
    </row>
    <row r="6948" spans="1:7" x14ac:dyDescent="0.25">
      <c r="A6948" s="98" t="s">
        <v>549</v>
      </c>
      <c r="B6948" t="s">
        <v>188</v>
      </c>
      <c r="C6948">
        <v>-137.5</v>
      </c>
      <c r="D6948">
        <v>202509</v>
      </c>
      <c r="E6948" s="121" t="str">
        <f t="shared" si="107"/>
        <v>01 September 2025</v>
      </c>
      <c r="F6948" t="s">
        <v>541</v>
      </c>
      <c r="G6948" t="s">
        <v>551</v>
      </c>
    </row>
    <row r="6949" spans="1:7" x14ac:dyDescent="0.25">
      <c r="A6949" s="98" t="s">
        <v>549</v>
      </c>
      <c r="B6949" t="s">
        <v>188</v>
      </c>
      <c r="C6949">
        <v>-200.75</v>
      </c>
      <c r="D6949">
        <v>202509</v>
      </c>
      <c r="E6949" s="121" t="str">
        <f t="shared" si="107"/>
        <v>01 September 2025</v>
      </c>
      <c r="F6949" t="s">
        <v>541</v>
      </c>
      <c r="G6949" t="s">
        <v>552</v>
      </c>
    </row>
    <row r="6950" spans="1:7" x14ac:dyDescent="0.25">
      <c r="A6950" s="98" t="s">
        <v>549</v>
      </c>
      <c r="B6950" t="s">
        <v>188</v>
      </c>
      <c r="C6950">
        <v>-264</v>
      </c>
      <c r="D6950">
        <v>202509</v>
      </c>
      <c r="E6950" s="121" t="str">
        <f t="shared" si="107"/>
        <v>01 September 2025</v>
      </c>
      <c r="F6950" t="s">
        <v>541</v>
      </c>
      <c r="G6950" t="s">
        <v>553</v>
      </c>
    </row>
    <row r="6951" spans="1:7" x14ac:dyDescent="0.25">
      <c r="A6951" s="98" t="s">
        <v>549</v>
      </c>
      <c r="B6951" t="s">
        <v>188</v>
      </c>
      <c r="C6951">
        <v>-275</v>
      </c>
      <c r="D6951">
        <v>202509</v>
      </c>
      <c r="E6951" s="121" t="str">
        <f t="shared" si="107"/>
        <v>01 September 2025</v>
      </c>
      <c r="F6951" t="s">
        <v>541</v>
      </c>
      <c r="G6951" t="s">
        <v>554</v>
      </c>
    </row>
    <row r="6952" spans="1:7" x14ac:dyDescent="0.25">
      <c r="A6952" s="98" t="s">
        <v>549</v>
      </c>
      <c r="B6952" t="s">
        <v>190</v>
      </c>
      <c r="C6952">
        <v>-30</v>
      </c>
      <c r="D6952">
        <v>202509</v>
      </c>
      <c r="E6952" s="121" t="str">
        <f t="shared" si="107"/>
        <v>01 September 2025</v>
      </c>
      <c r="F6952" t="s">
        <v>541</v>
      </c>
      <c r="G6952" t="s">
        <v>550</v>
      </c>
    </row>
    <row r="6953" spans="1:7" x14ac:dyDescent="0.25">
      <c r="A6953" s="98" t="s">
        <v>549</v>
      </c>
      <c r="B6953" t="s">
        <v>190</v>
      </c>
      <c r="C6953">
        <v>-50</v>
      </c>
      <c r="D6953">
        <v>202509</v>
      </c>
      <c r="E6953" s="121" t="str">
        <f t="shared" si="107"/>
        <v>01 September 2025</v>
      </c>
      <c r="F6953" t="s">
        <v>541</v>
      </c>
      <c r="G6953" t="s">
        <v>551</v>
      </c>
    </row>
    <row r="6954" spans="1:7" x14ac:dyDescent="0.25">
      <c r="A6954" s="98" t="s">
        <v>549</v>
      </c>
      <c r="B6954" t="s">
        <v>190</v>
      </c>
      <c r="C6954">
        <v>-73</v>
      </c>
      <c r="D6954">
        <v>202509</v>
      </c>
      <c r="E6954" s="121" t="str">
        <f t="shared" si="107"/>
        <v>01 September 2025</v>
      </c>
      <c r="F6954" t="s">
        <v>541</v>
      </c>
      <c r="G6954" t="s">
        <v>552</v>
      </c>
    </row>
    <row r="6955" spans="1:7" x14ac:dyDescent="0.25">
      <c r="A6955" s="98" t="s">
        <v>549</v>
      </c>
      <c r="B6955" t="s">
        <v>190</v>
      </c>
      <c r="C6955">
        <v>-96</v>
      </c>
      <c r="D6955">
        <v>202509</v>
      </c>
      <c r="E6955" s="121" t="str">
        <f t="shared" si="107"/>
        <v>01 September 2025</v>
      </c>
      <c r="F6955" t="s">
        <v>541</v>
      </c>
      <c r="G6955" t="s">
        <v>553</v>
      </c>
    </row>
    <row r="6956" spans="1:7" x14ac:dyDescent="0.25">
      <c r="A6956" s="98" t="s">
        <v>549</v>
      </c>
      <c r="B6956" t="s">
        <v>190</v>
      </c>
      <c r="C6956">
        <v>-100</v>
      </c>
      <c r="D6956">
        <v>202509</v>
      </c>
      <c r="E6956" s="121" t="str">
        <f t="shared" si="107"/>
        <v>01 September 2025</v>
      </c>
      <c r="F6956" t="s">
        <v>541</v>
      </c>
      <c r="G6956" t="s">
        <v>554</v>
      </c>
    </row>
    <row r="6957" spans="1:7" x14ac:dyDescent="0.25">
      <c r="A6957" s="98" t="s">
        <v>549</v>
      </c>
      <c r="B6957" t="s">
        <v>544</v>
      </c>
      <c r="C6957">
        <v>0</v>
      </c>
      <c r="D6957">
        <v>202509</v>
      </c>
      <c r="E6957" s="121" t="str">
        <f t="shared" si="107"/>
        <v>01 September 2025</v>
      </c>
      <c r="F6957" t="s">
        <v>541</v>
      </c>
      <c r="G6957" t="s">
        <v>550</v>
      </c>
    </row>
    <row r="6958" spans="1:7" x14ac:dyDescent="0.25">
      <c r="A6958" s="98" t="s">
        <v>549</v>
      </c>
      <c r="B6958" t="s">
        <v>544</v>
      </c>
      <c r="C6958">
        <v>0</v>
      </c>
      <c r="D6958">
        <v>202509</v>
      </c>
      <c r="E6958" s="121" t="str">
        <f t="shared" si="107"/>
        <v>01 September 2025</v>
      </c>
      <c r="F6958" t="s">
        <v>541</v>
      </c>
      <c r="G6958" t="s">
        <v>551</v>
      </c>
    </row>
    <row r="6959" spans="1:7" x14ac:dyDescent="0.25">
      <c r="A6959" s="98" t="s">
        <v>549</v>
      </c>
      <c r="B6959" t="s">
        <v>544</v>
      </c>
      <c r="C6959">
        <v>0</v>
      </c>
      <c r="D6959">
        <v>202509</v>
      </c>
      <c r="E6959" s="121" t="str">
        <f t="shared" si="107"/>
        <v>01 September 2025</v>
      </c>
      <c r="F6959" t="s">
        <v>541</v>
      </c>
      <c r="G6959" t="s">
        <v>552</v>
      </c>
    </row>
    <row r="6960" spans="1:7" x14ac:dyDescent="0.25">
      <c r="A6960" s="98" t="s">
        <v>549</v>
      </c>
      <c r="B6960" t="s">
        <v>544</v>
      </c>
      <c r="C6960">
        <v>0</v>
      </c>
      <c r="D6960">
        <v>202509</v>
      </c>
      <c r="E6960" s="121" t="str">
        <f t="shared" si="107"/>
        <v>01 September 2025</v>
      </c>
      <c r="F6960" t="s">
        <v>541</v>
      </c>
      <c r="G6960" t="s">
        <v>553</v>
      </c>
    </row>
    <row r="6961" spans="1:7" x14ac:dyDescent="0.25">
      <c r="A6961" s="98" t="s">
        <v>549</v>
      </c>
      <c r="B6961" t="s">
        <v>544</v>
      </c>
      <c r="C6961">
        <v>0</v>
      </c>
      <c r="D6961">
        <v>202509</v>
      </c>
      <c r="E6961" s="121" t="str">
        <f t="shared" si="107"/>
        <v>01 September 2025</v>
      </c>
      <c r="F6961" t="s">
        <v>541</v>
      </c>
      <c r="G6961" t="s">
        <v>554</v>
      </c>
    </row>
    <row r="6962" spans="1:7" x14ac:dyDescent="0.25">
      <c r="A6962" s="98" t="s">
        <v>549</v>
      </c>
      <c r="B6962" t="s">
        <v>198</v>
      </c>
      <c r="C6962">
        <v>-1468.8</v>
      </c>
      <c r="D6962">
        <v>202509</v>
      </c>
      <c r="E6962" s="121" t="str">
        <f t="shared" si="107"/>
        <v>01 September 2025</v>
      </c>
      <c r="F6962" t="s">
        <v>541</v>
      </c>
      <c r="G6962" t="s">
        <v>550</v>
      </c>
    </row>
    <row r="6963" spans="1:7" x14ac:dyDescent="0.25">
      <c r="A6963" s="98" t="s">
        <v>549</v>
      </c>
      <c r="B6963" t="s">
        <v>198</v>
      </c>
      <c r="C6963">
        <v>-2448</v>
      </c>
      <c r="D6963">
        <v>202509</v>
      </c>
      <c r="E6963" s="121" t="str">
        <f t="shared" si="107"/>
        <v>01 September 2025</v>
      </c>
      <c r="F6963" t="s">
        <v>541</v>
      </c>
      <c r="G6963" t="s">
        <v>551</v>
      </c>
    </row>
    <row r="6964" spans="1:7" x14ac:dyDescent="0.25">
      <c r="A6964" s="98" t="s">
        <v>549</v>
      </c>
      <c r="B6964" t="s">
        <v>198</v>
      </c>
      <c r="C6964">
        <v>-3574.08</v>
      </c>
      <c r="D6964">
        <v>202509</v>
      </c>
      <c r="E6964" s="121" t="str">
        <f t="shared" si="107"/>
        <v>01 September 2025</v>
      </c>
      <c r="F6964" t="s">
        <v>541</v>
      </c>
      <c r="G6964" t="s">
        <v>552</v>
      </c>
    </row>
    <row r="6965" spans="1:7" x14ac:dyDescent="0.25">
      <c r="A6965" s="98" t="s">
        <v>549</v>
      </c>
      <c r="B6965" t="s">
        <v>198</v>
      </c>
      <c r="C6965">
        <v>-4700.16</v>
      </c>
      <c r="D6965">
        <v>202509</v>
      </c>
      <c r="E6965" s="121" t="str">
        <f t="shared" si="107"/>
        <v>01 September 2025</v>
      </c>
      <c r="F6965" t="s">
        <v>541</v>
      </c>
      <c r="G6965" t="s">
        <v>553</v>
      </c>
    </row>
    <row r="6966" spans="1:7" x14ac:dyDescent="0.25">
      <c r="A6966" s="98" t="s">
        <v>549</v>
      </c>
      <c r="B6966" t="s">
        <v>198</v>
      </c>
      <c r="C6966">
        <v>-4896</v>
      </c>
      <c r="D6966">
        <v>202509</v>
      </c>
      <c r="E6966" s="121" t="str">
        <f t="shared" si="107"/>
        <v>01 September 2025</v>
      </c>
      <c r="F6966" t="s">
        <v>541</v>
      </c>
      <c r="G6966" t="s">
        <v>554</v>
      </c>
    </row>
    <row r="6967" spans="1:7" x14ac:dyDescent="0.25">
      <c r="A6967" s="98" t="s">
        <v>549</v>
      </c>
      <c r="B6967" t="s">
        <v>200</v>
      </c>
      <c r="C6967">
        <v>0</v>
      </c>
      <c r="D6967">
        <v>202509</v>
      </c>
      <c r="E6967" s="121" t="str">
        <f t="shared" si="107"/>
        <v>01 September 2025</v>
      </c>
      <c r="F6967" t="s">
        <v>541</v>
      </c>
      <c r="G6967" t="s">
        <v>550</v>
      </c>
    </row>
    <row r="6968" spans="1:7" x14ac:dyDescent="0.25">
      <c r="A6968" s="98" t="s">
        <v>549</v>
      </c>
      <c r="B6968" t="s">
        <v>200</v>
      </c>
      <c r="C6968">
        <v>0</v>
      </c>
      <c r="D6968">
        <v>202509</v>
      </c>
      <c r="E6968" s="121" t="str">
        <f t="shared" si="107"/>
        <v>01 September 2025</v>
      </c>
      <c r="F6968" t="s">
        <v>541</v>
      </c>
      <c r="G6968" t="s">
        <v>551</v>
      </c>
    </row>
    <row r="6969" spans="1:7" x14ac:dyDescent="0.25">
      <c r="A6969" s="98" t="s">
        <v>549</v>
      </c>
      <c r="B6969" t="s">
        <v>200</v>
      </c>
      <c r="C6969">
        <v>0</v>
      </c>
      <c r="D6969">
        <v>202509</v>
      </c>
      <c r="E6969" s="121" t="str">
        <f t="shared" si="107"/>
        <v>01 September 2025</v>
      </c>
      <c r="F6969" t="s">
        <v>541</v>
      </c>
      <c r="G6969" t="s">
        <v>552</v>
      </c>
    </row>
    <row r="6970" spans="1:7" x14ac:dyDescent="0.25">
      <c r="A6970" s="98" t="s">
        <v>549</v>
      </c>
      <c r="B6970" t="s">
        <v>200</v>
      </c>
      <c r="C6970">
        <v>0</v>
      </c>
      <c r="D6970">
        <v>202509</v>
      </c>
      <c r="E6970" s="121" t="str">
        <f t="shared" si="107"/>
        <v>01 September 2025</v>
      </c>
      <c r="F6970" t="s">
        <v>541</v>
      </c>
      <c r="G6970" t="s">
        <v>553</v>
      </c>
    </row>
    <row r="6971" spans="1:7" x14ac:dyDescent="0.25">
      <c r="A6971" s="98" t="s">
        <v>549</v>
      </c>
      <c r="B6971" t="s">
        <v>200</v>
      </c>
      <c r="C6971">
        <v>0</v>
      </c>
      <c r="D6971">
        <v>202509</v>
      </c>
      <c r="E6971" s="121" t="str">
        <f t="shared" si="107"/>
        <v>01 September 2025</v>
      </c>
      <c r="F6971" t="s">
        <v>541</v>
      </c>
      <c r="G6971" t="s">
        <v>554</v>
      </c>
    </row>
    <row r="6972" spans="1:7" x14ac:dyDescent="0.25">
      <c r="A6972" s="98" t="s">
        <v>549</v>
      </c>
      <c r="B6972" t="s">
        <v>206</v>
      </c>
      <c r="C6972">
        <v>0</v>
      </c>
      <c r="D6972">
        <v>202509</v>
      </c>
      <c r="E6972" s="121" t="str">
        <f t="shared" si="107"/>
        <v>01 September 2025</v>
      </c>
      <c r="F6972" t="s">
        <v>541</v>
      </c>
      <c r="G6972" t="s">
        <v>550</v>
      </c>
    </row>
    <row r="6973" spans="1:7" x14ac:dyDescent="0.25">
      <c r="A6973" s="98" t="s">
        <v>549</v>
      </c>
      <c r="B6973" t="s">
        <v>206</v>
      </c>
      <c r="C6973">
        <v>0</v>
      </c>
      <c r="D6973">
        <v>202509</v>
      </c>
      <c r="E6973" s="121" t="str">
        <f t="shared" si="107"/>
        <v>01 September 2025</v>
      </c>
      <c r="F6973" t="s">
        <v>541</v>
      </c>
      <c r="G6973" t="s">
        <v>551</v>
      </c>
    </row>
    <row r="6974" spans="1:7" x14ac:dyDescent="0.25">
      <c r="A6974" s="98" t="s">
        <v>549</v>
      </c>
      <c r="B6974" t="s">
        <v>206</v>
      </c>
      <c r="C6974">
        <v>0</v>
      </c>
      <c r="D6974">
        <v>202509</v>
      </c>
      <c r="E6974" s="121" t="str">
        <f t="shared" si="107"/>
        <v>01 September 2025</v>
      </c>
      <c r="F6974" t="s">
        <v>541</v>
      </c>
      <c r="G6974" t="s">
        <v>552</v>
      </c>
    </row>
    <row r="6975" spans="1:7" x14ac:dyDescent="0.25">
      <c r="A6975" s="98" t="s">
        <v>549</v>
      </c>
      <c r="B6975" t="s">
        <v>206</v>
      </c>
      <c r="C6975">
        <v>0</v>
      </c>
      <c r="D6975">
        <v>202509</v>
      </c>
      <c r="E6975" s="121" t="str">
        <f t="shared" si="107"/>
        <v>01 September 2025</v>
      </c>
      <c r="F6975" t="s">
        <v>541</v>
      </c>
      <c r="G6975" t="s">
        <v>553</v>
      </c>
    </row>
    <row r="6976" spans="1:7" x14ac:dyDescent="0.25">
      <c r="A6976" s="98" t="s">
        <v>549</v>
      </c>
      <c r="B6976" t="s">
        <v>206</v>
      </c>
      <c r="C6976">
        <v>0</v>
      </c>
      <c r="D6976">
        <v>202509</v>
      </c>
      <c r="E6976" s="121" t="str">
        <f t="shared" si="107"/>
        <v>01 September 2025</v>
      </c>
      <c r="F6976" t="s">
        <v>541</v>
      </c>
      <c r="G6976" t="s">
        <v>554</v>
      </c>
    </row>
    <row r="6977" spans="1:7" x14ac:dyDescent="0.25">
      <c r="A6977" s="98" t="s">
        <v>549</v>
      </c>
      <c r="B6977" t="s">
        <v>208</v>
      </c>
      <c r="C6977">
        <v>0</v>
      </c>
      <c r="D6977">
        <v>202509</v>
      </c>
      <c r="E6977" s="121" t="str">
        <f t="shared" si="107"/>
        <v>01 September 2025</v>
      </c>
      <c r="F6977" t="s">
        <v>541</v>
      </c>
      <c r="G6977" t="s">
        <v>550</v>
      </c>
    </row>
    <row r="6978" spans="1:7" x14ac:dyDescent="0.25">
      <c r="A6978" s="98" t="s">
        <v>549</v>
      </c>
      <c r="B6978" t="s">
        <v>208</v>
      </c>
      <c r="C6978">
        <v>0</v>
      </c>
      <c r="D6978">
        <v>202509</v>
      </c>
      <c r="E6978" s="121" t="str">
        <f t="shared" si="107"/>
        <v>01 September 2025</v>
      </c>
      <c r="F6978" t="s">
        <v>541</v>
      </c>
      <c r="G6978" t="s">
        <v>551</v>
      </c>
    </row>
    <row r="6979" spans="1:7" x14ac:dyDescent="0.25">
      <c r="A6979" s="98" t="s">
        <v>549</v>
      </c>
      <c r="B6979" t="s">
        <v>208</v>
      </c>
      <c r="C6979">
        <v>0</v>
      </c>
      <c r="D6979">
        <v>202509</v>
      </c>
      <c r="E6979" s="121" t="str">
        <f t="shared" si="107"/>
        <v>01 September 2025</v>
      </c>
      <c r="F6979" t="s">
        <v>541</v>
      </c>
      <c r="G6979" t="s">
        <v>552</v>
      </c>
    </row>
    <row r="6980" spans="1:7" x14ac:dyDescent="0.25">
      <c r="A6980" s="98" t="s">
        <v>549</v>
      </c>
      <c r="B6980" t="s">
        <v>208</v>
      </c>
      <c r="C6980">
        <v>0</v>
      </c>
      <c r="D6980">
        <v>202509</v>
      </c>
      <c r="E6980" s="121" t="str">
        <f t="shared" si="107"/>
        <v>01 September 2025</v>
      </c>
      <c r="F6980" t="s">
        <v>541</v>
      </c>
      <c r="G6980" t="s">
        <v>553</v>
      </c>
    </row>
    <row r="6981" spans="1:7" x14ac:dyDescent="0.25">
      <c r="A6981" s="98" t="s">
        <v>549</v>
      </c>
      <c r="B6981" t="s">
        <v>208</v>
      </c>
      <c r="C6981">
        <v>0</v>
      </c>
      <c r="D6981">
        <v>202509</v>
      </c>
      <c r="E6981" s="121" t="str">
        <f t="shared" si="107"/>
        <v>01 September 2025</v>
      </c>
      <c r="F6981" t="s">
        <v>541</v>
      </c>
      <c r="G6981" t="s">
        <v>554</v>
      </c>
    </row>
    <row r="6982" spans="1:7" x14ac:dyDescent="0.25">
      <c r="A6982" s="98" t="s">
        <v>549</v>
      </c>
      <c r="B6982" t="s">
        <v>281</v>
      </c>
      <c r="C6982">
        <v>0</v>
      </c>
      <c r="D6982">
        <v>202509</v>
      </c>
      <c r="E6982" s="121" t="str">
        <f t="shared" si="107"/>
        <v>01 September 2025</v>
      </c>
      <c r="F6982" t="s">
        <v>541</v>
      </c>
      <c r="G6982" t="s">
        <v>550</v>
      </c>
    </row>
    <row r="6983" spans="1:7" x14ac:dyDescent="0.25">
      <c r="A6983" s="98" t="s">
        <v>549</v>
      </c>
      <c r="B6983" t="s">
        <v>281</v>
      </c>
      <c r="C6983">
        <v>0</v>
      </c>
      <c r="D6983">
        <v>202509</v>
      </c>
      <c r="E6983" s="121" t="str">
        <f t="shared" ref="E6983:E7046" si="108">TEXT(DATE(LEFT(D6983,4), RIGHT(D6983,2), 1), "DD MMMM YYYY")</f>
        <v>01 September 2025</v>
      </c>
      <c r="F6983" t="s">
        <v>541</v>
      </c>
      <c r="G6983" t="s">
        <v>551</v>
      </c>
    </row>
    <row r="6984" spans="1:7" x14ac:dyDescent="0.25">
      <c r="A6984" s="98" t="s">
        <v>549</v>
      </c>
      <c r="B6984" t="s">
        <v>281</v>
      </c>
      <c r="C6984">
        <v>0</v>
      </c>
      <c r="D6984">
        <v>202509</v>
      </c>
      <c r="E6984" s="121" t="str">
        <f t="shared" si="108"/>
        <v>01 September 2025</v>
      </c>
      <c r="F6984" t="s">
        <v>541</v>
      </c>
      <c r="G6984" t="s">
        <v>552</v>
      </c>
    </row>
    <row r="6985" spans="1:7" x14ac:dyDescent="0.25">
      <c r="A6985" s="98" t="s">
        <v>549</v>
      </c>
      <c r="B6985" t="s">
        <v>281</v>
      </c>
      <c r="C6985">
        <v>0</v>
      </c>
      <c r="D6985">
        <v>202509</v>
      </c>
      <c r="E6985" s="121" t="str">
        <f t="shared" si="108"/>
        <v>01 September 2025</v>
      </c>
      <c r="F6985" t="s">
        <v>541</v>
      </c>
      <c r="G6985" t="s">
        <v>553</v>
      </c>
    </row>
    <row r="6986" spans="1:7" x14ac:dyDescent="0.25">
      <c r="A6986" s="98" t="s">
        <v>549</v>
      </c>
      <c r="B6986" t="s">
        <v>281</v>
      </c>
      <c r="C6986">
        <v>0</v>
      </c>
      <c r="D6986">
        <v>202509</v>
      </c>
      <c r="E6986" s="121" t="str">
        <f t="shared" si="108"/>
        <v>01 September 2025</v>
      </c>
      <c r="F6986" t="s">
        <v>541</v>
      </c>
      <c r="G6986" t="s">
        <v>554</v>
      </c>
    </row>
    <row r="6987" spans="1:7" x14ac:dyDescent="0.25">
      <c r="A6987" s="98" t="s">
        <v>549</v>
      </c>
      <c r="B6987" t="s">
        <v>214</v>
      </c>
      <c r="C6987">
        <v>0</v>
      </c>
      <c r="D6987">
        <v>202509</v>
      </c>
      <c r="E6987" s="121" t="str">
        <f t="shared" si="108"/>
        <v>01 September 2025</v>
      </c>
      <c r="F6987" t="s">
        <v>541</v>
      </c>
      <c r="G6987" t="s">
        <v>550</v>
      </c>
    </row>
    <row r="6988" spans="1:7" x14ac:dyDescent="0.25">
      <c r="A6988" s="98" t="s">
        <v>549</v>
      </c>
      <c r="B6988" t="s">
        <v>214</v>
      </c>
      <c r="C6988">
        <v>0</v>
      </c>
      <c r="D6988">
        <v>202509</v>
      </c>
      <c r="E6988" s="121" t="str">
        <f t="shared" si="108"/>
        <v>01 September 2025</v>
      </c>
      <c r="F6988" t="s">
        <v>541</v>
      </c>
      <c r="G6988" t="s">
        <v>551</v>
      </c>
    </row>
    <row r="6989" spans="1:7" x14ac:dyDescent="0.25">
      <c r="A6989" s="98" t="s">
        <v>549</v>
      </c>
      <c r="B6989" t="s">
        <v>214</v>
      </c>
      <c r="C6989">
        <v>0</v>
      </c>
      <c r="D6989">
        <v>202509</v>
      </c>
      <c r="E6989" s="121" t="str">
        <f t="shared" si="108"/>
        <v>01 September 2025</v>
      </c>
      <c r="F6989" t="s">
        <v>541</v>
      </c>
      <c r="G6989" t="s">
        <v>552</v>
      </c>
    </row>
    <row r="6990" spans="1:7" x14ac:dyDescent="0.25">
      <c r="A6990" s="98" t="s">
        <v>549</v>
      </c>
      <c r="B6990" t="s">
        <v>214</v>
      </c>
      <c r="C6990">
        <v>0</v>
      </c>
      <c r="D6990">
        <v>202509</v>
      </c>
      <c r="E6990" s="121" t="str">
        <f t="shared" si="108"/>
        <v>01 September 2025</v>
      </c>
      <c r="F6990" t="s">
        <v>541</v>
      </c>
      <c r="G6990" t="s">
        <v>553</v>
      </c>
    </row>
    <row r="6991" spans="1:7" x14ac:dyDescent="0.25">
      <c r="A6991" s="98" t="s">
        <v>549</v>
      </c>
      <c r="B6991" t="s">
        <v>214</v>
      </c>
      <c r="C6991">
        <v>0</v>
      </c>
      <c r="D6991">
        <v>202509</v>
      </c>
      <c r="E6991" s="121" t="str">
        <f t="shared" si="108"/>
        <v>01 September 2025</v>
      </c>
      <c r="F6991" t="s">
        <v>541</v>
      </c>
      <c r="G6991" t="s">
        <v>554</v>
      </c>
    </row>
    <row r="6992" spans="1:7" x14ac:dyDescent="0.25">
      <c r="A6992" s="98" t="s">
        <v>549</v>
      </c>
      <c r="B6992" t="s">
        <v>218</v>
      </c>
      <c r="C6992">
        <v>-52.5</v>
      </c>
      <c r="D6992">
        <v>202509</v>
      </c>
      <c r="E6992" s="121" t="str">
        <f t="shared" si="108"/>
        <v>01 September 2025</v>
      </c>
      <c r="F6992" t="s">
        <v>541</v>
      </c>
      <c r="G6992" t="s">
        <v>550</v>
      </c>
    </row>
    <row r="6993" spans="1:7" x14ac:dyDescent="0.25">
      <c r="A6993" s="98" t="s">
        <v>549</v>
      </c>
      <c r="B6993" t="s">
        <v>218</v>
      </c>
      <c r="C6993">
        <v>-87.5</v>
      </c>
      <c r="D6993">
        <v>202509</v>
      </c>
      <c r="E6993" s="121" t="str">
        <f t="shared" si="108"/>
        <v>01 September 2025</v>
      </c>
      <c r="F6993" t="s">
        <v>541</v>
      </c>
      <c r="G6993" t="s">
        <v>551</v>
      </c>
    </row>
    <row r="6994" spans="1:7" x14ac:dyDescent="0.25">
      <c r="A6994" s="98" t="s">
        <v>549</v>
      </c>
      <c r="B6994" t="s">
        <v>218</v>
      </c>
      <c r="C6994">
        <v>-127.75</v>
      </c>
      <c r="D6994">
        <v>202509</v>
      </c>
      <c r="E6994" s="121" t="str">
        <f t="shared" si="108"/>
        <v>01 September 2025</v>
      </c>
      <c r="F6994" t="s">
        <v>541</v>
      </c>
      <c r="G6994" t="s">
        <v>552</v>
      </c>
    </row>
    <row r="6995" spans="1:7" x14ac:dyDescent="0.25">
      <c r="A6995" s="98" t="s">
        <v>549</v>
      </c>
      <c r="B6995" t="s">
        <v>218</v>
      </c>
      <c r="C6995">
        <v>-168</v>
      </c>
      <c r="D6995">
        <v>202509</v>
      </c>
      <c r="E6995" s="121" t="str">
        <f t="shared" si="108"/>
        <v>01 September 2025</v>
      </c>
      <c r="F6995" t="s">
        <v>541</v>
      </c>
      <c r="G6995" t="s">
        <v>553</v>
      </c>
    </row>
    <row r="6996" spans="1:7" x14ac:dyDescent="0.25">
      <c r="A6996" s="98" t="s">
        <v>549</v>
      </c>
      <c r="B6996" t="s">
        <v>218</v>
      </c>
      <c r="C6996">
        <v>-175</v>
      </c>
      <c r="D6996">
        <v>202509</v>
      </c>
      <c r="E6996" s="121" t="str">
        <f t="shared" si="108"/>
        <v>01 September 2025</v>
      </c>
      <c r="F6996" t="s">
        <v>541</v>
      </c>
      <c r="G6996" t="s">
        <v>554</v>
      </c>
    </row>
    <row r="6997" spans="1:7" x14ac:dyDescent="0.25">
      <c r="A6997" s="98" t="s">
        <v>549</v>
      </c>
      <c r="B6997" t="s">
        <v>333</v>
      </c>
      <c r="C6997">
        <v>-9</v>
      </c>
      <c r="D6997">
        <v>202509</v>
      </c>
      <c r="E6997" s="121" t="str">
        <f t="shared" si="108"/>
        <v>01 September 2025</v>
      </c>
      <c r="F6997" t="s">
        <v>541</v>
      </c>
      <c r="G6997" t="s">
        <v>550</v>
      </c>
    </row>
    <row r="6998" spans="1:7" x14ac:dyDescent="0.25">
      <c r="A6998" s="98" t="s">
        <v>549</v>
      </c>
      <c r="B6998" t="s">
        <v>333</v>
      </c>
      <c r="C6998">
        <v>-15</v>
      </c>
      <c r="D6998">
        <v>202509</v>
      </c>
      <c r="E6998" s="121" t="str">
        <f t="shared" si="108"/>
        <v>01 September 2025</v>
      </c>
      <c r="F6998" t="s">
        <v>541</v>
      </c>
      <c r="G6998" t="s">
        <v>551</v>
      </c>
    </row>
    <row r="6999" spans="1:7" x14ac:dyDescent="0.25">
      <c r="A6999" s="98" t="s">
        <v>549</v>
      </c>
      <c r="B6999" t="s">
        <v>333</v>
      </c>
      <c r="C6999">
        <v>-21.9</v>
      </c>
      <c r="D6999">
        <v>202509</v>
      </c>
      <c r="E6999" s="121" t="str">
        <f t="shared" si="108"/>
        <v>01 September 2025</v>
      </c>
      <c r="F6999" t="s">
        <v>541</v>
      </c>
      <c r="G6999" t="s">
        <v>552</v>
      </c>
    </row>
    <row r="7000" spans="1:7" x14ac:dyDescent="0.25">
      <c r="A7000" s="98" t="s">
        <v>549</v>
      </c>
      <c r="B7000" t="s">
        <v>333</v>
      </c>
      <c r="C7000">
        <v>-28.799999999999997</v>
      </c>
      <c r="D7000">
        <v>202509</v>
      </c>
      <c r="E7000" s="121" t="str">
        <f t="shared" si="108"/>
        <v>01 September 2025</v>
      </c>
      <c r="F7000" t="s">
        <v>541</v>
      </c>
      <c r="G7000" t="s">
        <v>553</v>
      </c>
    </row>
    <row r="7001" spans="1:7" x14ac:dyDescent="0.25">
      <c r="A7001" s="98" t="s">
        <v>549</v>
      </c>
      <c r="B7001" t="s">
        <v>333</v>
      </c>
      <c r="C7001">
        <v>-30</v>
      </c>
      <c r="D7001">
        <v>202509</v>
      </c>
      <c r="E7001" s="121" t="str">
        <f t="shared" si="108"/>
        <v>01 September 2025</v>
      </c>
      <c r="F7001" t="s">
        <v>541</v>
      </c>
      <c r="G7001" t="s">
        <v>554</v>
      </c>
    </row>
    <row r="7002" spans="1:7" x14ac:dyDescent="0.25">
      <c r="A7002" s="98" t="s">
        <v>549</v>
      </c>
      <c r="B7002" t="s">
        <v>220</v>
      </c>
      <c r="C7002">
        <v>-61.5</v>
      </c>
      <c r="D7002">
        <v>202509</v>
      </c>
      <c r="E7002" s="121" t="str">
        <f t="shared" si="108"/>
        <v>01 September 2025</v>
      </c>
      <c r="F7002" t="s">
        <v>541</v>
      </c>
      <c r="G7002" t="s">
        <v>550</v>
      </c>
    </row>
    <row r="7003" spans="1:7" x14ac:dyDescent="0.25">
      <c r="A7003" s="98" t="s">
        <v>549</v>
      </c>
      <c r="B7003" t="s">
        <v>220</v>
      </c>
      <c r="C7003">
        <v>-102.5</v>
      </c>
      <c r="D7003">
        <v>202509</v>
      </c>
      <c r="E7003" s="121" t="str">
        <f t="shared" si="108"/>
        <v>01 September 2025</v>
      </c>
      <c r="F7003" t="s">
        <v>541</v>
      </c>
      <c r="G7003" t="s">
        <v>551</v>
      </c>
    </row>
    <row r="7004" spans="1:7" x14ac:dyDescent="0.25">
      <c r="A7004" s="98" t="s">
        <v>549</v>
      </c>
      <c r="B7004" t="s">
        <v>220</v>
      </c>
      <c r="C7004">
        <v>-149.65</v>
      </c>
      <c r="D7004">
        <v>202509</v>
      </c>
      <c r="E7004" s="121" t="str">
        <f t="shared" si="108"/>
        <v>01 September 2025</v>
      </c>
      <c r="F7004" t="s">
        <v>541</v>
      </c>
      <c r="G7004" t="s">
        <v>552</v>
      </c>
    </row>
    <row r="7005" spans="1:7" x14ac:dyDescent="0.25">
      <c r="A7005" s="98" t="s">
        <v>549</v>
      </c>
      <c r="B7005" t="s">
        <v>220</v>
      </c>
      <c r="C7005">
        <v>-196.79999999999998</v>
      </c>
      <c r="D7005">
        <v>202509</v>
      </c>
      <c r="E7005" s="121" t="str">
        <f t="shared" si="108"/>
        <v>01 September 2025</v>
      </c>
      <c r="F7005" t="s">
        <v>541</v>
      </c>
      <c r="G7005" t="s">
        <v>553</v>
      </c>
    </row>
    <row r="7006" spans="1:7" x14ac:dyDescent="0.25">
      <c r="A7006" s="98" t="s">
        <v>549</v>
      </c>
      <c r="B7006" t="s">
        <v>220</v>
      </c>
      <c r="C7006">
        <v>-205</v>
      </c>
      <c r="D7006">
        <v>202509</v>
      </c>
      <c r="E7006" s="121" t="str">
        <f t="shared" si="108"/>
        <v>01 September 2025</v>
      </c>
      <c r="F7006" t="s">
        <v>541</v>
      </c>
      <c r="G7006" t="s">
        <v>554</v>
      </c>
    </row>
    <row r="7007" spans="1:7" x14ac:dyDescent="0.25">
      <c r="A7007" s="98" t="s">
        <v>549</v>
      </c>
      <c r="B7007" t="s">
        <v>222</v>
      </c>
      <c r="C7007">
        <v>0</v>
      </c>
      <c r="D7007">
        <v>202509</v>
      </c>
      <c r="E7007" s="121" t="str">
        <f t="shared" si="108"/>
        <v>01 September 2025</v>
      </c>
      <c r="F7007" t="s">
        <v>541</v>
      </c>
      <c r="G7007" t="s">
        <v>550</v>
      </c>
    </row>
    <row r="7008" spans="1:7" x14ac:dyDescent="0.25">
      <c r="A7008" s="98" t="s">
        <v>549</v>
      </c>
      <c r="B7008" t="s">
        <v>222</v>
      </c>
      <c r="C7008">
        <v>0</v>
      </c>
      <c r="D7008">
        <v>202509</v>
      </c>
      <c r="E7008" s="121" t="str">
        <f t="shared" si="108"/>
        <v>01 September 2025</v>
      </c>
      <c r="F7008" t="s">
        <v>541</v>
      </c>
      <c r="G7008" t="s">
        <v>551</v>
      </c>
    </row>
    <row r="7009" spans="1:7" x14ac:dyDescent="0.25">
      <c r="A7009" s="98" t="s">
        <v>549</v>
      </c>
      <c r="B7009" t="s">
        <v>222</v>
      </c>
      <c r="C7009">
        <v>0</v>
      </c>
      <c r="D7009">
        <v>202509</v>
      </c>
      <c r="E7009" s="121" t="str">
        <f t="shared" si="108"/>
        <v>01 September 2025</v>
      </c>
      <c r="F7009" t="s">
        <v>541</v>
      </c>
      <c r="G7009" t="s">
        <v>552</v>
      </c>
    </row>
    <row r="7010" spans="1:7" x14ac:dyDescent="0.25">
      <c r="A7010" s="98" t="s">
        <v>549</v>
      </c>
      <c r="B7010" t="s">
        <v>222</v>
      </c>
      <c r="C7010">
        <v>0</v>
      </c>
      <c r="D7010">
        <v>202509</v>
      </c>
      <c r="E7010" s="121" t="str">
        <f t="shared" si="108"/>
        <v>01 September 2025</v>
      </c>
      <c r="F7010" t="s">
        <v>541</v>
      </c>
      <c r="G7010" t="s">
        <v>553</v>
      </c>
    </row>
    <row r="7011" spans="1:7" x14ac:dyDescent="0.25">
      <c r="A7011" s="98" t="s">
        <v>549</v>
      </c>
      <c r="B7011" t="s">
        <v>222</v>
      </c>
      <c r="C7011">
        <v>0</v>
      </c>
      <c r="D7011">
        <v>202509</v>
      </c>
      <c r="E7011" s="121" t="str">
        <f t="shared" si="108"/>
        <v>01 September 2025</v>
      </c>
      <c r="F7011" t="s">
        <v>541</v>
      </c>
      <c r="G7011" t="s">
        <v>554</v>
      </c>
    </row>
    <row r="7012" spans="1:7" x14ac:dyDescent="0.25">
      <c r="A7012" s="98" t="s">
        <v>549</v>
      </c>
      <c r="B7012" t="s">
        <v>224</v>
      </c>
      <c r="C7012">
        <v>0</v>
      </c>
      <c r="D7012">
        <v>202509</v>
      </c>
      <c r="E7012" s="121" t="str">
        <f t="shared" si="108"/>
        <v>01 September 2025</v>
      </c>
      <c r="F7012" t="s">
        <v>541</v>
      </c>
      <c r="G7012" t="s">
        <v>550</v>
      </c>
    </row>
    <row r="7013" spans="1:7" x14ac:dyDescent="0.25">
      <c r="A7013" s="98" t="s">
        <v>549</v>
      </c>
      <c r="B7013" t="s">
        <v>224</v>
      </c>
      <c r="C7013">
        <v>0</v>
      </c>
      <c r="D7013">
        <v>202509</v>
      </c>
      <c r="E7013" s="121" t="str">
        <f t="shared" si="108"/>
        <v>01 September 2025</v>
      </c>
      <c r="F7013" t="s">
        <v>541</v>
      </c>
      <c r="G7013" t="s">
        <v>551</v>
      </c>
    </row>
    <row r="7014" spans="1:7" x14ac:dyDescent="0.25">
      <c r="A7014" s="98" t="s">
        <v>549</v>
      </c>
      <c r="B7014" t="s">
        <v>224</v>
      </c>
      <c r="C7014">
        <v>0</v>
      </c>
      <c r="D7014">
        <v>202509</v>
      </c>
      <c r="E7014" s="121" t="str">
        <f t="shared" si="108"/>
        <v>01 September 2025</v>
      </c>
      <c r="F7014" t="s">
        <v>541</v>
      </c>
      <c r="G7014" t="s">
        <v>552</v>
      </c>
    </row>
    <row r="7015" spans="1:7" x14ac:dyDescent="0.25">
      <c r="A7015" s="98" t="s">
        <v>549</v>
      </c>
      <c r="B7015" t="s">
        <v>224</v>
      </c>
      <c r="C7015">
        <v>0</v>
      </c>
      <c r="D7015">
        <v>202509</v>
      </c>
      <c r="E7015" s="121" t="str">
        <f t="shared" si="108"/>
        <v>01 September 2025</v>
      </c>
      <c r="F7015" t="s">
        <v>541</v>
      </c>
      <c r="G7015" t="s">
        <v>553</v>
      </c>
    </row>
    <row r="7016" spans="1:7" x14ac:dyDescent="0.25">
      <c r="A7016" s="98" t="s">
        <v>549</v>
      </c>
      <c r="B7016" t="s">
        <v>224</v>
      </c>
      <c r="C7016">
        <v>0</v>
      </c>
      <c r="D7016">
        <v>202509</v>
      </c>
      <c r="E7016" s="121" t="str">
        <f t="shared" si="108"/>
        <v>01 September 2025</v>
      </c>
      <c r="F7016" t="s">
        <v>541</v>
      </c>
      <c r="G7016" t="s">
        <v>554</v>
      </c>
    </row>
    <row r="7017" spans="1:7" x14ac:dyDescent="0.25">
      <c r="A7017" s="98" t="s">
        <v>549</v>
      </c>
      <c r="B7017" t="s">
        <v>226</v>
      </c>
      <c r="C7017">
        <v>0</v>
      </c>
      <c r="D7017">
        <v>202509</v>
      </c>
      <c r="E7017" s="121" t="str">
        <f t="shared" si="108"/>
        <v>01 September 2025</v>
      </c>
      <c r="F7017" t="s">
        <v>541</v>
      </c>
      <c r="G7017" t="s">
        <v>550</v>
      </c>
    </row>
    <row r="7018" spans="1:7" x14ac:dyDescent="0.25">
      <c r="A7018" s="98" t="s">
        <v>549</v>
      </c>
      <c r="B7018" t="s">
        <v>226</v>
      </c>
      <c r="C7018">
        <v>0</v>
      </c>
      <c r="D7018">
        <v>202509</v>
      </c>
      <c r="E7018" s="121" t="str">
        <f t="shared" si="108"/>
        <v>01 September 2025</v>
      </c>
      <c r="F7018" t="s">
        <v>541</v>
      </c>
      <c r="G7018" t="s">
        <v>551</v>
      </c>
    </row>
    <row r="7019" spans="1:7" x14ac:dyDescent="0.25">
      <c r="A7019" s="98" t="s">
        <v>549</v>
      </c>
      <c r="B7019" t="s">
        <v>226</v>
      </c>
      <c r="C7019">
        <v>0</v>
      </c>
      <c r="D7019">
        <v>202509</v>
      </c>
      <c r="E7019" s="121" t="str">
        <f t="shared" si="108"/>
        <v>01 September 2025</v>
      </c>
      <c r="F7019" t="s">
        <v>541</v>
      </c>
      <c r="G7019" t="s">
        <v>552</v>
      </c>
    </row>
    <row r="7020" spans="1:7" x14ac:dyDescent="0.25">
      <c r="A7020" s="98" t="s">
        <v>549</v>
      </c>
      <c r="B7020" t="s">
        <v>226</v>
      </c>
      <c r="C7020">
        <v>0</v>
      </c>
      <c r="D7020">
        <v>202509</v>
      </c>
      <c r="E7020" s="121" t="str">
        <f t="shared" si="108"/>
        <v>01 September 2025</v>
      </c>
      <c r="F7020" t="s">
        <v>541</v>
      </c>
      <c r="G7020" t="s">
        <v>553</v>
      </c>
    </row>
    <row r="7021" spans="1:7" x14ac:dyDescent="0.25">
      <c r="A7021" s="98" t="s">
        <v>549</v>
      </c>
      <c r="B7021" t="s">
        <v>226</v>
      </c>
      <c r="C7021">
        <v>0</v>
      </c>
      <c r="D7021">
        <v>202509</v>
      </c>
      <c r="E7021" s="121" t="str">
        <f t="shared" si="108"/>
        <v>01 September 2025</v>
      </c>
      <c r="F7021" t="s">
        <v>541</v>
      </c>
      <c r="G7021" t="s">
        <v>554</v>
      </c>
    </row>
    <row r="7022" spans="1:7" x14ac:dyDescent="0.25">
      <c r="A7022" s="98" t="s">
        <v>549</v>
      </c>
      <c r="B7022" t="s">
        <v>228</v>
      </c>
      <c r="C7022">
        <v>0</v>
      </c>
      <c r="D7022">
        <v>202509</v>
      </c>
      <c r="E7022" s="121" t="str">
        <f t="shared" si="108"/>
        <v>01 September 2025</v>
      </c>
      <c r="F7022" t="s">
        <v>541</v>
      </c>
      <c r="G7022" t="s">
        <v>550</v>
      </c>
    </row>
    <row r="7023" spans="1:7" x14ac:dyDescent="0.25">
      <c r="A7023" s="98" t="s">
        <v>549</v>
      </c>
      <c r="B7023" t="s">
        <v>228</v>
      </c>
      <c r="C7023">
        <v>0</v>
      </c>
      <c r="D7023">
        <v>202509</v>
      </c>
      <c r="E7023" s="121" t="str">
        <f t="shared" si="108"/>
        <v>01 September 2025</v>
      </c>
      <c r="F7023" t="s">
        <v>541</v>
      </c>
      <c r="G7023" t="s">
        <v>551</v>
      </c>
    </row>
    <row r="7024" spans="1:7" x14ac:dyDescent="0.25">
      <c r="A7024" s="98" t="s">
        <v>549</v>
      </c>
      <c r="B7024" t="s">
        <v>228</v>
      </c>
      <c r="C7024">
        <v>0</v>
      </c>
      <c r="D7024">
        <v>202509</v>
      </c>
      <c r="E7024" s="121" t="str">
        <f t="shared" si="108"/>
        <v>01 September 2025</v>
      </c>
      <c r="F7024" t="s">
        <v>541</v>
      </c>
      <c r="G7024" t="s">
        <v>552</v>
      </c>
    </row>
    <row r="7025" spans="1:7" x14ac:dyDescent="0.25">
      <c r="A7025" s="98" t="s">
        <v>549</v>
      </c>
      <c r="B7025" t="s">
        <v>228</v>
      </c>
      <c r="C7025">
        <v>0</v>
      </c>
      <c r="D7025">
        <v>202509</v>
      </c>
      <c r="E7025" s="121" t="str">
        <f t="shared" si="108"/>
        <v>01 September 2025</v>
      </c>
      <c r="F7025" t="s">
        <v>541</v>
      </c>
      <c r="G7025" t="s">
        <v>553</v>
      </c>
    </row>
    <row r="7026" spans="1:7" x14ac:dyDescent="0.25">
      <c r="A7026" s="98" t="s">
        <v>549</v>
      </c>
      <c r="B7026" t="s">
        <v>228</v>
      </c>
      <c r="C7026">
        <v>0</v>
      </c>
      <c r="D7026">
        <v>202509</v>
      </c>
      <c r="E7026" s="121" t="str">
        <f t="shared" si="108"/>
        <v>01 September 2025</v>
      </c>
      <c r="F7026" t="s">
        <v>541</v>
      </c>
      <c r="G7026" t="s">
        <v>554</v>
      </c>
    </row>
    <row r="7027" spans="1:7" x14ac:dyDescent="0.25">
      <c r="A7027" s="98" t="s">
        <v>549</v>
      </c>
      <c r="B7027" t="s">
        <v>230</v>
      </c>
      <c r="C7027">
        <v>0</v>
      </c>
      <c r="D7027">
        <v>202509</v>
      </c>
      <c r="E7027" s="121" t="str">
        <f t="shared" si="108"/>
        <v>01 September 2025</v>
      </c>
      <c r="F7027" t="s">
        <v>541</v>
      </c>
      <c r="G7027" t="s">
        <v>550</v>
      </c>
    </row>
    <row r="7028" spans="1:7" x14ac:dyDescent="0.25">
      <c r="A7028" s="98" t="s">
        <v>549</v>
      </c>
      <c r="B7028" t="s">
        <v>230</v>
      </c>
      <c r="C7028">
        <v>0</v>
      </c>
      <c r="D7028">
        <v>202509</v>
      </c>
      <c r="E7028" s="121" t="str">
        <f t="shared" si="108"/>
        <v>01 September 2025</v>
      </c>
      <c r="F7028" t="s">
        <v>541</v>
      </c>
      <c r="G7028" t="s">
        <v>551</v>
      </c>
    </row>
    <row r="7029" spans="1:7" x14ac:dyDescent="0.25">
      <c r="A7029" s="98" t="s">
        <v>549</v>
      </c>
      <c r="B7029" t="s">
        <v>230</v>
      </c>
      <c r="C7029">
        <v>0</v>
      </c>
      <c r="D7029">
        <v>202509</v>
      </c>
      <c r="E7029" s="121" t="str">
        <f t="shared" si="108"/>
        <v>01 September 2025</v>
      </c>
      <c r="F7029" t="s">
        <v>541</v>
      </c>
      <c r="G7029" t="s">
        <v>552</v>
      </c>
    </row>
    <row r="7030" spans="1:7" x14ac:dyDescent="0.25">
      <c r="A7030" s="98" t="s">
        <v>549</v>
      </c>
      <c r="B7030" t="s">
        <v>230</v>
      </c>
      <c r="C7030">
        <v>0</v>
      </c>
      <c r="D7030">
        <v>202509</v>
      </c>
      <c r="E7030" s="121" t="str">
        <f t="shared" si="108"/>
        <v>01 September 2025</v>
      </c>
      <c r="F7030" t="s">
        <v>541</v>
      </c>
      <c r="G7030" t="s">
        <v>553</v>
      </c>
    </row>
    <row r="7031" spans="1:7" x14ac:dyDescent="0.25">
      <c r="A7031" s="98" t="s">
        <v>549</v>
      </c>
      <c r="B7031" t="s">
        <v>230</v>
      </c>
      <c r="C7031">
        <v>0</v>
      </c>
      <c r="D7031">
        <v>202509</v>
      </c>
      <c r="E7031" s="121" t="str">
        <f t="shared" si="108"/>
        <v>01 September 2025</v>
      </c>
      <c r="F7031" t="s">
        <v>541</v>
      </c>
      <c r="G7031" t="s">
        <v>554</v>
      </c>
    </row>
    <row r="7032" spans="1:7" x14ac:dyDescent="0.25">
      <c r="A7032" s="98" t="s">
        <v>549</v>
      </c>
      <c r="B7032" t="s">
        <v>232</v>
      </c>
      <c r="C7032">
        <v>0</v>
      </c>
      <c r="D7032">
        <v>202509</v>
      </c>
      <c r="E7032" s="121" t="str">
        <f t="shared" si="108"/>
        <v>01 September 2025</v>
      </c>
      <c r="F7032" t="s">
        <v>541</v>
      </c>
      <c r="G7032" t="s">
        <v>550</v>
      </c>
    </row>
    <row r="7033" spans="1:7" x14ac:dyDescent="0.25">
      <c r="A7033" s="98" t="s">
        <v>549</v>
      </c>
      <c r="B7033" t="s">
        <v>232</v>
      </c>
      <c r="C7033">
        <v>0</v>
      </c>
      <c r="D7033">
        <v>202509</v>
      </c>
      <c r="E7033" s="121" t="str">
        <f t="shared" si="108"/>
        <v>01 September 2025</v>
      </c>
      <c r="F7033" t="s">
        <v>541</v>
      </c>
      <c r="G7033" t="s">
        <v>551</v>
      </c>
    </row>
    <row r="7034" spans="1:7" x14ac:dyDescent="0.25">
      <c r="A7034" s="98" t="s">
        <v>549</v>
      </c>
      <c r="B7034" t="s">
        <v>232</v>
      </c>
      <c r="C7034">
        <v>0</v>
      </c>
      <c r="D7034">
        <v>202509</v>
      </c>
      <c r="E7034" s="121" t="str">
        <f t="shared" si="108"/>
        <v>01 September 2025</v>
      </c>
      <c r="F7034" t="s">
        <v>541</v>
      </c>
      <c r="G7034" t="s">
        <v>552</v>
      </c>
    </row>
    <row r="7035" spans="1:7" x14ac:dyDescent="0.25">
      <c r="A7035" s="98" t="s">
        <v>549</v>
      </c>
      <c r="B7035" t="s">
        <v>232</v>
      </c>
      <c r="C7035">
        <v>0</v>
      </c>
      <c r="D7035">
        <v>202509</v>
      </c>
      <c r="E7035" s="121" t="str">
        <f t="shared" si="108"/>
        <v>01 September 2025</v>
      </c>
      <c r="F7035" t="s">
        <v>541</v>
      </c>
      <c r="G7035" t="s">
        <v>553</v>
      </c>
    </row>
    <row r="7036" spans="1:7" x14ac:dyDescent="0.25">
      <c r="A7036" s="98" t="s">
        <v>549</v>
      </c>
      <c r="B7036" t="s">
        <v>232</v>
      </c>
      <c r="C7036">
        <v>0</v>
      </c>
      <c r="D7036">
        <v>202509</v>
      </c>
      <c r="E7036" s="121" t="str">
        <f t="shared" si="108"/>
        <v>01 September 2025</v>
      </c>
      <c r="F7036" t="s">
        <v>541</v>
      </c>
      <c r="G7036" t="s">
        <v>554</v>
      </c>
    </row>
    <row r="7037" spans="1:7" x14ac:dyDescent="0.25">
      <c r="A7037" s="98" t="s">
        <v>549</v>
      </c>
      <c r="B7037" t="s">
        <v>234</v>
      </c>
      <c r="C7037">
        <v>-22455.599999999999</v>
      </c>
      <c r="D7037">
        <v>202509</v>
      </c>
      <c r="E7037" s="121" t="str">
        <f t="shared" si="108"/>
        <v>01 September 2025</v>
      </c>
      <c r="F7037" t="s">
        <v>541</v>
      </c>
      <c r="G7037" t="s">
        <v>550</v>
      </c>
    </row>
    <row r="7038" spans="1:7" x14ac:dyDescent="0.25">
      <c r="A7038" s="98" t="s">
        <v>549</v>
      </c>
      <c r="B7038" t="s">
        <v>234</v>
      </c>
      <c r="C7038">
        <v>-37426</v>
      </c>
      <c r="D7038">
        <v>202509</v>
      </c>
      <c r="E7038" s="121" t="str">
        <f t="shared" si="108"/>
        <v>01 September 2025</v>
      </c>
      <c r="F7038" t="s">
        <v>541</v>
      </c>
      <c r="G7038" t="s">
        <v>551</v>
      </c>
    </row>
    <row r="7039" spans="1:7" x14ac:dyDescent="0.25">
      <c r="A7039" s="98" t="s">
        <v>549</v>
      </c>
      <c r="B7039" t="s">
        <v>234</v>
      </c>
      <c r="C7039">
        <v>-54641.96</v>
      </c>
      <c r="D7039">
        <v>202509</v>
      </c>
      <c r="E7039" s="121" t="str">
        <f t="shared" si="108"/>
        <v>01 September 2025</v>
      </c>
      <c r="F7039" t="s">
        <v>541</v>
      </c>
      <c r="G7039" t="s">
        <v>552</v>
      </c>
    </row>
    <row r="7040" spans="1:7" x14ac:dyDescent="0.25">
      <c r="A7040" s="98" t="s">
        <v>549</v>
      </c>
      <c r="B7040" t="s">
        <v>234</v>
      </c>
      <c r="C7040">
        <v>-71857.919999999998</v>
      </c>
      <c r="D7040">
        <v>202509</v>
      </c>
      <c r="E7040" s="121" t="str">
        <f t="shared" si="108"/>
        <v>01 September 2025</v>
      </c>
      <c r="F7040" t="s">
        <v>541</v>
      </c>
      <c r="G7040" t="s">
        <v>553</v>
      </c>
    </row>
    <row r="7041" spans="1:7" x14ac:dyDescent="0.25">
      <c r="A7041" s="98" t="s">
        <v>549</v>
      </c>
      <c r="B7041" t="s">
        <v>234</v>
      </c>
      <c r="C7041">
        <v>-74852</v>
      </c>
      <c r="D7041">
        <v>202509</v>
      </c>
      <c r="E7041" s="121" t="str">
        <f t="shared" si="108"/>
        <v>01 September 2025</v>
      </c>
      <c r="F7041" t="s">
        <v>541</v>
      </c>
      <c r="G7041" t="s">
        <v>554</v>
      </c>
    </row>
    <row r="7042" spans="1:7" x14ac:dyDescent="0.25">
      <c r="A7042" s="98" t="s">
        <v>549</v>
      </c>
      <c r="B7042" t="s">
        <v>236</v>
      </c>
      <c r="C7042">
        <v>6944.4</v>
      </c>
      <c r="D7042">
        <v>202509</v>
      </c>
      <c r="E7042" s="121" t="str">
        <f t="shared" si="108"/>
        <v>01 September 2025</v>
      </c>
      <c r="F7042" t="s">
        <v>541</v>
      </c>
      <c r="G7042" t="s">
        <v>550</v>
      </c>
    </row>
    <row r="7043" spans="1:7" x14ac:dyDescent="0.25">
      <c r="A7043" s="98" t="s">
        <v>549</v>
      </c>
      <c r="B7043" t="s">
        <v>236</v>
      </c>
      <c r="C7043">
        <v>11574</v>
      </c>
      <c r="D7043">
        <v>202509</v>
      </c>
      <c r="E7043" s="121" t="str">
        <f t="shared" si="108"/>
        <v>01 September 2025</v>
      </c>
      <c r="F7043" t="s">
        <v>541</v>
      </c>
      <c r="G7043" t="s">
        <v>551</v>
      </c>
    </row>
    <row r="7044" spans="1:7" x14ac:dyDescent="0.25">
      <c r="A7044" s="98" t="s">
        <v>549</v>
      </c>
      <c r="B7044" t="s">
        <v>236</v>
      </c>
      <c r="C7044">
        <v>16898.04</v>
      </c>
      <c r="D7044">
        <v>202509</v>
      </c>
      <c r="E7044" s="121" t="str">
        <f t="shared" si="108"/>
        <v>01 September 2025</v>
      </c>
      <c r="F7044" t="s">
        <v>541</v>
      </c>
      <c r="G7044" t="s">
        <v>552</v>
      </c>
    </row>
    <row r="7045" spans="1:7" x14ac:dyDescent="0.25">
      <c r="A7045" s="98" t="s">
        <v>549</v>
      </c>
      <c r="B7045" t="s">
        <v>236</v>
      </c>
      <c r="C7045">
        <v>22222.079999999998</v>
      </c>
      <c r="D7045">
        <v>202509</v>
      </c>
      <c r="E7045" s="121" t="str">
        <f t="shared" si="108"/>
        <v>01 September 2025</v>
      </c>
      <c r="F7045" t="s">
        <v>541</v>
      </c>
      <c r="G7045" t="s">
        <v>553</v>
      </c>
    </row>
    <row r="7046" spans="1:7" x14ac:dyDescent="0.25">
      <c r="A7046" s="98" t="s">
        <v>549</v>
      </c>
      <c r="B7046" t="s">
        <v>236</v>
      </c>
      <c r="C7046">
        <v>23148</v>
      </c>
      <c r="D7046">
        <v>202509</v>
      </c>
      <c r="E7046" s="121" t="str">
        <f t="shared" si="108"/>
        <v>01 September 2025</v>
      </c>
      <c r="F7046" t="s">
        <v>541</v>
      </c>
      <c r="G7046" t="s">
        <v>554</v>
      </c>
    </row>
    <row r="7047" spans="1:7" x14ac:dyDescent="0.25">
      <c r="A7047" s="98" t="s">
        <v>549</v>
      </c>
      <c r="B7047" t="s">
        <v>238</v>
      </c>
      <c r="C7047">
        <v>0</v>
      </c>
      <c r="D7047">
        <v>202509</v>
      </c>
      <c r="E7047" s="121" t="str">
        <f t="shared" ref="E7047:E7110" si="109">TEXT(DATE(LEFT(D7047,4), RIGHT(D7047,2), 1), "DD MMMM YYYY")</f>
        <v>01 September 2025</v>
      </c>
      <c r="F7047" t="s">
        <v>541</v>
      </c>
      <c r="G7047" t="s">
        <v>550</v>
      </c>
    </row>
    <row r="7048" spans="1:7" x14ac:dyDescent="0.25">
      <c r="A7048" s="98" t="s">
        <v>549</v>
      </c>
      <c r="B7048" t="s">
        <v>238</v>
      </c>
      <c r="C7048">
        <v>0</v>
      </c>
      <c r="D7048">
        <v>202509</v>
      </c>
      <c r="E7048" s="121" t="str">
        <f t="shared" si="109"/>
        <v>01 September 2025</v>
      </c>
      <c r="F7048" t="s">
        <v>541</v>
      </c>
      <c r="G7048" t="s">
        <v>551</v>
      </c>
    </row>
    <row r="7049" spans="1:7" x14ac:dyDescent="0.25">
      <c r="A7049" s="98" t="s">
        <v>549</v>
      </c>
      <c r="B7049" t="s">
        <v>238</v>
      </c>
      <c r="C7049">
        <v>0</v>
      </c>
      <c r="D7049">
        <v>202509</v>
      </c>
      <c r="E7049" s="121" t="str">
        <f t="shared" si="109"/>
        <v>01 September 2025</v>
      </c>
      <c r="F7049" t="s">
        <v>541</v>
      </c>
      <c r="G7049" t="s">
        <v>552</v>
      </c>
    </row>
    <row r="7050" spans="1:7" x14ac:dyDescent="0.25">
      <c r="A7050" s="98" t="s">
        <v>549</v>
      </c>
      <c r="B7050" t="s">
        <v>238</v>
      </c>
      <c r="C7050">
        <v>0</v>
      </c>
      <c r="D7050">
        <v>202509</v>
      </c>
      <c r="E7050" s="121" t="str">
        <f t="shared" si="109"/>
        <v>01 September 2025</v>
      </c>
      <c r="F7050" t="s">
        <v>541</v>
      </c>
      <c r="G7050" t="s">
        <v>553</v>
      </c>
    </row>
    <row r="7051" spans="1:7" x14ac:dyDescent="0.25">
      <c r="A7051" s="98" t="s">
        <v>549</v>
      </c>
      <c r="B7051" t="s">
        <v>238</v>
      </c>
      <c r="C7051">
        <v>0</v>
      </c>
      <c r="D7051">
        <v>202509</v>
      </c>
      <c r="E7051" s="121" t="str">
        <f t="shared" si="109"/>
        <v>01 September 2025</v>
      </c>
      <c r="F7051" t="s">
        <v>541</v>
      </c>
      <c r="G7051" t="s">
        <v>554</v>
      </c>
    </row>
    <row r="7052" spans="1:7" x14ac:dyDescent="0.25">
      <c r="A7052" s="98" t="s">
        <v>549</v>
      </c>
      <c r="B7052" t="s">
        <v>238</v>
      </c>
      <c r="C7052">
        <v>6944.4</v>
      </c>
      <c r="D7052">
        <v>202509</v>
      </c>
      <c r="E7052" s="121" t="str">
        <f t="shared" si="109"/>
        <v>01 September 2025</v>
      </c>
      <c r="F7052" t="s">
        <v>541</v>
      </c>
      <c r="G7052" t="s">
        <v>550</v>
      </c>
    </row>
    <row r="7053" spans="1:7" x14ac:dyDescent="0.25">
      <c r="A7053" s="98" t="s">
        <v>549</v>
      </c>
      <c r="B7053" t="s">
        <v>238</v>
      </c>
      <c r="C7053">
        <v>11574</v>
      </c>
      <c r="D7053">
        <v>202509</v>
      </c>
      <c r="E7053" s="121" t="str">
        <f t="shared" si="109"/>
        <v>01 September 2025</v>
      </c>
      <c r="F7053" t="s">
        <v>541</v>
      </c>
      <c r="G7053" t="s">
        <v>551</v>
      </c>
    </row>
    <row r="7054" spans="1:7" x14ac:dyDescent="0.25">
      <c r="A7054" s="98" t="s">
        <v>549</v>
      </c>
      <c r="B7054" t="s">
        <v>238</v>
      </c>
      <c r="C7054">
        <v>16898.04</v>
      </c>
      <c r="D7054">
        <v>202509</v>
      </c>
      <c r="E7054" s="121" t="str">
        <f t="shared" si="109"/>
        <v>01 September 2025</v>
      </c>
      <c r="F7054" t="s">
        <v>541</v>
      </c>
      <c r="G7054" t="s">
        <v>552</v>
      </c>
    </row>
    <row r="7055" spans="1:7" x14ac:dyDescent="0.25">
      <c r="A7055" s="98" t="s">
        <v>549</v>
      </c>
      <c r="B7055" t="s">
        <v>238</v>
      </c>
      <c r="C7055">
        <v>22222.079999999998</v>
      </c>
      <c r="D7055">
        <v>202509</v>
      </c>
      <c r="E7055" s="121" t="str">
        <f t="shared" si="109"/>
        <v>01 September 2025</v>
      </c>
      <c r="F7055" t="s">
        <v>541</v>
      </c>
      <c r="G7055" t="s">
        <v>553</v>
      </c>
    </row>
    <row r="7056" spans="1:7" x14ac:dyDescent="0.25">
      <c r="A7056" s="98" t="s">
        <v>549</v>
      </c>
      <c r="B7056" t="s">
        <v>238</v>
      </c>
      <c r="C7056">
        <v>23148</v>
      </c>
      <c r="D7056">
        <v>202509</v>
      </c>
      <c r="E7056" s="121" t="str">
        <f t="shared" si="109"/>
        <v>01 September 2025</v>
      </c>
      <c r="F7056" t="s">
        <v>541</v>
      </c>
      <c r="G7056" t="s">
        <v>554</v>
      </c>
    </row>
    <row r="7057" spans="1:7" x14ac:dyDescent="0.25">
      <c r="A7057" s="98" t="s">
        <v>549</v>
      </c>
      <c r="B7057" t="s">
        <v>241</v>
      </c>
      <c r="C7057">
        <v>6944.4</v>
      </c>
      <c r="D7057">
        <v>202509</v>
      </c>
      <c r="E7057" s="121" t="str">
        <f t="shared" si="109"/>
        <v>01 September 2025</v>
      </c>
      <c r="F7057" t="s">
        <v>541</v>
      </c>
      <c r="G7057" t="s">
        <v>550</v>
      </c>
    </row>
    <row r="7058" spans="1:7" x14ac:dyDescent="0.25">
      <c r="A7058" s="98" t="s">
        <v>549</v>
      </c>
      <c r="B7058" t="s">
        <v>241</v>
      </c>
      <c r="C7058">
        <v>11574</v>
      </c>
      <c r="D7058">
        <v>202509</v>
      </c>
      <c r="E7058" s="121" t="str">
        <f t="shared" si="109"/>
        <v>01 September 2025</v>
      </c>
      <c r="F7058" t="s">
        <v>541</v>
      </c>
      <c r="G7058" t="s">
        <v>551</v>
      </c>
    </row>
    <row r="7059" spans="1:7" x14ac:dyDescent="0.25">
      <c r="A7059" s="98" t="s">
        <v>549</v>
      </c>
      <c r="B7059" t="s">
        <v>241</v>
      </c>
      <c r="C7059">
        <v>16898.04</v>
      </c>
      <c r="D7059">
        <v>202509</v>
      </c>
      <c r="E7059" s="121" t="str">
        <f t="shared" si="109"/>
        <v>01 September 2025</v>
      </c>
      <c r="F7059" t="s">
        <v>541</v>
      </c>
      <c r="G7059" t="s">
        <v>552</v>
      </c>
    </row>
    <row r="7060" spans="1:7" x14ac:dyDescent="0.25">
      <c r="A7060" s="98" t="s">
        <v>549</v>
      </c>
      <c r="B7060" t="s">
        <v>241</v>
      </c>
      <c r="C7060">
        <v>22222.079999999998</v>
      </c>
      <c r="D7060">
        <v>202509</v>
      </c>
      <c r="E7060" s="121" t="str">
        <f t="shared" si="109"/>
        <v>01 September 2025</v>
      </c>
      <c r="F7060" t="s">
        <v>541</v>
      </c>
      <c r="G7060" t="s">
        <v>553</v>
      </c>
    </row>
    <row r="7061" spans="1:7" x14ac:dyDescent="0.25">
      <c r="A7061" s="98" t="s">
        <v>549</v>
      </c>
      <c r="B7061" t="s">
        <v>241</v>
      </c>
      <c r="C7061">
        <v>23148</v>
      </c>
      <c r="D7061">
        <v>202509</v>
      </c>
      <c r="E7061" s="121" t="str">
        <f t="shared" si="109"/>
        <v>01 September 2025</v>
      </c>
      <c r="F7061" t="s">
        <v>541</v>
      </c>
      <c r="G7061" t="s">
        <v>554</v>
      </c>
    </row>
    <row r="7062" spans="1:7" x14ac:dyDescent="0.25">
      <c r="A7062" s="98" t="s">
        <v>549</v>
      </c>
      <c r="B7062" t="s">
        <v>243</v>
      </c>
      <c r="C7062">
        <v>0</v>
      </c>
      <c r="D7062">
        <v>202509</v>
      </c>
      <c r="E7062" s="121" t="str">
        <f t="shared" si="109"/>
        <v>01 September 2025</v>
      </c>
      <c r="F7062" t="s">
        <v>541</v>
      </c>
      <c r="G7062" t="s">
        <v>550</v>
      </c>
    </row>
    <row r="7063" spans="1:7" x14ac:dyDescent="0.25">
      <c r="A7063" s="98" t="s">
        <v>549</v>
      </c>
      <c r="B7063" t="s">
        <v>243</v>
      </c>
      <c r="C7063">
        <v>0</v>
      </c>
      <c r="D7063">
        <v>202509</v>
      </c>
      <c r="E7063" s="121" t="str">
        <f t="shared" si="109"/>
        <v>01 September 2025</v>
      </c>
      <c r="F7063" t="s">
        <v>541</v>
      </c>
      <c r="G7063" t="s">
        <v>551</v>
      </c>
    </row>
    <row r="7064" spans="1:7" x14ac:dyDescent="0.25">
      <c r="A7064" s="98" t="s">
        <v>549</v>
      </c>
      <c r="B7064" t="s">
        <v>243</v>
      </c>
      <c r="C7064">
        <v>0</v>
      </c>
      <c r="D7064">
        <v>202509</v>
      </c>
      <c r="E7064" s="121" t="str">
        <f t="shared" si="109"/>
        <v>01 September 2025</v>
      </c>
      <c r="F7064" t="s">
        <v>541</v>
      </c>
      <c r="G7064" t="s">
        <v>552</v>
      </c>
    </row>
    <row r="7065" spans="1:7" x14ac:dyDescent="0.25">
      <c r="A7065" s="98" t="s">
        <v>549</v>
      </c>
      <c r="B7065" t="s">
        <v>243</v>
      </c>
      <c r="C7065">
        <v>0</v>
      </c>
      <c r="D7065">
        <v>202509</v>
      </c>
      <c r="E7065" s="121" t="str">
        <f t="shared" si="109"/>
        <v>01 September 2025</v>
      </c>
      <c r="F7065" t="s">
        <v>541</v>
      </c>
      <c r="G7065" t="s">
        <v>553</v>
      </c>
    </row>
    <row r="7066" spans="1:7" x14ac:dyDescent="0.25">
      <c r="A7066" s="98" t="s">
        <v>549</v>
      </c>
      <c r="B7066" t="s">
        <v>243</v>
      </c>
      <c r="C7066">
        <v>0</v>
      </c>
      <c r="D7066">
        <v>202509</v>
      </c>
      <c r="E7066" s="121" t="str">
        <f t="shared" si="109"/>
        <v>01 September 2025</v>
      </c>
      <c r="F7066" t="s">
        <v>541</v>
      </c>
      <c r="G7066" t="s">
        <v>554</v>
      </c>
    </row>
    <row r="7067" spans="1:7" x14ac:dyDescent="0.25">
      <c r="A7067" s="98" t="s">
        <v>549</v>
      </c>
      <c r="B7067" t="s">
        <v>249</v>
      </c>
      <c r="C7067">
        <v>6944.4</v>
      </c>
      <c r="D7067">
        <v>202509</v>
      </c>
      <c r="E7067" s="121" t="str">
        <f t="shared" si="109"/>
        <v>01 September 2025</v>
      </c>
      <c r="F7067" t="s">
        <v>541</v>
      </c>
      <c r="G7067" t="s">
        <v>550</v>
      </c>
    </row>
    <row r="7068" spans="1:7" x14ac:dyDescent="0.25">
      <c r="A7068" s="98" t="s">
        <v>549</v>
      </c>
      <c r="B7068" t="s">
        <v>249</v>
      </c>
      <c r="C7068">
        <v>11574</v>
      </c>
      <c r="D7068">
        <v>202509</v>
      </c>
      <c r="E7068" s="121" t="str">
        <f t="shared" si="109"/>
        <v>01 September 2025</v>
      </c>
      <c r="F7068" t="s">
        <v>541</v>
      </c>
      <c r="G7068" t="s">
        <v>551</v>
      </c>
    </row>
    <row r="7069" spans="1:7" x14ac:dyDescent="0.25">
      <c r="A7069" s="98" t="s">
        <v>549</v>
      </c>
      <c r="B7069" t="s">
        <v>249</v>
      </c>
      <c r="C7069">
        <v>16898.04</v>
      </c>
      <c r="D7069">
        <v>202509</v>
      </c>
      <c r="E7069" s="121" t="str">
        <f t="shared" si="109"/>
        <v>01 September 2025</v>
      </c>
      <c r="F7069" t="s">
        <v>541</v>
      </c>
      <c r="G7069" t="s">
        <v>552</v>
      </c>
    </row>
    <row r="7070" spans="1:7" x14ac:dyDescent="0.25">
      <c r="A7070" s="98" t="s">
        <v>549</v>
      </c>
      <c r="B7070" t="s">
        <v>249</v>
      </c>
      <c r="C7070">
        <v>22222.079999999998</v>
      </c>
      <c r="D7070">
        <v>202509</v>
      </c>
      <c r="E7070" s="121" t="str">
        <f t="shared" si="109"/>
        <v>01 September 2025</v>
      </c>
      <c r="F7070" t="s">
        <v>541</v>
      </c>
      <c r="G7070" t="s">
        <v>553</v>
      </c>
    </row>
    <row r="7071" spans="1:7" x14ac:dyDescent="0.25">
      <c r="A7071" s="98" t="s">
        <v>549</v>
      </c>
      <c r="B7071" t="s">
        <v>249</v>
      </c>
      <c r="C7071">
        <v>23148</v>
      </c>
      <c r="D7071">
        <v>202509</v>
      </c>
      <c r="E7071" s="121" t="str">
        <f t="shared" si="109"/>
        <v>01 September 2025</v>
      </c>
      <c r="F7071" t="s">
        <v>541</v>
      </c>
      <c r="G7071" t="s">
        <v>554</v>
      </c>
    </row>
    <row r="7072" spans="1:7" x14ac:dyDescent="0.25">
      <c r="A7072" s="98" t="s">
        <v>549</v>
      </c>
      <c r="B7072" t="s">
        <v>255</v>
      </c>
      <c r="C7072">
        <v>6944.4</v>
      </c>
      <c r="D7072">
        <v>202509</v>
      </c>
      <c r="E7072" s="121" t="str">
        <f t="shared" si="109"/>
        <v>01 September 2025</v>
      </c>
      <c r="F7072" t="s">
        <v>541</v>
      </c>
      <c r="G7072" t="s">
        <v>550</v>
      </c>
    </row>
    <row r="7073" spans="1:7" x14ac:dyDescent="0.25">
      <c r="A7073" s="98" t="s">
        <v>549</v>
      </c>
      <c r="B7073" t="s">
        <v>255</v>
      </c>
      <c r="C7073">
        <v>11574</v>
      </c>
      <c r="D7073">
        <v>202509</v>
      </c>
      <c r="E7073" s="121" t="str">
        <f t="shared" si="109"/>
        <v>01 September 2025</v>
      </c>
      <c r="F7073" t="s">
        <v>541</v>
      </c>
      <c r="G7073" t="s">
        <v>551</v>
      </c>
    </row>
    <row r="7074" spans="1:7" x14ac:dyDescent="0.25">
      <c r="A7074" s="98" t="s">
        <v>549</v>
      </c>
      <c r="B7074" t="s">
        <v>255</v>
      </c>
      <c r="C7074">
        <v>16898.04</v>
      </c>
      <c r="D7074">
        <v>202509</v>
      </c>
      <c r="E7074" s="121" t="str">
        <f t="shared" si="109"/>
        <v>01 September 2025</v>
      </c>
      <c r="F7074" t="s">
        <v>541</v>
      </c>
      <c r="G7074" t="s">
        <v>552</v>
      </c>
    </row>
    <row r="7075" spans="1:7" x14ac:dyDescent="0.25">
      <c r="A7075" s="98" t="s">
        <v>549</v>
      </c>
      <c r="B7075" t="s">
        <v>255</v>
      </c>
      <c r="C7075">
        <v>22222.079999999998</v>
      </c>
      <c r="D7075">
        <v>202509</v>
      </c>
      <c r="E7075" s="121" t="str">
        <f t="shared" si="109"/>
        <v>01 September 2025</v>
      </c>
      <c r="F7075" t="s">
        <v>541</v>
      </c>
      <c r="G7075" t="s">
        <v>553</v>
      </c>
    </row>
    <row r="7076" spans="1:7" x14ac:dyDescent="0.25">
      <c r="A7076" s="98" t="s">
        <v>549</v>
      </c>
      <c r="B7076" t="s">
        <v>255</v>
      </c>
      <c r="C7076">
        <v>23148</v>
      </c>
      <c r="D7076">
        <v>202509</v>
      </c>
      <c r="E7076" s="121" t="str">
        <f t="shared" si="109"/>
        <v>01 September 2025</v>
      </c>
      <c r="F7076" t="s">
        <v>541</v>
      </c>
      <c r="G7076" t="s">
        <v>554</v>
      </c>
    </row>
    <row r="7077" spans="1:7" x14ac:dyDescent="0.25">
      <c r="A7077" s="98" t="s">
        <v>549</v>
      </c>
      <c r="B7077" t="s">
        <v>15</v>
      </c>
      <c r="C7077">
        <v>0</v>
      </c>
      <c r="D7077">
        <v>202510</v>
      </c>
      <c r="E7077" s="121" t="str">
        <f t="shared" si="109"/>
        <v>01 October 2025</v>
      </c>
      <c r="F7077" t="s">
        <v>541</v>
      </c>
      <c r="G7077" t="s">
        <v>550</v>
      </c>
    </row>
    <row r="7078" spans="1:7" x14ac:dyDescent="0.25">
      <c r="A7078" s="98" t="s">
        <v>549</v>
      </c>
      <c r="B7078" t="s">
        <v>15</v>
      </c>
      <c r="C7078">
        <v>0</v>
      </c>
      <c r="D7078">
        <v>202510</v>
      </c>
      <c r="E7078" s="121" t="str">
        <f t="shared" si="109"/>
        <v>01 October 2025</v>
      </c>
      <c r="F7078" t="s">
        <v>541</v>
      </c>
      <c r="G7078" t="s">
        <v>551</v>
      </c>
    </row>
    <row r="7079" spans="1:7" x14ac:dyDescent="0.25">
      <c r="A7079" s="98" t="s">
        <v>549</v>
      </c>
      <c r="B7079" t="s">
        <v>15</v>
      </c>
      <c r="C7079">
        <v>0</v>
      </c>
      <c r="D7079">
        <v>202510</v>
      </c>
      <c r="E7079" s="121" t="str">
        <f t="shared" si="109"/>
        <v>01 October 2025</v>
      </c>
      <c r="F7079" t="s">
        <v>541</v>
      </c>
      <c r="G7079" t="s">
        <v>552</v>
      </c>
    </row>
    <row r="7080" spans="1:7" x14ac:dyDescent="0.25">
      <c r="A7080" s="98" t="s">
        <v>549</v>
      </c>
      <c r="B7080" t="s">
        <v>15</v>
      </c>
      <c r="C7080">
        <v>0</v>
      </c>
      <c r="D7080">
        <v>202510</v>
      </c>
      <c r="E7080" s="121" t="str">
        <f t="shared" si="109"/>
        <v>01 October 2025</v>
      </c>
      <c r="F7080" t="s">
        <v>541</v>
      </c>
      <c r="G7080" t="s">
        <v>553</v>
      </c>
    </row>
    <row r="7081" spans="1:7" x14ac:dyDescent="0.25">
      <c r="A7081" s="98" t="s">
        <v>549</v>
      </c>
      <c r="B7081" t="s">
        <v>15</v>
      </c>
      <c r="C7081">
        <v>0</v>
      </c>
      <c r="D7081">
        <v>202510</v>
      </c>
      <c r="E7081" s="121" t="str">
        <f t="shared" si="109"/>
        <v>01 October 2025</v>
      </c>
      <c r="F7081" t="s">
        <v>541</v>
      </c>
      <c r="G7081" t="s">
        <v>554</v>
      </c>
    </row>
    <row r="7082" spans="1:7" x14ac:dyDescent="0.25">
      <c r="A7082" s="98" t="s">
        <v>549</v>
      </c>
      <c r="B7082" t="s">
        <v>18</v>
      </c>
      <c r="C7082">
        <v>0</v>
      </c>
      <c r="D7082">
        <v>202510</v>
      </c>
      <c r="E7082" s="121" t="str">
        <f t="shared" si="109"/>
        <v>01 October 2025</v>
      </c>
      <c r="F7082" t="s">
        <v>541</v>
      </c>
      <c r="G7082" t="s">
        <v>550</v>
      </c>
    </row>
    <row r="7083" spans="1:7" x14ac:dyDescent="0.25">
      <c r="A7083" s="98" t="s">
        <v>549</v>
      </c>
      <c r="B7083" t="s">
        <v>18</v>
      </c>
      <c r="C7083">
        <v>0</v>
      </c>
      <c r="D7083">
        <v>202510</v>
      </c>
      <c r="E7083" s="121" t="str">
        <f t="shared" si="109"/>
        <v>01 October 2025</v>
      </c>
      <c r="F7083" t="s">
        <v>541</v>
      </c>
      <c r="G7083" t="s">
        <v>551</v>
      </c>
    </row>
    <row r="7084" spans="1:7" x14ac:dyDescent="0.25">
      <c r="A7084" s="98" t="s">
        <v>549</v>
      </c>
      <c r="B7084" t="s">
        <v>18</v>
      </c>
      <c r="C7084">
        <v>0</v>
      </c>
      <c r="D7084">
        <v>202510</v>
      </c>
      <c r="E7084" s="121" t="str">
        <f t="shared" si="109"/>
        <v>01 October 2025</v>
      </c>
      <c r="F7084" t="s">
        <v>541</v>
      </c>
      <c r="G7084" t="s">
        <v>552</v>
      </c>
    </row>
    <row r="7085" spans="1:7" x14ac:dyDescent="0.25">
      <c r="A7085" s="98" t="s">
        <v>549</v>
      </c>
      <c r="B7085" t="s">
        <v>18</v>
      </c>
      <c r="C7085">
        <v>0</v>
      </c>
      <c r="D7085">
        <v>202510</v>
      </c>
      <c r="E7085" s="121" t="str">
        <f t="shared" si="109"/>
        <v>01 October 2025</v>
      </c>
      <c r="F7085" t="s">
        <v>541</v>
      </c>
      <c r="G7085" t="s">
        <v>553</v>
      </c>
    </row>
    <row r="7086" spans="1:7" x14ac:dyDescent="0.25">
      <c r="A7086" s="98" t="s">
        <v>549</v>
      </c>
      <c r="B7086" t="s">
        <v>18</v>
      </c>
      <c r="C7086">
        <v>0</v>
      </c>
      <c r="D7086">
        <v>202510</v>
      </c>
      <c r="E7086" s="121" t="str">
        <f t="shared" si="109"/>
        <v>01 October 2025</v>
      </c>
      <c r="F7086" t="s">
        <v>541</v>
      </c>
      <c r="G7086" t="s">
        <v>554</v>
      </c>
    </row>
    <row r="7087" spans="1:7" x14ac:dyDescent="0.25">
      <c r="A7087" s="98" t="s">
        <v>549</v>
      </c>
      <c r="B7087" t="s">
        <v>20</v>
      </c>
      <c r="C7087">
        <v>0</v>
      </c>
      <c r="D7087">
        <v>202510</v>
      </c>
      <c r="E7087" s="121" t="str">
        <f t="shared" si="109"/>
        <v>01 October 2025</v>
      </c>
      <c r="F7087" t="s">
        <v>541</v>
      </c>
      <c r="G7087" t="s">
        <v>550</v>
      </c>
    </row>
    <row r="7088" spans="1:7" x14ac:dyDescent="0.25">
      <c r="A7088" s="98" t="s">
        <v>549</v>
      </c>
      <c r="B7088" t="s">
        <v>20</v>
      </c>
      <c r="C7088">
        <v>0</v>
      </c>
      <c r="D7088">
        <v>202510</v>
      </c>
      <c r="E7088" s="121" t="str">
        <f t="shared" si="109"/>
        <v>01 October 2025</v>
      </c>
      <c r="F7088" t="s">
        <v>541</v>
      </c>
      <c r="G7088" t="s">
        <v>551</v>
      </c>
    </row>
    <row r="7089" spans="1:7" x14ac:dyDescent="0.25">
      <c r="A7089" s="98" t="s">
        <v>549</v>
      </c>
      <c r="B7089" t="s">
        <v>20</v>
      </c>
      <c r="C7089">
        <v>0</v>
      </c>
      <c r="D7089">
        <v>202510</v>
      </c>
      <c r="E7089" s="121" t="str">
        <f t="shared" si="109"/>
        <v>01 October 2025</v>
      </c>
      <c r="F7089" t="s">
        <v>541</v>
      </c>
      <c r="G7089" t="s">
        <v>552</v>
      </c>
    </row>
    <row r="7090" spans="1:7" x14ac:dyDescent="0.25">
      <c r="A7090" s="98" t="s">
        <v>549</v>
      </c>
      <c r="B7090" t="s">
        <v>20</v>
      </c>
      <c r="C7090">
        <v>0</v>
      </c>
      <c r="D7090">
        <v>202510</v>
      </c>
      <c r="E7090" s="121" t="str">
        <f t="shared" si="109"/>
        <v>01 October 2025</v>
      </c>
      <c r="F7090" t="s">
        <v>541</v>
      </c>
      <c r="G7090" t="s">
        <v>553</v>
      </c>
    </row>
    <row r="7091" spans="1:7" x14ac:dyDescent="0.25">
      <c r="A7091" s="98" t="s">
        <v>549</v>
      </c>
      <c r="B7091" t="s">
        <v>20</v>
      </c>
      <c r="C7091">
        <v>0</v>
      </c>
      <c r="D7091">
        <v>202510</v>
      </c>
      <c r="E7091" s="121" t="str">
        <f t="shared" si="109"/>
        <v>01 October 2025</v>
      </c>
      <c r="F7091" t="s">
        <v>541</v>
      </c>
      <c r="G7091" t="s">
        <v>554</v>
      </c>
    </row>
    <row r="7092" spans="1:7" x14ac:dyDescent="0.25">
      <c r="A7092" s="98" t="s">
        <v>549</v>
      </c>
      <c r="B7092" t="s">
        <v>22</v>
      </c>
      <c r="C7092">
        <v>79000</v>
      </c>
      <c r="D7092">
        <v>202510</v>
      </c>
      <c r="E7092" s="121" t="str">
        <f t="shared" si="109"/>
        <v>01 October 2025</v>
      </c>
      <c r="F7092" t="s">
        <v>541</v>
      </c>
      <c r="G7092" t="s">
        <v>550</v>
      </c>
    </row>
    <row r="7093" spans="1:7" x14ac:dyDescent="0.25">
      <c r="A7093" s="98" t="s">
        <v>549</v>
      </c>
      <c r="B7093" t="s">
        <v>22</v>
      </c>
      <c r="C7093">
        <v>161950</v>
      </c>
      <c r="D7093">
        <v>202510</v>
      </c>
      <c r="E7093" s="121" t="str">
        <f t="shared" si="109"/>
        <v>01 October 2025</v>
      </c>
      <c r="F7093" t="s">
        <v>541</v>
      </c>
      <c r="G7093" t="s">
        <v>551</v>
      </c>
    </row>
    <row r="7094" spans="1:7" x14ac:dyDescent="0.25">
      <c r="A7094" s="98" t="s">
        <v>549</v>
      </c>
      <c r="B7094" t="s">
        <v>22</v>
      </c>
      <c r="C7094">
        <v>276500</v>
      </c>
      <c r="D7094">
        <v>202510</v>
      </c>
      <c r="E7094" s="121" t="str">
        <f t="shared" si="109"/>
        <v>01 October 2025</v>
      </c>
      <c r="F7094" t="s">
        <v>541</v>
      </c>
      <c r="G7094" t="s">
        <v>552</v>
      </c>
    </row>
    <row r="7095" spans="1:7" x14ac:dyDescent="0.25">
      <c r="A7095" s="98" t="s">
        <v>549</v>
      </c>
      <c r="B7095" t="s">
        <v>22</v>
      </c>
      <c r="C7095">
        <v>355500</v>
      </c>
      <c r="D7095">
        <v>202510</v>
      </c>
      <c r="E7095" s="121" t="str">
        <f t="shared" si="109"/>
        <v>01 October 2025</v>
      </c>
      <c r="F7095" t="s">
        <v>541</v>
      </c>
      <c r="G7095" t="s">
        <v>553</v>
      </c>
    </row>
    <row r="7096" spans="1:7" x14ac:dyDescent="0.25">
      <c r="A7096" s="98" t="s">
        <v>549</v>
      </c>
      <c r="B7096" t="s">
        <v>22</v>
      </c>
      <c r="C7096">
        <v>395000</v>
      </c>
      <c r="D7096">
        <v>202510</v>
      </c>
      <c r="E7096" s="121" t="str">
        <f t="shared" si="109"/>
        <v>01 October 2025</v>
      </c>
      <c r="F7096" t="s">
        <v>541</v>
      </c>
      <c r="G7096" t="s">
        <v>554</v>
      </c>
    </row>
    <row r="7097" spans="1:7" x14ac:dyDescent="0.25">
      <c r="A7097" s="98" t="s">
        <v>549</v>
      </c>
      <c r="B7097" t="s">
        <v>63</v>
      </c>
      <c r="C7097">
        <v>79000</v>
      </c>
      <c r="D7097">
        <v>202510</v>
      </c>
      <c r="E7097" s="121" t="str">
        <f t="shared" si="109"/>
        <v>01 October 2025</v>
      </c>
      <c r="F7097" t="s">
        <v>541</v>
      </c>
      <c r="G7097" t="s">
        <v>550</v>
      </c>
    </row>
    <row r="7098" spans="1:7" x14ac:dyDescent="0.25">
      <c r="A7098" s="98" t="s">
        <v>549</v>
      </c>
      <c r="B7098" t="s">
        <v>63</v>
      </c>
      <c r="C7098">
        <v>161950</v>
      </c>
      <c r="D7098">
        <v>202510</v>
      </c>
      <c r="E7098" s="121" t="str">
        <f t="shared" si="109"/>
        <v>01 October 2025</v>
      </c>
      <c r="F7098" t="s">
        <v>541</v>
      </c>
      <c r="G7098" t="s">
        <v>551</v>
      </c>
    </row>
    <row r="7099" spans="1:7" x14ac:dyDescent="0.25">
      <c r="A7099" s="98" t="s">
        <v>549</v>
      </c>
      <c r="B7099" t="s">
        <v>63</v>
      </c>
      <c r="C7099">
        <v>276500</v>
      </c>
      <c r="D7099">
        <v>202510</v>
      </c>
      <c r="E7099" s="121" t="str">
        <f t="shared" si="109"/>
        <v>01 October 2025</v>
      </c>
      <c r="F7099" t="s">
        <v>541</v>
      </c>
      <c r="G7099" t="s">
        <v>552</v>
      </c>
    </row>
    <row r="7100" spans="1:7" x14ac:dyDescent="0.25">
      <c r="A7100" s="98" t="s">
        <v>549</v>
      </c>
      <c r="B7100" t="s">
        <v>63</v>
      </c>
      <c r="C7100">
        <v>355500</v>
      </c>
      <c r="D7100">
        <v>202510</v>
      </c>
      <c r="E7100" s="121" t="str">
        <f t="shared" si="109"/>
        <v>01 October 2025</v>
      </c>
      <c r="F7100" t="s">
        <v>541</v>
      </c>
      <c r="G7100" t="s">
        <v>553</v>
      </c>
    </row>
    <row r="7101" spans="1:7" x14ac:dyDescent="0.25">
      <c r="A7101" s="98" t="s">
        <v>549</v>
      </c>
      <c r="B7101" t="s">
        <v>63</v>
      </c>
      <c r="C7101">
        <v>395000</v>
      </c>
      <c r="D7101">
        <v>202510</v>
      </c>
      <c r="E7101" s="121" t="str">
        <f t="shared" si="109"/>
        <v>01 October 2025</v>
      </c>
      <c r="F7101" t="s">
        <v>541</v>
      </c>
      <c r="G7101" t="s">
        <v>554</v>
      </c>
    </row>
    <row r="7102" spans="1:7" x14ac:dyDescent="0.25">
      <c r="A7102" s="98" t="s">
        <v>549</v>
      </c>
      <c r="B7102" t="s">
        <v>66</v>
      </c>
      <c r="C7102">
        <v>0</v>
      </c>
      <c r="D7102">
        <v>202510</v>
      </c>
      <c r="E7102" s="121" t="str">
        <f t="shared" si="109"/>
        <v>01 October 2025</v>
      </c>
      <c r="F7102" t="s">
        <v>541</v>
      </c>
      <c r="G7102" t="s">
        <v>550</v>
      </c>
    </row>
    <row r="7103" spans="1:7" x14ac:dyDescent="0.25">
      <c r="A7103" s="98" t="s">
        <v>549</v>
      </c>
      <c r="B7103" t="s">
        <v>66</v>
      </c>
      <c r="C7103">
        <v>0</v>
      </c>
      <c r="D7103">
        <v>202510</v>
      </c>
      <c r="E7103" s="121" t="str">
        <f t="shared" si="109"/>
        <v>01 October 2025</v>
      </c>
      <c r="F7103" t="s">
        <v>541</v>
      </c>
      <c r="G7103" t="s">
        <v>551</v>
      </c>
    </row>
    <row r="7104" spans="1:7" x14ac:dyDescent="0.25">
      <c r="A7104" s="98" t="s">
        <v>549</v>
      </c>
      <c r="B7104" t="s">
        <v>66</v>
      </c>
      <c r="C7104">
        <v>0</v>
      </c>
      <c r="D7104">
        <v>202510</v>
      </c>
      <c r="E7104" s="121" t="str">
        <f t="shared" si="109"/>
        <v>01 October 2025</v>
      </c>
      <c r="F7104" t="s">
        <v>541</v>
      </c>
      <c r="G7104" t="s">
        <v>552</v>
      </c>
    </row>
    <row r="7105" spans="1:7" x14ac:dyDescent="0.25">
      <c r="A7105" s="98" t="s">
        <v>549</v>
      </c>
      <c r="B7105" t="s">
        <v>66</v>
      </c>
      <c r="C7105">
        <v>0</v>
      </c>
      <c r="D7105">
        <v>202510</v>
      </c>
      <c r="E7105" s="121" t="str">
        <f t="shared" si="109"/>
        <v>01 October 2025</v>
      </c>
      <c r="F7105" t="s">
        <v>541</v>
      </c>
      <c r="G7105" t="s">
        <v>553</v>
      </c>
    </row>
    <row r="7106" spans="1:7" x14ac:dyDescent="0.25">
      <c r="A7106" s="98" t="s">
        <v>549</v>
      </c>
      <c r="B7106" t="s">
        <v>66</v>
      </c>
      <c r="C7106">
        <v>0</v>
      </c>
      <c r="D7106">
        <v>202510</v>
      </c>
      <c r="E7106" s="121" t="str">
        <f t="shared" si="109"/>
        <v>01 October 2025</v>
      </c>
      <c r="F7106" t="s">
        <v>541</v>
      </c>
      <c r="G7106" t="s">
        <v>554</v>
      </c>
    </row>
    <row r="7107" spans="1:7" x14ac:dyDescent="0.25">
      <c r="A7107" s="98" t="s">
        <v>549</v>
      </c>
      <c r="B7107" t="s">
        <v>68</v>
      </c>
      <c r="C7107">
        <v>-56880</v>
      </c>
      <c r="D7107">
        <v>202510</v>
      </c>
      <c r="E7107" s="121" t="str">
        <f t="shared" si="109"/>
        <v>01 October 2025</v>
      </c>
      <c r="F7107" t="s">
        <v>541</v>
      </c>
      <c r="G7107" t="s">
        <v>550</v>
      </c>
    </row>
    <row r="7108" spans="1:7" x14ac:dyDescent="0.25">
      <c r="A7108" s="98" t="s">
        <v>549</v>
      </c>
      <c r="B7108" t="s">
        <v>68</v>
      </c>
      <c r="C7108">
        <v>-116604</v>
      </c>
      <c r="D7108">
        <v>202510</v>
      </c>
      <c r="E7108" s="121" t="str">
        <f t="shared" si="109"/>
        <v>01 October 2025</v>
      </c>
      <c r="F7108" t="s">
        <v>541</v>
      </c>
      <c r="G7108" t="s">
        <v>551</v>
      </c>
    </row>
    <row r="7109" spans="1:7" x14ac:dyDescent="0.25">
      <c r="A7109" s="98" t="s">
        <v>549</v>
      </c>
      <c r="B7109" t="s">
        <v>68</v>
      </c>
      <c r="C7109">
        <v>-199080</v>
      </c>
      <c r="D7109">
        <v>202510</v>
      </c>
      <c r="E7109" s="121" t="str">
        <f t="shared" si="109"/>
        <v>01 October 2025</v>
      </c>
      <c r="F7109" t="s">
        <v>541</v>
      </c>
      <c r="G7109" t="s">
        <v>552</v>
      </c>
    </row>
    <row r="7110" spans="1:7" x14ac:dyDescent="0.25">
      <c r="A7110" s="98" t="s">
        <v>549</v>
      </c>
      <c r="B7110" t="s">
        <v>68</v>
      </c>
      <c r="C7110">
        <v>-255960</v>
      </c>
      <c r="D7110">
        <v>202510</v>
      </c>
      <c r="E7110" s="121" t="str">
        <f t="shared" si="109"/>
        <v>01 October 2025</v>
      </c>
      <c r="F7110" t="s">
        <v>541</v>
      </c>
      <c r="G7110" t="s">
        <v>553</v>
      </c>
    </row>
    <row r="7111" spans="1:7" x14ac:dyDescent="0.25">
      <c r="A7111" s="98" t="s">
        <v>549</v>
      </c>
      <c r="B7111" t="s">
        <v>68</v>
      </c>
      <c r="C7111">
        <v>-284400</v>
      </c>
      <c r="D7111">
        <v>202510</v>
      </c>
      <c r="E7111" s="121" t="str">
        <f t="shared" ref="E7111:E7174" si="110">TEXT(DATE(LEFT(D7111,4), RIGHT(D7111,2), 1), "DD MMMM YYYY")</f>
        <v>01 October 2025</v>
      </c>
      <c r="F7111" t="s">
        <v>541</v>
      </c>
      <c r="G7111" t="s">
        <v>554</v>
      </c>
    </row>
    <row r="7112" spans="1:7" x14ac:dyDescent="0.25">
      <c r="A7112" s="98" t="s">
        <v>549</v>
      </c>
      <c r="B7112" t="s">
        <v>110</v>
      </c>
      <c r="C7112">
        <v>-56880</v>
      </c>
      <c r="D7112">
        <v>202510</v>
      </c>
      <c r="E7112" s="121" t="str">
        <f t="shared" si="110"/>
        <v>01 October 2025</v>
      </c>
      <c r="F7112" t="s">
        <v>541</v>
      </c>
      <c r="G7112" t="s">
        <v>550</v>
      </c>
    </row>
    <row r="7113" spans="1:7" x14ac:dyDescent="0.25">
      <c r="A7113" s="98" t="s">
        <v>549</v>
      </c>
      <c r="B7113" t="s">
        <v>110</v>
      </c>
      <c r="C7113">
        <v>-116604</v>
      </c>
      <c r="D7113">
        <v>202510</v>
      </c>
      <c r="E7113" s="121" t="str">
        <f t="shared" si="110"/>
        <v>01 October 2025</v>
      </c>
      <c r="F7113" t="s">
        <v>541</v>
      </c>
      <c r="G7113" t="s">
        <v>551</v>
      </c>
    </row>
    <row r="7114" spans="1:7" x14ac:dyDescent="0.25">
      <c r="A7114" s="98" t="s">
        <v>549</v>
      </c>
      <c r="B7114" t="s">
        <v>110</v>
      </c>
      <c r="C7114">
        <v>-199080</v>
      </c>
      <c r="D7114">
        <v>202510</v>
      </c>
      <c r="E7114" s="121" t="str">
        <f t="shared" si="110"/>
        <v>01 October 2025</v>
      </c>
      <c r="F7114" t="s">
        <v>541</v>
      </c>
      <c r="G7114" t="s">
        <v>552</v>
      </c>
    </row>
    <row r="7115" spans="1:7" x14ac:dyDescent="0.25">
      <c r="A7115" s="98" t="s">
        <v>549</v>
      </c>
      <c r="B7115" t="s">
        <v>110</v>
      </c>
      <c r="C7115">
        <v>-255960</v>
      </c>
      <c r="D7115">
        <v>202510</v>
      </c>
      <c r="E7115" s="121" t="str">
        <f t="shared" si="110"/>
        <v>01 October 2025</v>
      </c>
      <c r="F7115" t="s">
        <v>541</v>
      </c>
      <c r="G7115" t="s">
        <v>553</v>
      </c>
    </row>
    <row r="7116" spans="1:7" x14ac:dyDescent="0.25">
      <c r="A7116" s="98" t="s">
        <v>549</v>
      </c>
      <c r="B7116" t="s">
        <v>110</v>
      </c>
      <c r="C7116">
        <v>-284400</v>
      </c>
      <c r="D7116">
        <v>202510</v>
      </c>
      <c r="E7116" s="121" t="str">
        <f t="shared" si="110"/>
        <v>01 October 2025</v>
      </c>
      <c r="F7116" t="s">
        <v>541</v>
      </c>
      <c r="G7116" t="s">
        <v>554</v>
      </c>
    </row>
    <row r="7117" spans="1:7" x14ac:dyDescent="0.25">
      <c r="A7117" s="98" t="s">
        <v>549</v>
      </c>
      <c r="B7117" t="s">
        <v>112</v>
      </c>
      <c r="C7117">
        <v>22120</v>
      </c>
      <c r="D7117">
        <v>202510</v>
      </c>
      <c r="E7117" s="121" t="str">
        <f t="shared" si="110"/>
        <v>01 October 2025</v>
      </c>
      <c r="F7117" t="s">
        <v>541</v>
      </c>
      <c r="G7117" t="s">
        <v>550</v>
      </c>
    </row>
    <row r="7118" spans="1:7" x14ac:dyDescent="0.25">
      <c r="A7118" s="98" t="s">
        <v>549</v>
      </c>
      <c r="B7118" t="s">
        <v>112</v>
      </c>
      <c r="C7118">
        <v>45346</v>
      </c>
      <c r="D7118">
        <v>202510</v>
      </c>
      <c r="E7118" s="121" t="str">
        <f t="shared" si="110"/>
        <v>01 October 2025</v>
      </c>
      <c r="F7118" t="s">
        <v>541</v>
      </c>
      <c r="G7118" t="s">
        <v>551</v>
      </c>
    </row>
    <row r="7119" spans="1:7" x14ac:dyDescent="0.25">
      <c r="A7119" s="98" t="s">
        <v>549</v>
      </c>
      <c r="B7119" t="s">
        <v>112</v>
      </c>
      <c r="C7119">
        <v>77420</v>
      </c>
      <c r="D7119">
        <v>202510</v>
      </c>
      <c r="E7119" s="121" t="str">
        <f t="shared" si="110"/>
        <v>01 October 2025</v>
      </c>
      <c r="F7119" t="s">
        <v>541</v>
      </c>
      <c r="G7119" t="s">
        <v>552</v>
      </c>
    </row>
    <row r="7120" spans="1:7" x14ac:dyDescent="0.25">
      <c r="A7120" s="98" t="s">
        <v>549</v>
      </c>
      <c r="B7120" t="s">
        <v>112</v>
      </c>
      <c r="C7120">
        <v>99540</v>
      </c>
      <c r="D7120">
        <v>202510</v>
      </c>
      <c r="E7120" s="121" t="str">
        <f t="shared" si="110"/>
        <v>01 October 2025</v>
      </c>
      <c r="F7120" t="s">
        <v>541</v>
      </c>
      <c r="G7120" t="s">
        <v>553</v>
      </c>
    </row>
    <row r="7121" spans="1:7" x14ac:dyDescent="0.25">
      <c r="A7121" s="98" t="s">
        <v>549</v>
      </c>
      <c r="B7121" t="s">
        <v>112</v>
      </c>
      <c r="C7121">
        <v>110600</v>
      </c>
      <c r="D7121">
        <v>202510</v>
      </c>
      <c r="E7121" s="121" t="str">
        <f t="shared" si="110"/>
        <v>01 October 2025</v>
      </c>
      <c r="F7121" t="s">
        <v>541</v>
      </c>
      <c r="G7121" t="s">
        <v>554</v>
      </c>
    </row>
    <row r="7122" spans="1:7" x14ac:dyDescent="0.25">
      <c r="A7122" s="98" t="s">
        <v>549</v>
      </c>
      <c r="B7122" t="s">
        <v>114</v>
      </c>
      <c r="C7122">
        <v>22120</v>
      </c>
      <c r="D7122">
        <v>202510</v>
      </c>
      <c r="E7122" s="121" t="str">
        <f t="shared" si="110"/>
        <v>01 October 2025</v>
      </c>
      <c r="F7122" t="s">
        <v>541</v>
      </c>
      <c r="G7122" t="s">
        <v>550</v>
      </c>
    </row>
    <row r="7123" spans="1:7" x14ac:dyDescent="0.25">
      <c r="A7123" s="98" t="s">
        <v>549</v>
      </c>
      <c r="B7123" t="s">
        <v>114</v>
      </c>
      <c r="C7123">
        <v>45346</v>
      </c>
      <c r="D7123">
        <v>202510</v>
      </c>
      <c r="E7123" s="121" t="str">
        <f t="shared" si="110"/>
        <v>01 October 2025</v>
      </c>
      <c r="F7123" t="s">
        <v>541</v>
      </c>
      <c r="G7123" t="s">
        <v>551</v>
      </c>
    </row>
    <row r="7124" spans="1:7" x14ac:dyDescent="0.25">
      <c r="A7124" s="98" t="s">
        <v>549</v>
      </c>
      <c r="B7124" t="s">
        <v>114</v>
      </c>
      <c r="C7124">
        <v>77420</v>
      </c>
      <c r="D7124">
        <v>202510</v>
      </c>
      <c r="E7124" s="121" t="str">
        <f t="shared" si="110"/>
        <v>01 October 2025</v>
      </c>
      <c r="F7124" t="s">
        <v>541</v>
      </c>
      <c r="G7124" t="s">
        <v>552</v>
      </c>
    </row>
    <row r="7125" spans="1:7" x14ac:dyDescent="0.25">
      <c r="A7125" s="98" t="s">
        <v>549</v>
      </c>
      <c r="B7125" t="s">
        <v>114</v>
      </c>
      <c r="C7125">
        <v>99540</v>
      </c>
      <c r="D7125">
        <v>202510</v>
      </c>
      <c r="E7125" s="121" t="str">
        <f t="shared" si="110"/>
        <v>01 October 2025</v>
      </c>
      <c r="F7125" t="s">
        <v>541</v>
      </c>
      <c r="G7125" t="s">
        <v>553</v>
      </c>
    </row>
    <row r="7126" spans="1:7" x14ac:dyDescent="0.25">
      <c r="A7126" s="98" t="s">
        <v>549</v>
      </c>
      <c r="B7126" t="s">
        <v>114</v>
      </c>
      <c r="C7126">
        <v>110600</v>
      </c>
      <c r="D7126">
        <v>202510</v>
      </c>
      <c r="E7126" s="121" t="str">
        <f t="shared" si="110"/>
        <v>01 October 2025</v>
      </c>
      <c r="F7126" t="s">
        <v>541</v>
      </c>
      <c r="G7126" t="s">
        <v>554</v>
      </c>
    </row>
    <row r="7127" spans="1:7" x14ac:dyDescent="0.25">
      <c r="A7127" s="98" t="s">
        <v>549</v>
      </c>
      <c r="B7127" t="s">
        <v>116</v>
      </c>
      <c r="C7127">
        <v>0</v>
      </c>
      <c r="D7127">
        <v>202510</v>
      </c>
      <c r="E7127" s="121" t="str">
        <f t="shared" si="110"/>
        <v>01 October 2025</v>
      </c>
      <c r="F7127" t="s">
        <v>541</v>
      </c>
      <c r="G7127" t="s">
        <v>550</v>
      </c>
    </row>
    <row r="7128" spans="1:7" x14ac:dyDescent="0.25">
      <c r="A7128" s="98" t="s">
        <v>549</v>
      </c>
      <c r="B7128" t="s">
        <v>116</v>
      </c>
      <c r="C7128">
        <v>0</v>
      </c>
      <c r="D7128">
        <v>202510</v>
      </c>
      <c r="E7128" s="121" t="str">
        <f t="shared" si="110"/>
        <v>01 October 2025</v>
      </c>
      <c r="F7128" t="s">
        <v>541</v>
      </c>
      <c r="G7128" t="s">
        <v>551</v>
      </c>
    </row>
    <row r="7129" spans="1:7" x14ac:dyDescent="0.25">
      <c r="A7129" s="98" t="s">
        <v>549</v>
      </c>
      <c r="B7129" t="s">
        <v>116</v>
      </c>
      <c r="C7129">
        <v>0</v>
      </c>
      <c r="D7129">
        <v>202510</v>
      </c>
      <c r="E7129" s="121" t="str">
        <f t="shared" si="110"/>
        <v>01 October 2025</v>
      </c>
      <c r="F7129" t="s">
        <v>541</v>
      </c>
      <c r="G7129" t="s">
        <v>552</v>
      </c>
    </row>
    <row r="7130" spans="1:7" x14ac:dyDescent="0.25">
      <c r="A7130" s="98" t="s">
        <v>549</v>
      </c>
      <c r="B7130" t="s">
        <v>116</v>
      </c>
      <c r="C7130">
        <v>0</v>
      </c>
      <c r="D7130">
        <v>202510</v>
      </c>
      <c r="E7130" s="121" t="str">
        <f t="shared" si="110"/>
        <v>01 October 2025</v>
      </c>
      <c r="F7130" t="s">
        <v>541</v>
      </c>
      <c r="G7130" t="s">
        <v>553</v>
      </c>
    </row>
    <row r="7131" spans="1:7" x14ac:dyDescent="0.25">
      <c r="A7131" s="98" t="s">
        <v>549</v>
      </c>
      <c r="B7131" t="s">
        <v>116</v>
      </c>
      <c r="C7131">
        <v>0</v>
      </c>
      <c r="D7131">
        <v>202510</v>
      </c>
      <c r="E7131" s="121" t="str">
        <f t="shared" si="110"/>
        <v>01 October 2025</v>
      </c>
      <c r="F7131" t="s">
        <v>541</v>
      </c>
      <c r="G7131" t="s">
        <v>554</v>
      </c>
    </row>
    <row r="7132" spans="1:7" x14ac:dyDescent="0.25">
      <c r="A7132" s="98" t="s">
        <v>549</v>
      </c>
      <c r="B7132" t="s">
        <v>118</v>
      </c>
      <c r="C7132">
        <v>0</v>
      </c>
      <c r="D7132">
        <v>202510</v>
      </c>
      <c r="E7132" s="121" t="str">
        <f t="shared" si="110"/>
        <v>01 October 2025</v>
      </c>
      <c r="F7132" t="s">
        <v>541</v>
      </c>
      <c r="G7132" t="s">
        <v>550</v>
      </c>
    </row>
    <row r="7133" spans="1:7" x14ac:dyDescent="0.25">
      <c r="A7133" s="98" t="s">
        <v>549</v>
      </c>
      <c r="B7133" t="s">
        <v>118</v>
      </c>
      <c r="C7133">
        <v>0</v>
      </c>
      <c r="D7133">
        <v>202510</v>
      </c>
      <c r="E7133" s="121" t="str">
        <f t="shared" si="110"/>
        <v>01 October 2025</v>
      </c>
      <c r="F7133" t="s">
        <v>541</v>
      </c>
      <c r="G7133" t="s">
        <v>551</v>
      </c>
    </row>
    <row r="7134" spans="1:7" x14ac:dyDescent="0.25">
      <c r="A7134" s="98" t="s">
        <v>549</v>
      </c>
      <c r="B7134" t="s">
        <v>118</v>
      </c>
      <c r="C7134">
        <v>0</v>
      </c>
      <c r="D7134">
        <v>202510</v>
      </c>
      <c r="E7134" s="121" t="str">
        <f t="shared" si="110"/>
        <v>01 October 2025</v>
      </c>
      <c r="F7134" t="s">
        <v>541</v>
      </c>
      <c r="G7134" t="s">
        <v>552</v>
      </c>
    </row>
    <row r="7135" spans="1:7" x14ac:dyDescent="0.25">
      <c r="A7135" s="98" t="s">
        <v>549</v>
      </c>
      <c r="B7135" t="s">
        <v>118</v>
      </c>
      <c r="C7135">
        <v>0</v>
      </c>
      <c r="D7135">
        <v>202510</v>
      </c>
      <c r="E7135" s="121" t="str">
        <f t="shared" si="110"/>
        <v>01 October 2025</v>
      </c>
      <c r="F7135" t="s">
        <v>541</v>
      </c>
      <c r="G7135" t="s">
        <v>553</v>
      </c>
    </row>
    <row r="7136" spans="1:7" x14ac:dyDescent="0.25">
      <c r="A7136" s="98" t="s">
        <v>549</v>
      </c>
      <c r="B7136" t="s">
        <v>118</v>
      </c>
      <c r="C7136">
        <v>0</v>
      </c>
      <c r="D7136">
        <v>202510</v>
      </c>
      <c r="E7136" s="121" t="str">
        <f t="shared" si="110"/>
        <v>01 October 2025</v>
      </c>
      <c r="F7136" t="s">
        <v>541</v>
      </c>
      <c r="G7136" t="s">
        <v>554</v>
      </c>
    </row>
    <row r="7137" spans="1:7" x14ac:dyDescent="0.25">
      <c r="A7137" s="98" t="s">
        <v>549</v>
      </c>
      <c r="B7137" t="s">
        <v>120</v>
      </c>
      <c r="C7137">
        <v>-6863.4000000000005</v>
      </c>
      <c r="D7137">
        <v>202510</v>
      </c>
      <c r="E7137" s="121" t="str">
        <f t="shared" si="110"/>
        <v>01 October 2025</v>
      </c>
      <c r="F7137" t="s">
        <v>541</v>
      </c>
      <c r="G7137" t="s">
        <v>550</v>
      </c>
    </row>
    <row r="7138" spans="1:7" x14ac:dyDescent="0.25">
      <c r="A7138" s="98" t="s">
        <v>549</v>
      </c>
      <c r="B7138" t="s">
        <v>120</v>
      </c>
      <c r="C7138">
        <v>-14069.97</v>
      </c>
      <c r="D7138">
        <v>202510</v>
      </c>
      <c r="E7138" s="121" t="str">
        <f t="shared" si="110"/>
        <v>01 October 2025</v>
      </c>
      <c r="F7138" t="s">
        <v>541</v>
      </c>
      <c r="G7138" t="s">
        <v>551</v>
      </c>
    </row>
    <row r="7139" spans="1:7" x14ac:dyDescent="0.25">
      <c r="A7139" s="98" t="s">
        <v>549</v>
      </c>
      <c r="B7139" t="s">
        <v>120</v>
      </c>
      <c r="C7139">
        <v>-24021.899999999998</v>
      </c>
      <c r="D7139">
        <v>202510</v>
      </c>
      <c r="E7139" s="121" t="str">
        <f t="shared" si="110"/>
        <v>01 October 2025</v>
      </c>
      <c r="F7139" t="s">
        <v>541</v>
      </c>
      <c r="G7139" t="s">
        <v>552</v>
      </c>
    </row>
    <row r="7140" spans="1:7" x14ac:dyDescent="0.25">
      <c r="A7140" s="98" t="s">
        <v>549</v>
      </c>
      <c r="B7140" t="s">
        <v>120</v>
      </c>
      <c r="C7140">
        <v>-30885.3</v>
      </c>
      <c r="D7140">
        <v>202510</v>
      </c>
      <c r="E7140" s="121" t="str">
        <f t="shared" si="110"/>
        <v>01 October 2025</v>
      </c>
      <c r="F7140" t="s">
        <v>541</v>
      </c>
      <c r="G7140" t="s">
        <v>553</v>
      </c>
    </row>
    <row r="7141" spans="1:7" x14ac:dyDescent="0.25">
      <c r="A7141" s="98" t="s">
        <v>549</v>
      </c>
      <c r="B7141" t="s">
        <v>120</v>
      </c>
      <c r="C7141">
        <v>-34317</v>
      </c>
      <c r="D7141">
        <v>202510</v>
      </c>
      <c r="E7141" s="121" t="str">
        <f t="shared" si="110"/>
        <v>01 October 2025</v>
      </c>
      <c r="F7141" t="s">
        <v>541</v>
      </c>
      <c r="G7141" t="s">
        <v>554</v>
      </c>
    </row>
    <row r="7142" spans="1:7" x14ac:dyDescent="0.25">
      <c r="A7142" s="98" t="s">
        <v>549</v>
      </c>
      <c r="B7142" t="s">
        <v>122</v>
      </c>
      <c r="C7142">
        <v>0</v>
      </c>
      <c r="D7142">
        <v>202510</v>
      </c>
      <c r="E7142" s="121" t="str">
        <f t="shared" si="110"/>
        <v>01 October 2025</v>
      </c>
      <c r="F7142" t="s">
        <v>541</v>
      </c>
      <c r="G7142" t="s">
        <v>550</v>
      </c>
    </row>
    <row r="7143" spans="1:7" x14ac:dyDescent="0.25">
      <c r="A7143" s="98" t="s">
        <v>549</v>
      </c>
      <c r="B7143" t="s">
        <v>122</v>
      </c>
      <c r="C7143">
        <v>0</v>
      </c>
      <c r="D7143">
        <v>202510</v>
      </c>
      <c r="E7143" s="121" t="str">
        <f t="shared" si="110"/>
        <v>01 October 2025</v>
      </c>
      <c r="F7143" t="s">
        <v>541</v>
      </c>
      <c r="G7143" t="s">
        <v>551</v>
      </c>
    </row>
    <row r="7144" spans="1:7" x14ac:dyDescent="0.25">
      <c r="A7144" s="98" t="s">
        <v>549</v>
      </c>
      <c r="B7144" t="s">
        <v>122</v>
      </c>
      <c r="C7144">
        <v>0</v>
      </c>
      <c r="D7144">
        <v>202510</v>
      </c>
      <c r="E7144" s="121" t="str">
        <f t="shared" si="110"/>
        <v>01 October 2025</v>
      </c>
      <c r="F7144" t="s">
        <v>541</v>
      </c>
      <c r="G7144" t="s">
        <v>552</v>
      </c>
    </row>
    <row r="7145" spans="1:7" x14ac:dyDescent="0.25">
      <c r="A7145" s="98" t="s">
        <v>549</v>
      </c>
      <c r="B7145" t="s">
        <v>122</v>
      </c>
      <c r="C7145">
        <v>0</v>
      </c>
      <c r="D7145">
        <v>202510</v>
      </c>
      <c r="E7145" s="121" t="str">
        <f t="shared" si="110"/>
        <v>01 October 2025</v>
      </c>
      <c r="F7145" t="s">
        <v>541</v>
      </c>
      <c r="G7145" t="s">
        <v>553</v>
      </c>
    </row>
    <row r="7146" spans="1:7" x14ac:dyDescent="0.25">
      <c r="A7146" s="98" t="s">
        <v>549</v>
      </c>
      <c r="B7146" t="s">
        <v>122</v>
      </c>
      <c r="C7146">
        <v>0</v>
      </c>
      <c r="D7146">
        <v>202510</v>
      </c>
      <c r="E7146" s="121" t="str">
        <f t="shared" si="110"/>
        <v>01 October 2025</v>
      </c>
      <c r="F7146" t="s">
        <v>541</v>
      </c>
      <c r="G7146" t="s">
        <v>554</v>
      </c>
    </row>
    <row r="7147" spans="1:7" x14ac:dyDescent="0.25">
      <c r="A7147" s="98" t="s">
        <v>549</v>
      </c>
      <c r="B7147" t="s">
        <v>124</v>
      </c>
      <c r="C7147">
        <v>-274.60000000000002</v>
      </c>
      <c r="D7147">
        <v>202510</v>
      </c>
      <c r="E7147" s="121" t="str">
        <f t="shared" si="110"/>
        <v>01 October 2025</v>
      </c>
      <c r="F7147" t="s">
        <v>541</v>
      </c>
      <c r="G7147" t="s">
        <v>550</v>
      </c>
    </row>
    <row r="7148" spans="1:7" x14ac:dyDescent="0.25">
      <c r="A7148" s="98" t="s">
        <v>549</v>
      </c>
      <c r="B7148" t="s">
        <v>124</v>
      </c>
      <c r="C7148">
        <v>-562.92999999999995</v>
      </c>
      <c r="D7148">
        <v>202510</v>
      </c>
      <c r="E7148" s="121" t="str">
        <f t="shared" si="110"/>
        <v>01 October 2025</v>
      </c>
      <c r="F7148" t="s">
        <v>541</v>
      </c>
      <c r="G7148" t="s">
        <v>551</v>
      </c>
    </row>
    <row r="7149" spans="1:7" x14ac:dyDescent="0.25">
      <c r="A7149" s="98" t="s">
        <v>549</v>
      </c>
      <c r="B7149" t="s">
        <v>124</v>
      </c>
      <c r="C7149">
        <v>-961.09999999999991</v>
      </c>
      <c r="D7149">
        <v>202510</v>
      </c>
      <c r="E7149" s="121" t="str">
        <f t="shared" si="110"/>
        <v>01 October 2025</v>
      </c>
      <c r="F7149" t="s">
        <v>541</v>
      </c>
      <c r="G7149" t="s">
        <v>552</v>
      </c>
    </row>
    <row r="7150" spans="1:7" x14ac:dyDescent="0.25">
      <c r="A7150" s="98" t="s">
        <v>549</v>
      </c>
      <c r="B7150" t="s">
        <v>124</v>
      </c>
      <c r="C7150">
        <v>-1235.7</v>
      </c>
      <c r="D7150">
        <v>202510</v>
      </c>
      <c r="E7150" s="121" t="str">
        <f t="shared" si="110"/>
        <v>01 October 2025</v>
      </c>
      <c r="F7150" t="s">
        <v>541</v>
      </c>
      <c r="G7150" t="s">
        <v>553</v>
      </c>
    </row>
    <row r="7151" spans="1:7" x14ac:dyDescent="0.25">
      <c r="A7151" s="98" t="s">
        <v>549</v>
      </c>
      <c r="B7151" t="s">
        <v>124</v>
      </c>
      <c r="C7151">
        <v>-1373</v>
      </c>
      <c r="D7151">
        <v>202510</v>
      </c>
      <c r="E7151" s="121" t="str">
        <f t="shared" si="110"/>
        <v>01 October 2025</v>
      </c>
      <c r="F7151" t="s">
        <v>541</v>
      </c>
      <c r="G7151" t="s">
        <v>554</v>
      </c>
    </row>
    <row r="7152" spans="1:7" x14ac:dyDescent="0.25">
      <c r="A7152" s="98" t="s">
        <v>549</v>
      </c>
      <c r="B7152" t="s">
        <v>558</v>
      </c>
      <c r="C7152">
        <v>0</v>
      </c>
      <c r="D7152">
        <v>202510</v>
      </c>
      <c r="E7152" s="121" t="str">
        <f t="shared" si="110"/>
        <v>01 October 2025</v>
      </c>
      <c r="F7152" t="s">
        <v>541</v>
      </c>
      <c r="G7152" t="s">
        <v>550</v>
      </c>
    </row>
    <row r="7153" spans="1:7" x14ac:dyDescent="0.25">
      <c r="A7153" s="98" t="s">
        <v>549</v>
      </c>
      <c r="B7153" t="s">
        <v>558</v>
      </c>
      <c r="C7153">
        <v>0</v>
      </c>
      <c r="D7153">
        <v>202510</v>
      </c>
      <c r="E7153" s="121" t="str">
        <f t="shared" si="110"/>
        <v>01 October 2025</v>
      </c>
      <c r="F7153" t="s">
        <v>541</v>
      </c>
      <c r="G7153" t="s">
        <v>551</v>
      </c>
    </row>
    <row r="7154" spans="1:7" x14ac:dyDescent="0.25">
      <c r="A7154" s="98" t="s">
        <v>549</v>
      </c>
      <c r="B7154" t="s">
        <v>558</v>
      </c>
      <c r="C7154">
        <v>0</v>
      </c>
      <c r="D7154">
        <v>202510</v>
      </c>
      <c r="E7154" s="121" t="str">
        <f t="shared" si="110"/>
        <v>01 October 2025</v>
      </c>
      <c r="F7154" t="s">
        <v>541</v>
      </c>
      <c r="G7154" t="s">
        <v>552</v>
      </c>
    </row>
    <row r="7155" spans="1:7" x14ac:dyDescent="0.25">
      <c r="A7155" s="98" t="s">
        <v>549</v>
      </c>
      <c r="B7155" t="s">
        <v>558</v>
      </c>
      <c r="C7155">
        <v>0</v>
      </c>
      <c r="D7155">
        <v>202510</v>
      </c>
      <c r="E7155" s="121" t="str">
        <f t="shared" si="110"/>
        <v>01 October 2025</v>
      </c>
      <c r="F7155" t="s">
        <v>541</v>
      </c>
      <c r="G7155" t="s">
        <v>553</v>
      </c>
    </row>
    <row r="7156" spans="1:7" x14ac:dyDescent="0.25">
      <c r="A7156" s="98" t="s">
        <v>549</v>
      </c>
      <c r="B7156" t="s">
        <v>558</v>
      </c>
      <c r="C7156">
        <v>0</v>
      </c>
      <c r="D7156">
        <v>202510</v>
      </c>
      <c r="E7156" s="121" t="str">
        <f t="shared" si="110"/>
        <v>01 October 2025</v>
      </c>
      <c r="F7156" t="s">
        <v>541</v>
      </c>
      <c r="G7156" t="s">
        <v>554</v>
      </c>
    </row>
    <row r="7157" spans="1:7" x14ac:dyDescent="0.25">
      <c r="A7157" s="98" t="s">
        <v>549</v>
      </c>
      <c r="B7157" t="s">
        <v>126</v>
      </c>
      <c r="C7157">
        <v>-576.6</v>
      </c>
      <c r="D7157">
        <v>202510</v>
      </c>
      <c r="E7157" s="121" t="str">
        <f t="shared" si="110"/>
        <v>01 October 2025</v>
      </c>
      <c r="F7157" t="s">
        <v>541</v>
      </c>
      <c r="G7157" t="s">
        <v>550</v>
      </c>
    </row>
    <row r="7158" spans="1:7" x14ac:dyDescent="0.25">
      <c r="A7158" s="98" t="s">
        <v>549</v>
      </c>
      <c r="B7158" t="s">
        <v>126</v>
      </c>
      <c r="C7158">
        <v>-1182.03</v>
      </c>
      <c r="D7158">
        <v>202510</v>
      </c>
      <c r="E7158" s="121" t="str">
        <f t="shared" si="110"/>
        <v>01 October 2025</v>
      </c>
      <c r="F7158" t="s">
        <v>541</v>
      </c>
      <c r="G7158" t="s">
        <v>551</v>
      </c>
    </row>
    <row r="7159" spans="1:7" x14ac:dyDescent="0.25">
      <c r="A7159" s="98" t="s">
        <v>549</v>
      </c>
      <c r="B7159" t="s">
        <v>126</v>
      </c>
      <c r="C7159">
        <v>-2018.1</v>
      </c>
      <c r="D7159">
        <v>202510</v>
      </c>
      <c r="E7159" s="121" t="str">
        <f t="shared" si="110"/>
        <v>01 October 2025</v>
      </c>
      <c r="F7159" t="s">
        <v>541</v>
      </c>
      <c r="G7159" t="s">
        <v>552</v>
      </c>
    </row>
    <row r="7160" spans="1:7" x14ac:dyDescent="0.25">
      <c r="A7160" s="98" t="s">
        <v>549</v>
      </c>
      <c r="B7160" t="s">
        <v>126</v>
      </c>
      <c r="C7160">
        <v>-2594.7000000000003</v>
      </c>
      <c r="D7160">
        <v>202510</v>
      </c>
      <c r="E7160" s="121" t="str">
        <f t="shared" si="110"/>
        <v>01 October 2025</v>
      </c>
      <c r="F7160" t="s">
        <v>541</v>
      </c>
      <c r="G7160" t="s">
        <v>553</v>
      </c>
    </row>
    <row r="7161" spans="1:7" x14ac:dyDescent="0.25">
      <c r="A7161" s="98" t="s">
        <v>549</v>
      </c>
      <c r="B7161" t="s">
        <v>126</v>
      </c>
      <c r="C7161">
        <v>-2883</v>
      </c>
      <c r="D7161">
        <v>202510</v>
      </c>
      <c r="E7161" s="121" t="str">
        <f t="shared" si="110"/>
        <v>01 October 2025</v>
      </c>
      <c r="F7161" t="s">
        <v>541</v>
      </c>
      <c r="G7161" t="s">
        <v>554</v>
      </c>
    </row>
    <row r="7162" spans="1:7" x14ac:dyDescent="0.25">
      <c r="A7162" s="98" t="s">
        <v>549</v>
      </c>
      <c r="B7162" t="s">
        <v>128</v>
      </c>
      <c r="C7162">
        <v>0</v>
      </c>
      <c r="D7162">
        <v>202510</v>
      </c>
      <c r="E7162" s="121" t="str">
        <f t="shared" si="110"/>
        <v>01 October 2025</v>
      </c>
      <c r="F7162" t="s">
        <v>541</v>
      </c>
      <c r="G7162" t="s">
        <v>550</v>
      </c>
    </row>
    <row r="7163" spans="1:7" x14ac:dyDescent="0.25">
      <c r="A7163" s="98" t="s">
        <v>549</v>
      </c>
      <c r="B7163" t="s">
        <v>128</v>
      </c>
      <c r="C7163">
        <v>0</v>
      </c>
      <c r="D7163">
        <v>202510</v>
      </c>
      <c r="E7163" s="121" t="str">
        <f t="shared" si="110"/>
        <v>01 October 2025</v>
      </c>
      <c r="F7163" t="s">
        <v>541</v>
      </c>
      <c r="G7163" t="s">
        <v>551</v>
      </c>
    </row>
    <row r="7164" spans="1:7" x14ac:dyDescent="0.25">
      <c r="A7164" s="98" t="s">
        <v>549</v>
      </c>
      <c r="B7164" t="s">
        <v>128</v>
      </c>
      <c r="C7164">
        <v>0</v>
      </c>
      <c r="D7164">
        <v>202510</v>
      </c>
      <c r="E7164" s="121" t="str">
        <f t="shared" si="110"/>
        <v>01 October 2025</v>
      </c>
      <c r="F7164" t="s">
        <v>541</v>
      </c>
      <c r="G7164" t="s">
        <v>552</v>
      </c>
    </row>
    <row r="7165" spans="1:7" x14ac:dyDescent="0.25">
      <c r="A7165" s="98" t="s">
        <v>549</v>
      </c>
      <c r="B7165" t="s">
        <v>128</v>
      </c>
      <c r="C7165">
        <v>0</v>
      </c>
      <c r="D7165">
        <v>202510</v>
      </c>
      <c r="E7165" s="121" t="str">
        <f t="shared" si="110"/>
        <v>01 October 2025</v>
      </c>
      <c r="F7165" t="s">
        <v>541</v>
      </c>
      <c r="G7165" t="s">
        <v>553</v>
      </c>
    </row>
    <row r="7166" spans="1:7" x14ac:dyDescent="0.25">
      <c r="A7166" s="98" t="s">
        <v>549</v>
      </c>
      <c r="B7166" t="s">
        <v>128</v>
      </c>
      <c r="C7166">
        <v>0</v>
      </c>
      <c r="D7166">
        <v>202510</v>
      </c>
      <c r="E7166" s="121" t="str">
        <f t="shared" si="110"/>
        <v>01 October 2025</v>
      </c>
      <c r="F7166" t="s">
        <v>541</v>
      </c>
      <c r="G7166" t="s">
        <v>554</v>
      </c>
    </row>
    <row r="7167" spans="1:7" x14ac:dyDescent="0.25">
      <c r="A7167" s="98" t="s">
        <v>549</v>
      </c>
      <c r="B7167" t="s">
        <v>543</v>
      </c>
      <c r="C7167">
        <v>-6.8000000000000007</v>
      </c>
      <c r="D7167">
        <v>202510</v>
      </c>
      <c r="E7167" s="121" t="str">
        <f t="shared" si="110"/>
        <v>01 October 2025</v>
      </c>
      <c r="F7167" t="s">
        <v>541</v>
      </c>
      <c r="G7167" t="s">
        <v>550</v>
      </c>
    </row>
    <row r="7168" spans="1:7" x14ac:dyDescent="0.25">
      <c r="A7168" s="98" t="s">
        <v>549</v>
      </c>
      <c r="B7168" t="s">
        <v>543</v>
      </c>
      <c r="C7168">
        <v>-13.94</v>
      </c>
      <c r="D7168">
        <v>202510</v>
      </c>
      <c r="E7168" s="121" t="str">
        <f t="shared" si="110"/>
        <v>01 October 2025</v>
      </c>
      <c r="F7168" t="s">
        <v>541</v>
      </c>
      <c r="G7168" t="s">
        <v>551</v>
      </c>
    </row>
    <row r="7169" spans="1:7" x14ac:dyDescent="0.25">
      <c r="A7169" s="98" t="s">
        <v>549</v>
      </c>
      <c r="B7169" t="s">
        <v>543</v>
      </c>
      <c r="C7169">
        <v>-23.799999999999997</v>
      </c>
      <c r="D7169">
        <v>202510</v>
      </c>
      <c r="E7169" s="121" t="str">
        <f t="shared" si="110"/>
        <v>01 October 2025</v>
      </c>
      <c r="F7169" t="s">
        <v>541</v>
      </c>
      <c r="G7169" t="s">
        <v>552</v>
      </c>
    </row>
    <row r="7170" spans="1:7" x14ac:dyDescent="0.25">
      <c r="A7170" s="98" t="s">
        <v>549</v>
      </c>
      <c r="B7170" t="s">
        <v>543</v>
      </c>
      <c r="C7170">
        <v>-30.6</v>
      </c>
      <c r="D7170">
        <v>202510</v>
      </c>
      <c r="E7170" s="121" t="str">
        <f t="shared" si="110"/>
        <v>01 October 2025</v>
      </c>
      <c r="F7170" t="s">
        <v>541</v>
      </c>
      <c r="G7170" t="s">
        <v>553</v>
      </c>
    </row>
    <row r="7171" spans="1:7" x14ac:dyDescent="0.25">
      <c r="A7171" s="98" t="s">
        <v>549</v>
      </c>
      <c r="B7171" t="s">
        <v>543</v>
      </c>
      <c r="C7171">
        <v>-34</v>
      </c>
      <c r="D7171">
        <v>202510</v>
      </c>
      <c r="E7171" s="121" t="str">
        <f t="shared" si="110"/>
        <v>01 October 2025</v>
      </c>
      <c r="F7171" t="s">
        <v>541</v>
      </c>
      <c r="G7171" t="s">
        <v>554</v>
      </c>
    </row>
    <row r="7172" spans="1:7" x14ac:dyDescent="0.25">
      <c r="A7172" s="98" t="s">
        <v>549</v>
      </c>
      <c r="B7172" t="s">
        <v>130</v>
      </c>
      <c r="C7172">
        <v>-50</v>
      </c>
      <c r="D7172">
        <v>202510</v>
      </c>
      <c r="E7172" s="121" t="str">
        <f t="shared" si="110"/>
        <v>01 October 2025</v>
      </c>
      <c r="F7172" t="s">
        <v>541</v>
      </c>
      <c r="G7172" t="s">
        <v>550</v>
      </c>
    </row>
    <row r="7173" spans="1:7" x14ac:dyDescent="0.25">
      <c r="A7173" s="98" t="s">
        <v>549</v>
      </c>
      <c r="B7173" t="s">
        <v>130</v>
      </c>
      <c r="C7173">
        <v>-102.5</v>
      </c>
      <c r="D7173">
        <v>202510</v>
      </c>
      <c r="E7173" s="121" t="str">
        <f t="shared" si="110"/>
        <v>01 October 2025</v>
      </c>
      <c r="F7173" t="s">
        <v>541</v>
      </c>
      <c r="G7173" t="s">
        <v>551</v>
      </c>
    </row>
    <row r="7174" spans="1:7" x14ac:dyDescent="0.25">
      <c r="A7174" s="98" t="s">
        <v>549</v>
      </c>
      <c r="B7174" t="s">
        <v>130</v>
      </c>
      <c r="C7174">
        <v>-175</v>
      </c>
      <c r="D7174">
        <v>202510</v>
      </c>
      <c r="E7174" s="121" t="str">
        <f t="shared" si="110"/>
        <v>01 October 2025</v>
      </c>
      <c r="F7174" t="s">
        <v>541</v>
      </c>
      <c r="G7174" t="s">
        <v>552</v>
      </c>
    </row>
    <row r="7175" spans="1:7" x14ac:dyDescent="0.25">
      <c r="A7175" s="98" t="s">
        <v>549</v>
      </c>
      <c r="B7175" t="s">
        <v>130</v>
      </c>
      <c r="C7175">
        <v>-225</v>
      </c>
      <c r="D7175">
        <v>202510</v>
      </c>
      <c r="E7175" s="121" t="str">
        <f t="shared" ref="E7175:E7238" si="111">TEXT(DATE(LEFT(D7175,4), RIGHT(D7175,2), 1), "DD MMMM YYYY")</f>
        <v>01 October 2025</v>
      </c>
      <c r="F7175" t="s">
        <v>541</v>
      </c>
      <c r="G7175" t="s">
        <v>553</v>
      </c>
    </row>
    <row r="7176" spans="1:7" x14ac:dyDescent="0.25">
      <c r="A7176" s="98" t="s">
        <v>549</v>
      </c>
      <c r="B7176" t="s">
        <v>130</v>
      </c>
      <c r="C7176">
        <v>-250</v>
      </c>
      <c r="D7176">
        <v>202510</v>
      </c>
      <c r="E7176" s="121" t="str">
        <f t="shared" si="111"/>
        <v>01 October 2025</v>
      </c>
      <c r="F7176" t="s">
        <v>541</v>
      </c>
      <c r="G7176" t="s">
        <v>554</v>
      </c>
    </row>
    <row r="7177" spans="1:7" x14ac:dyDescent="0.25">
      <c r="A7177" s="98" t="s">
        <v>549</v>
      </c>
      <c r="B7177" t="s">
        <v>134</v>
      </c>
      <c r="C7177">
        <v>-549</v>
      </c>
      <c r="D7177">
        <v>202510</v>
      </c>
      <c r="E7177" s="121" t="str">
        <f t="shared" si="111"/>
        <v>01 October 2025</v>
      </c>
      <c r="F7177" t="s">
        <v>541</v>
      </c>
      <c r="G7177" t="s">
        <v>550</v>
      </c>
    </row>
    <row r="7178" spans="1:7" x14ac:dyDescent="0.25">
      <c r="A7178" s="98" t="s">
        <v>549</v>
      </c>
      <c r="B7178" t="s">
        <v>134</v>
      </c>
      <c r="C7178">
        <v>-1125.45</v>
      </c>
      <c r="D7178">
        <v>202510</v>
      </c>
      <c r="E7178" s="121" t="str">
        <f t="shared" si="111"/>
        <v>01 October 2025</v>
      </c>
      <c r="F7178" t="s">
        <v>541</v>
      </c>
      <c r="G7178" t="s">
        <v>551</v>
      </c>
    </row>
    <row r="7179" spans="1:7" x14ac:dyDescent="0.25">
      <c r="A7179" s="98" t="s">
        <v>549</v>
      </c>
      <c r="B7179" t="s">
        <v>134</v>
      </c>
      <c r="C7179">
        <v>-1921.4999999999998</v>
      </c>
      <c r="D7179">
        <v>202510</v>
      </c>
      <c r="E7179" s="121" t="str">
        <f t="shared" si="111"/>
        <v>01 October 2025</v>
      </c>
      <c r="F7179" t="s">
        <v>541</v>
      </c>
      <c r="G7179" t="s">
        <v>552</v>
      </c>
    </row>
    <row r="7180" spans="1:7" x14ac:dyDescent="0.25">
      <c r="A7180" s="98" t="s">
        <v>549</v>
      </c>
      <c r="B7180" t="s">
        <v>134</v>
      </c>
      <c r="C7180">
        <v>-2470.5</v>
      </c>
      <c r="D7180">
        <v>202510</v>
      </c>
      <c r="E7180" s="121" t="str">
        <f t="shared" si="111"/>
        <v>01 October 2025</v>
      </c>
      <c r="F7180" t="s">
        <v>541</v>
      </c>
      <c r="G7180" t="s">
        <v>553</v>
      </c>
    </row>
    <row r="7181" spans="1:7" x14ac:dyDescent="0.25">
      <c r="A7181" s="98" t="s">
        <v>549</v>
      </c>
      <c r="B7181" t="s">
        <v>134</v>
      </c>
      <c r="C7181">
        <v>-2745</v>
      </c>
      <c r="D7181">
        <v>202510</v>
      </c>
      <c r="E7181" s="121" t="str">
        <f t="shared" si="111"/>
        <v>01 October 2025</v>
      </c>
      <c r="F7181" t="s">
        <v>541</v>
      </c>
      <c r="G7181" t="s">
        <v>554</v>
      </c>
    </row>
    <row r="7182" spans="1:7" x14ac:dyDescent="0.25">
      <c r="A7182" s="98" t="s">
        <v>549</v>
      </c>
      <c r="B7182" t="s">
        <v>140</v>
      </c>
      <c r="C7182">
        <v>-8320.4</v>
      </c>
      <c r="D7182">
        <v>202510</v>
      </c>
      <c r="E7182" s="121" t="str">
        <f t="shared" si="111"/>
        <v>01 October 2025</v>
      </c>
      <c r="F7182" t="s">
        <v>541</v>
      </c>
      <c r="G7182" t="s">
        <v>550</v>
      </c>
    </row>
    <row r="7183" spans="1:7" x14ac:dyDescent="0.25">
      <c r="A7183" s="98" t="s">
        <v>549</v>
      </c>
      <c r="B7183" t="s">
        <v>140</v>
      </c>
      <c r="C7183">
        <v>-17056.82</v>
      </c>
      <c r="D7183">
        <v>202510</v>
      </c>
      <c r="E7183" s="121" t="str">
        <f t="shared" si="111"/>
        <v>01 October 2025</v>
      </c>
      <c r="F7183" t="s">
        <v>541</v>
      </c>
      <c r="G7183" t="s">
        <v>551</v>
      </c>
    </row>
    <row r="7184" spans="1:7" x14ac:dyDescent="0.25">
      <c r="A7184" s="98" t="s">
        <v>549</v>
      </c>
      <c r="B7184" t="s">
        <v>140</v>
      </c>
      <c r="C7184">
        <v>-29121.399999999998</v>
      </c>
      <c r="D7184">
        <v>202510</v>
      </c>
      <c r="E7184" s="121" t="str">
        <f t="shared" si="111"/>
        <v>01 October 2025</v>
      </c>
      <c r="F7184" t="s">
        <v>541</v>
      </c>
      <c r="G7184" t="s">
        <v>552</v>
      </c>
    </row>
    <row r="7185" spans="1:7" x14ac:dyDescent="0.25">
      <c r="A7185" s="98" t="s">
        <v>549</v>
      </c>
      <c r="B7185" t="s">
        <v>140</v>
      </c>
      <c r="C7185">
        <v>-37441.800000000003</v>
      </c>
      <c r="D7185">
        <v>202510</v>
      </c>
      <c r="E7185" s="121" t="str">
        <f t="shared" si="111"/>
        <v>01 October 2025</v>
      </c>
      <c r="F7185" t="s">
        <v>541</v>
      </c>
      <c r="G7185" t="s">
        <v>553</v>
      </c>
    </row>
    <row r="7186" spans="1:7" x14ac:dyDescent="0.25">
      <c r="A7186" s="98" t="s">
        <v>549</v>
      </c>
      <c r="B7186" t="s">
        <v>140</v>
      </c>
      <c r="C7186">
        <v>-41602</v>
      </c>
      <c r="D7186">
        <v>202510</v>
      </c>
      <c r="E7186" s="121" t="str">
        <f t="shared" si="111"/>
        <v>01 October 2025</v>
      </c>
      <c r="F7186" t="s">
        <v>541</v>
      </c>
      <c r="G7186" t="s">
        <v>554</v>
      </c>
    </row>
    <row r="7187" spans="1:7" x14ac:dyDescent="0.25">
      <c r="A7187" s="98" t="s">
        <v>549</v>
      </c>
      <c r="B7187" t="s">
        <v>142</v>
      </c>
      <c r="C7187">
        <v>0</v>
      </c>
      <c r="D7187">
        <v>202510</v>
      </c>
      <c r="E7187" s="121" t="str">
        <f t="shared" si="111"/>
        <v>01 October 2025</v>
      </c>
      <c r="F7187" t="s">
        <v>541</v>
      </c>
      <c r="G7187" t="s">
        <v>550</v>
      </c>
    </row>
    <row r="7188" spans="1:7" x14ac:dyDescent="0.25">
      <c r="A7188" s="98" t="s">
        <v>549</v>
      </c>
      <c r="B7188" t="s">
        <v>142</v>
      </c>
      <c r="C7188">
        <v>0</v>
      </c>
      <c r="D7188">
        <v>202510</v>
      </c>
      <c r="E7188" s="121" t="str">
        <f t="shared" si="111"/>
        <v>01 October 2025</v>
      </c>
      <c r="F7188" t="s">
        <v>541</v>
      </c>
      <c r="G7188" t="s">
        <v>551</v>
      </c>
    </row>
    <row r="7189" spans="1:7" x14ac:dyDescent="0.25">
      <c r="A7189" s="98" t="s">
        <v>549</v>
      </c>
      <c r="B7189" t="s">
        <v>142</v>
      </c>
      <c r="C7189">
        <v>0</v>
      </c>
      <c r="D7189">
        <v>202510</v>
      </c>
      <c r="E7189" s="121" t="str">
        <f t="shared" si="111"/>
        <v>01 October 2025</v>
      </c>
      <c r="F7189" t="s">
        <v>541</v>
      </c>
      <c r="G7189" t="s">
        <v>552</v>
      </c>
    </row>
    <row r="7190" spans="1:7" x14ac:dyDescent="0.25">
      <c r="A7190" s="98" t="s">
        <v>549</v>
      </c>
      <c r="B7190" t="s">
        <v>142</v>
      </c>
      <c r="C7190">
        <v>0</v>
      </c>
      <c r="D7190">
        <v>202510</v>
      </c>
      <c r="E7190" s="121" t="str">
        <f t="shared" si="111"/>
        <v>01 October 2025</v>
      </c>
      <c r="F7190" t="s">
        <v>541</v>
      </c>
      <c r="G7190" t="s">
        <v>553</v>
      </c>
    </row>
    <row r="7191" spans="1:7" x14ac:dyDescent="0.25">
      <c r="A7191" s="98" t="s">
        <v>549</v>
      </c>
      <c r="B7191" t="s">
        <v>142</v>
      </c>
      <c r="C7191">
        <v>0</v>
      </c>
      <c r="D7191">
        <v>202510</v>
      </c>
      <c r="E7191" s="121" t="str">
        <f t="shared" si="111"/>
        <v>01 October 2025</v>
      </c>
      <c r="F7191" t="s">
        <v>541</v>
      </c>
      <c r="G7191" t="s">
        <v>554</v>
      </c>
    </row>
    <row r="7192" spans="1:7" x14ac:dyDescent="0.25">
      <c r="A7192" s="98" t="s">
        <v>549</v>
      </c>
      <c r="B7192" t="s">
        <v>329</v>
      </c>
      <c r="C7192">
        <v>-160</v>
      </c>
      <c r="D7192">
        <v>202510</v>
      </c>
      <c r="E7192" s="121" t="str">
        <f t="shared" si="111"/>
        <v>01 October 2025</v>
      </c>
      <c r="F7192" t="s">
        <v>541</v>
      </c>
      <c r="G7192" t="s">
        <v>550</v>
      </c>
    </row>
    <row r="7193" spans="1:7" x14ac:dyDescent="0.25">
      <c r="A7193" s="98" t="s">
        <v>549</v>
      </c>
      <c r="B7193" t="s">
        <v>329</v>
      </c>
      <c r="C7193">
        <v>-328</v>
      </c>
      <c r="D7193">
        <v>202510</v>
      </c>
      <c r="E7193" s="121" t="str">
        <f t="shared" si="111"/>
        <v>01 October 2025</v>
      </c>
      <c r="F7193" t="s">
        <v>541</v>
      </c>
      <c r="G7193" t="s">
        <v>551</v>
      </c>
    </row>
    <row r="7194" spans="1:7" x14ac:dyDescent="0.25">
      <c r="A7194" s="98" t="s">
        <v>549</v>
      </c>
      <c r="B7194" t="s">
        <v>329</v>
      </c>
      <c r="C7194">
        <v>-560</v>
      </c>
      <c r="D7194">
        <v>202510</v>
      </c>
      <c r="E7194" s="121" t="str">
        <f t="shared" si="111"/>
        <v>01 October 2025</v>
      </c>
      <c r="F7194" t="s">
        <v>541</v>
      </c>
      <c r="G7194" t="s">
        <v>552</v>
      </c>
    </row>
    <row r="7195" spans="1:7" x14ac:dyDescent="0.25">
      <c r="A7195" s="98" t="s">
        <v>549</v>
      </c>
      <c r="B7195" t="s">
        <v>329</v>
      </c>
      <c r="C7195">
        <v>-720</v>
      </c>
      <c r="D7195">
        <v>202510</v>
      </c>
      <c r="E7195" s="121" t="str">
        <f t="shared" si="111"/>
        <v>01 October 2025</v>
      </c>
      <c r="F7195" t="s">
        <v>541</v>
      </c>
      <c r="G7195" t="s">
        <v>553</v>
      </c>
    </row>
    <row r="7196" spans="1:7" x14ac:dyDescent="0.25">
      <c r="A7196" s="98" t="s">
        <v>549</v>
      </c>
      <c r="B7196" t="s">
        <v>329</v>
      </c>
      <c r="C7196">
        <v>-800</v>
      </c>
      <c r="D7196">
        <v>202510</v>
      </c>
      <c r="E7196" s="121" t="str">
        <f t="shared" si="111"/>
        <v>01 October 2025</v>
      </c>
      <c r="F7196" t="s">
        <v>541</v>
      </c>
      <c r="G7196" t="s">
        <v>554</v>
      </c>
    </row>
    <row r="7197" spans="1:7" x14ac:dyDescent="0.25">
      <c r="A7197" s="98" t="s">
        <v>549</v>
      </c>
      <c r="B7197" t="s">
        <v>144</v>
      </c>
      <c r="C7197">
        <v>0</v>
      </c>
      <c r="D7197">
        <v>202510</v>
      </c>
      <c r="E7197" s="121" t="str">
        <f t="shared" si="111"/>
        <v>01 October 2025</v>
      </c>
      <c r="F7197" t="s">
        <v>541</v>
      </c>
      <c r="G7197" t="s">
        <v>550</v>
      </c>
    </row>
    <row r="7198" spans="1:7" x14ac:dyDescent="0.25">
      <c r="A7198" s="98" t="s">
        <v>549</v>
      </c>
      <c r="B7198" t="s">
        <v>144</v>
      </c>
      <c r="C7198">
        <v>0</v>
      </c>
      <c r="D7198">
        <v>202510</v>
      </c>
      <c r="E7198" s="121" t="str">
        <f t="shared" si="111"/>
        <v>01 October 2025</v>
      </c>
      <c r="F7198" t="s">
        <v>541</v>
      </c>
      <c r="G7198" t="s">
        <v>551</v>
      </c>
    </row>
    <row r="7199" spans="1:7" x14ac:dyDescent="0.25">
      <c r="A7199" s="98" t="s">
        <v>549</v>
      </c>
      <c r="B7199" t="s">
        <v>144</v>
      </c>
      <c r="C7199">
        <v>0</v>
      </c>
      <c r="D7199">
        <v>202510</v>
      </c>
      <c r="E7199" s="121" t="str">
        <f t="shared" si="111"/>
        <v>01 October 2025</v>
      </c>
      <c r="F7199" t="s">
        <v>541</v>
      </c>
      <c r="G7199" t="s">
        <v>552</v>
      </c>
    </row>
    <row r="7200" spans="1:7" x14ac:dyDescent="0.25">
      <c r="A7200" s="98" t="s">
        <v>549</v>
      </c>
      <c r="B7200" t="s">
        <v>144</v>
      </c>
      <c r="C7200">
        <v>0</v>
      </c>
      <c r="D7200">
        <v>202510</v>
      </c>
      <c r="E7200" s="121" t="str">
        <f t="shared" si="111"/>
        <v>01 October 2025</v>
      </c>
      <c r="F7200" t="s">
        <v>541</v>
      </c>
      <c r="G7200" t="s">
        <v>553</v>
      </c>
    </row>
    <row r="7201" spans="1:7" x14ac:dyDescent="0.25">
      <c r="A7201" s="98" t="s">
        <v>549</v>
      </c>
      <c r="B7201" t="s">
        <v>144</v>
      </c>
      <c r="C7201">
        <v>0</v>
      </c>
      <c r="D7201">
        <v>202510</v>
      </c>
      <c r="E7201" s="121" t="str">
        <f t="shared" si="111"/>
        <v>01 October 2025</v>
      </c>
      <c r="F7201" t="s">
        <v>541</v>
      </c>
      <c r="G7201" t="s">
        <v>554</v>
      </c>
    </row>
    <row r="7202" spans="1:7" x14ac:dyDescent="0.25">
      <c r="A7202" s="98" t="s">
        <v>549</v>
      </c>
      <c r="B7202" t="s">
        <v>146</v>
      </c>
      <c r="C7202">
        <v>-60</v>
      </c>
      <c r="D7202">
        <v>202510</v>
      </c>
      <c r="E7202" s="121" t="str">
        <f t="shared" si="111"/>
        <v>01 October 2025</v>
      </c>
      <c r="F7202" t="s">
        <v>541</v>
      </c>
      <c r="G7202" t="s">
        <v>550</v>
      </c>
    </row>
    <row r="7203" spans="1:7" x14ac:dyDescent="0.25">
      <c r="A7203" s="98" t="s">
        <v>549</v>
      </c>
      <c r="B7203" t="s">
        <v>146</v>
      </c>
      <c r="C7203">
        <v>-122.99999999999999</v>
      </c>
      <c r="D7203">
        <v>202510</v>
      </c>
      <c r="E7203" s="121" t="str">
        <f t="shared" si="111"/>
        <v>01 October 2025</v>
      </c>
      <c r="F7203" t="s">
        <v>541</v>
      </c>
      <c r="G7203" t="s">
        <v>551</v>
      </c>
    </row>
    <row r="7204" spans="1:7" x14ac:dyDescent="0.25">
      <c r="A7204" s="98" t="s">
        <v>549</v>
      </c>
      <c r="B7204" t="s">
        <v>146</v>
      </c>
      <c r="C7204">
        <v>-210</v>
      </c>
      <c r="D7204">
        <v>202510</v>
      </c>
      <c r="E7204" s="121" t="str">
        <f t="shared" si="111"/>
        <v>01 October 2025</v>
      </c>
      <c r="F7204" t="s">
        <v>541</v>
      </c>
      <c r="G7204" t="s">
        <v>552</v>
      </c>
    </row>
    <row r="7205" spans="1:7" x14ac:dyDescent="0.25">
      <c r="A7205" s="98" t="s">
        <v>549</v>
      </c>
      <c r="B7205" t="s">
        <v>146</v>
      </c>
      <c r="C7205">
        <v>-270</v>
      </c>
      <c r="D7205">
        <v>202510</v>
      </c>
      <c r="E7205" s="121" t="str">
        <f t="shared" si="111"/>
        <v>01 October 2025</v>
      </c>
      <c r="F7205" t="s">
        <v>541</v>
      </c>
      <c r="G7205" t="s">
        <v>553</v>
      </c>
    </row>
    <row r="7206" spans="1:7" x14ac:dyDescent="0.25">
      <c r="A7206" s="98" t="s">
        <v>549</v>
      </c>
      <c r="B7206" t="s">
        <v>146</v>
      </c>
      <c r="C7206">
        <v>-300</v>
      </c>
      <c r="D7206">
        <v>202510</v>
      </c>
      <c r="E7206" s="121" t="str">
        <f t="shared" si="111"/>
        <v>01 October 2025</v>
      </c>
      <c r="F7206" t="s">
        <v>541</v>
      </c>
      <c r="G7206" t="s">
        <v>554</v>
      </c>
    </row>
    <row r="7207" spans="1:7" x14ac:dyDescent="0.25">
      <c r="A7207" s="98" t="s">
        <v>549</v>
      </c>
      <c r="B7207" t="s">
        <v>148</v>
      </c>
      <c r="C7207">
        <v>-220</v>
      </c>
      <c r="D7207">
        <v>202510</v>
      </c>
      <c r="E7207" s="121" t="str">
        <f t="shared" si="111"/>
        <v>01 October 2025</v>
      </c>
      <c r="F7207" t="s">
        <v>541</v>
      </c>
      <c r="G7207" t="s">
        <v>550</v>
      </c>
    </row>
    <row r="7208" spans="1:7" x14ac:dyDescent="0.25">
      <c r="A7208" s="98" t="s">
        <v>549</v>
      </c>
      <c r="B7208" t="s">
        <v>148</v>
      </c>
      <c r="C7208">
        <v>-451</v>
      </c>
      <c r="D7208">
        <v>202510</v>
      </c>
      <c r="E7208" s="121" t="str">
        <f t="shared" si="111"/>
        <v>01 October 2025</v>
      </c>
      <c r="F7208" t="s">
        <v>541</v>
      </c>
      <c r="G7208" t="s">
        <v>551</v>
      </c>
    </row>
    <row r="7209" spans="1:7" x14ac:dyDescent="0.25">
      <c r="A7209" s="98" t="s">
        <v>549</v>
      </c>
      <c r="B7209" t="s">
        <v>148</v>
      </c>
      <c r="C7209">
        <v>-770</v>
      </c>
      <c r="D7209">
        <v>202510</v>
      </c>
      <c r="E7209" s="121" t="str">
        <f t="shared" si="111"/>
        <v>01 October 2025</v>
      </c>
      <c r="F7209" t="s">
        <v>541</v>
      </c>
      <c r="G7209" t="s">
        <v>552</v>
      </c>
    </row>
    <row r="7210" spans="1:7" x14ac:dyDescent="0.25">
      <c r="A7210" s="98" t="s">
        <v>549</v>
      </c>
      <c r="B7210" t="s">
        <v>148</v>
      </c>
      <c r="C7210">
        <v>-990</v>
      </c>
      <c r="D7210">
        <v>202510</v>
      </c>
      <c r="E7210" s="121" t="str">
        <f t="shared" si="111"/>
        <v>01 October 2025</v>
      </c>
      <c r="F7210" t="s">
        <v>541</v>
      </c>
      <c r="G7210" t="s">
        <v>553</v>
      </c>
    </row>
    <row r="7211" spans="1:7" x14ac:dyDescent="0.25">
      <c r="A7211" s="98" t="s">
        <v>549</v>
      </c>
      <c r="B7211" t="s">
        <v>148</v>
      </c>
      <c r="C7211">
        <v>-1100</v>
      </c>
      <c r="D7211">
        <v>202510</v>
      </c>
      <c r="E7211" s="121" t="str">
        <f t="shared" si="111"/>
        <v>01 October 2025</v>
      </c>
      <c r="F7211" t="s">
        <v>541</v>
      </c>
      <c r="G7211" t="s">
        <v>554</v>
      </c>
    </row>
    <row r="7212" spans="1:7" x14ac:dyDescent="0.25">
      <c r="A7212" s="98" t="s">
        <v>549</v>
      </c>
      <c r="B7212" t="s">
        <v>150</v>
      </c>
      <c r="C7212">
        <v>0</v>
      </c>
      <c r="D7212">
        <v>202510</v>
      </c>
      <c r="E7212" s="121" t="str">
        <f t="shared" si="111"/>
        <v>01 October 2025</v>
      </c>
      <c r="F7212" t="s">
        <v>541</v>
      </c>
      <c r="G7212" t="s">
        <v>550</v>
      </c>
    </row>
    <row r="7213" spans="1:7" x14ac:dyDescent="0.25">
      <c r="A7213" s="98" t="s">
        <v>549</v>
      </c>
      <c r="B7213" t="s">
        <v>150</v>
      </c>
      <c r="C7213">
        <v>0</v>
      </c>
      <c r="D7213">
        <v>202510</v>
      </c>
      <c r="E7213" s="121" t="str">
        <f t="shared" si="111"/>
        <v>01 October 2025</v>
      </c>
      <c r="F7213" t="s">
        <v>541</v>
      </c>
      <c r="G7213" t="s">
        <v>551</v>
      </c>
    </row>
    <row r="7214" spans="1:7" x14ac:dyDescent="0.25">
      <c r="A7214" s="98" t="s">
        <v>549</v>
      </c>
      <c r="B7214" t="s">
        <v>150</v>
      </c>
      <c r="C7214">
        <v>0</v>
      </c>
      <c r="D7214">
        <v>202510</v>
      </c>
      <c r="E7214" s="121" t="str">
        <f t="shared" si="111"/>
        <v>01 October 2025</v>
      </c>
      <c r="F7214" t="s">
        <v>541</v>
      </c>
      <c r="G7214" t="s">
        <v>552</v>
      </c>
    </row>
    <row r="7215" spans="1:7" x14ac:dyDescent="0.25">
      <c r="A7215" s="98" t="s">
        <v>549</v>
      </c>
      <c r="B7215" t="s">
        <v>150</v>
      </c>
      <c r="C7215">
        <v>0</v>
      </c>
      <c r="D7215">
        <v>202510</v>
      </c>
      <c r="E7215" s="121" t="str">
        <f t="shared" si="111"/>
        <v>01 October 2025</v>
      </c>
      <c r="F7215" t="s">
        <v>541</v>
      </c>
      <c r="G7215" t="s">
        <v>553</v>
      </c>
    </row>
    <row r="7216" spans="1:7" x14ac:dyDescent="0.25">
      <c r="A7216" s="98" t="s">
        <v>549</v>
      </c>
      <c r="B7216" t="s">
        <v>150</v>
      </c>
      <c r="C7216">
        <v>0</v>
      </c>
      <c r="D7216">
        <v>202510</v>
      </c>
      <c r="E7216" s="121" t="str">
        <f t="shared" si="111"/>
        <v>01 October 2025</v>
      </c>
      <c r="F7216" t="s">
        <v>541</v>
      </c>
      <c r="G7216" t="s">
        <v>554</v>
      </c>
    </row>
    <row r="7217" spans="1:7" x14ac:dyDescent="0.25">
      <c r="A7217" s="98" t="s">
        <v>549</v>
      </c>
      <c r="B7217" t="s">
        <v>154</v>
      </c>
      <c r="C7217">
        <v>0</v>
      </c>
      <c r="D7217">
        <v>202510</v>
      </c>
      <c r="E7217" s="121" t="str">
        <f t="shared" si="111"/>
        <v>01 October 2025</v>
      </c>
      <c r="F7217" t="s">
        <v>541</v>
      </c>
      <c r="G7217" t="s">
        <v>550</v>
      </c>
    </row>
    <row r="7218" spans="1:7" x14ac:dyDescent="0.25">
      <c r="A7218" s="98" t="s">
        <v>549</v>
      </c>
      <c r="B7218" t="s">
        <v>154</v>
      </c>
      <c r="C7218">
        <v>0</v>
      </c>
      <c r="D7218">
        <v>202510</v>
      </c>
      <c r="E7218" s="121" t="str">
        <f t="shared" si="111"/>
        <v>01 October 2025</v>
      </c>
      <c r="F7218" t="s">
        <v>541</v>
      </c>
      <c r="G7218" t="s">
        <v>551</v>
      </c>
    </row>
    <row r="7219" spans="1:7" x14ac:dyDescent="0.25">
      <c r="A7219" s="98" t="s">
        <v>549</v>
      </c>
      <c r="B7219" t="s">
        <v>154</v>
      </c>
      <c r="C7219">
        <v>0</v>
      </c>
      <c r="D7219">
        <v>202510</v>
      </c>
      <c r="E7219" s="121" t="str">
        <f t="shared" si="111"/>
        <v>01 October 2025</v>
      </c>
      <c r="F7219" t="s">
        <v>541</v>
      </c>
      <c r="G7219" t="s">
        <v>552</v>
      </c>
    </row>
    <row r="7220" spans="1:7" x14ac:dyDescent="0.25">
      <c r="A7220" s="98" t="s">
        <v>549</v>
      </c>
      <c r="B7220" t="s">
        <v>154</v>
      </c>
      <c r="C7220">
        <v>0</v>
      </c>
      <c r="D7220">
        <v>202510</v>
      </c>
      <c r="E7220" s="121" t="str">
        <f t="shared" si="111"/>
        <v>01 October 2025</v>
      </c>
      <c r="F7220" t="s">
        <v>541</v>
      </c>
      <c r="G7220" t="s">
        <v>553</v>
      </c>
    </row>
    <row r="7221" spans="1:7" x14ac:dyDescent="0.25">
      <c r="A7221" s="98" t="s">
        <v>549</v>
      </c>
      <c r="B7221" t="s">
        <v>154</v>
      </c>
      <c r="C7221">
        <v>0</v>
      </c>
      <c r="D7221">
        <v>202510</v>
      </c>
      <c r="E7221" s="121" t="str">
        <f t="shared" si="111"/>
        <v>01 October 2025</v>
      </c>
      <c r="F7221" t="s">
        <v>541</v>
      </c>
      <c r="G7221" t="s">
        <v>554</v>
      </c>
    </row>
    <row r="7222" spans="1:7" x14ac:dyDescent="0.25">
      <c r="A7222" s="98" t="s">
        <v>549</v>
      </c>
      <c r="B7222" t="s">
        <v>156</v>
      </c>
      <c r="C7222">
        <v>0</v>
      </c>
      <c r="D7222">
        <v>202510</v>
      </c>
      <c r="E7222" s="121" t="str">
        <f t="shared" si="111"/>
        <v>01 October 2025</v>
      </c>
      <c r="F7222" t="s">
        <v>541</v>
      </c>
      <c r="G7222" t="s">
        <v>550</v>
      </c>
    </row>
    <row r="7223" spans="1:7" x14ac:dyDescent="0.25">
      <c r="A7223" s="98" t="s">
        <v>549</v>
      </c>
      <c r="B7223" t="s">
        <v>156</v>
      </c>
      <c r="C7223">
        <v>0</v>
      </c>
      <c r="D7223">
        <v>202510</v>
      </c>
      <c r="E7223" s="121" t="str">
        <f t="shared" si="111"/>
        <v>01 October 2025</v>
      </c>
      <c r="F7223" t="s">
        <v>541</v>
      </c>
      <c r="G7223" t="s">
        <v>551</v>
      </c>
    </row>
    <row r="7224" spans="1:7" x14ac:dyDescent="0.25">
      <c r="A7224" s="98" t="s">
        <v>549</v>
      </c>
      <c r="B7224" t="s">
        <v>156</v>
      </c>
      <c r="C7224">
        <v>0</v>
      </c>
      <c r="D7224">
        <v>202510</v>
      </c>
      <c r="E7224" s="121" t="str">
        <f t="shared" si="111"/>
        <v>01 October 2025</v>
      </c>
      <c r="F7224" t="s">
        <v>541</v>
      </c>
      <c r="G7224" t="s">
        <v>552</v>
      </c>
    </row>
    <row r="7225" spans="1:7" x14ac:dyDescent="0.25">
      <c r="A7225" s="98" t="s">
        <v>549</v>
      </c>
      <c r="B7225" t="s">
        <v>156</v>
      </c>
      <c r="C7225">
        <v>0</v>
      </c>
      <c r="D7225">
        <v>202510</v>
      </c>
      <c r="E7225" s="121" t="str">
        <f t="shared" si="111"/>
        <v>01 October 2025</v>
      </c>
      <c r="F7225" t="s">
        <v>541</v>
      </c>
      <c r="G7225" t="s">
        <v>553</v>
      </c>
    </row>
    <row r="7226" spans="1:7" x14ac:dyDescent="0.25">
      <c r="A7226" s="98" t="s">
        <v>549</v>
      </c>
      <c r="B7226" t="s">
        <v>156</v>
      </c>
      <c r="C7226">
        <v>0</v>
      </c>
      <c r="D7226">
        <v>202510</v>
      </c>
      <c r="E7226" s="121" t="str">
        <f t="shared" si="111"/>
        <v>01 October 2025</v>
      </c>
      <c r="F7226" t="s">
        <v>541</v>
      </c>
      <c r="G7226" t="s">
        <v>554</v>
      </c>
    </row>
    <row r="7227" spans="1:7" x14ac:dyDescent="0.25">
      <c r="A7227" s="98" t="s">
        <v>549</v>
      </c>
      <c r="B7227" t="s">
        <v>162</v>
      </c>
      <c r="C7227">
        <v>0</v>
      </c>
      <c r="D7227">
        <v>202510</v>
      </c>
      <c r="E7227" s="121" t="str">
        <f t="shared" si="111"/>
        <v>01 October 2025</v>
      </c>
      <c r="F7227" t="s">
        <v>541</v>
      </c>
      <c r="G7227" t="s">
        <v>550</v>
      </c>
    </row>
    <row r="7228" spans="1:7" x14ac:dyDescent="0.25">
      <c r="A7228" s="98" t="s">
        <v>549</v>
      </c>
      <c r="B7228" t="s">
        <v>162</v>
      </c>
      <c r="C7228">
        <v>0</v>
      </c>
      <c r="D7228">
        <v>202510</v>
      </c>
      <c r="E7228" s="121" t="str">
        <f t="shared" si="111"/>
        <v>01 October 2025</v>
      </c>
      <c r="F7228" t="s">
        <v>541</v>
      </c>
      <c r="G7228" t="s">
        <v>551</v>
      </c>
    </row>
    <row r="7229" spans="1:7" x14ac:dyDescent="0.25">
      <c r="A7229" s="98" t="s">
        <v>549</v>
      </c>
      <c r="B7229" t="s">
        <v>162</v>
      </c>
      <c r="C7229">
        <v>0</v>
      </c>
      <c r="D7229">
        <v>202510</v>
      </c>
      <c r="E7229" s="121" t="str">
        <f t="shared" si="111"/>
        <v>01 October 2025</v>
      </c>
      <c r="F7229" t="s">
        <v>541</v>
      </c>
      <c r="G7229" t="s">
        <v>552</v>
      </c>
    </row>
    <row r="7230" spans="1:7" x14ac:dyDescent="0.25">
      <c r="A7230" s="98" t="s">
        <v>549</v>
      </c>
      <c r="B7230" t="s">
        <v>162</v>
      </c>
      <c r="C7230">
        <v>0</v>
      </c>
      <c r="D7230">
        <v>202510</v>
      </c>
      <c r="E7230" s="121" t="str">
        <f t="shared" si="111"/>
        <v>01 October 2025</v>
      </c>
      <c r="F7230" t="s">
        <v>541</v>
      </c>
      <c r="G7230" t="s">
        <v>553</v>
      </c>
    </row>
    <row r="7231" spans="1:7" x14ac:dyDescent="0.25">
      <c r="A7231" s="98" t="s">
        <v>549</v>
      </c>
      <c r="B7231" t="s">
        <v>162</v>
      </c>
      <c r="C7231">
        <v>0</v>
      </c>
      <c r="D7231">
        <v>202510</v>
      </c>
      <c r="E7231" s="121" t="str">
        <f t="shared" si="111"/>
        <v>01 October 2025</v>
      </c>
      <c r="F7231" t="s">
        <v>541</v>
      </c>
      <c r="G7231" t="s">
        <v>554</v>
      </c>
    </row>
    <row r="7232" spans="1:7" x14ac:dyDescent="0.25">
      <c r="A7232" s="98" t="s">
        <v>549</v>
      </c>
      <c r="B7232" t="s">
        <v>164</v>
      </c>
      <c r="C7232">
        <v>0</v>
      </c>
      <c r="D7232">
        <v>202510</v>
      </c>
      <c r="E7232" s="121" t="str">
        <f t="shared" si="111"/>
        <v>01 October 2025</v>
      </c>
      <c r="F7232" t="s">
        <v>541</v>
      </c>
      <c r="G7232" t="s">
        <v>550</v>
      </c>
    </row>
    <row r="7233" spans="1:7" x14ac:dyDescent="0.25">
      <c r="A7233" s="98" t="s">
        <v>549</v>
      </c>
      <c r="B7233" t="s">
        <v>164</v>
      </c>
      <c r="C7233">
        <v>0</v>
      </c>
      <c r="D7233">
        <v>202510</v>
      </c>
      <c r="E7233" s="121" t="str">
        <f t="shared" si="111"/>
        <v>01 October 2025</v>
      </c>
      <c r="F7233" t="s">
        <v>541</v>
      </c>
      <c r="G7233" t="s">
        <v>551</v>
      </c>
    </row>
    <row r="7234" spans="1:7" x14ac:dyDescent="0.25">
      <c r="A7234" s="98" t="s">
        <v>549</v>
      </c>
      <c r="B7234" t="s">
        <v>164</v>
      </c>
      <c r="C7234">
        <v>0</v>
      </c>
      <c r="D7234">
        <v>202510</v>
      </c>
      <c r="E7234" s="121" t="str">
        <f t="shared" si="111"/>
        <v>01 October 2025</v>
      </c>
      <c r="F7234" t="s">
        <v>541</v>
      </c>
      <c r="G7234" t="s">
        <v>552</v>
      </c>
    </row>
    <row r="7235" spans="1:7" x14ac:dyDescent="0.25">
      <c r="A7235" s="98" t="s">
        <v>549</v>
      </c>
      <c r="B7235" t="s">
        <v>164</v>
      </c>
      <c r="C7235">
        <v>0</v>
      </c>
      <c r="D7235">
        <v>202510</v>
      </c>
      <c r="E7235" s="121" t="str">
        <f t="shared" si="111"/>
        <v>01 October 2025</v>
      </c>
      <c r="F7235" t="s">
        <v>541</v>
      </c>
      <c r="G7235" t="s">
        <v>553</v>
      </c>
    </row>
    <row r="7236" spans="1:7" x14ac:dyDescent="0.25">
      <c r="A7236" s="98" t="s">
        <v>549</v>
      </c>
      <c r="B7236" t="s">
        <v>164</v>
      </c>
      <c r="C7236">
        <v>0</v>
      </c>
      <c r="D7236">
        <v>202510</v>
      </c>
      <c r="E7236" s="121" t="str">
        <f t="shared" si="111"/>
        <v>01 October 2025</v>
      </c>
      <c r="F7236" t="s">
        <v>541</v>
      </c>
      <c r="G7236" t="s">
        <v>554</v>
      </c>
    </row>
    <row r="7237" spans="1:7" x14ac:dyDescent="0.25">
      <c r="A7237" s="98" t="s">
        <v>549</v>
      </c>
      <c r="B7237" t="s">
        <v>276</v>
      </c>
      <c r="C7237">
        <v>-580</v>
      </c>
      <c r="D7237">
        <v>202510</v>
      </c>
      <c r="E7237" s="121" t="str">
        <f t="shared" si="111"/>
        <v>01 October 2025</v>
      </c>
      <c r="F7237" t="s">
        <v>541</v>
      </c>
      <c r="G7237" t="s">
        <v>550</v>
      </c>
    </row>
    <row r="7238" spans="1:7" x14ac:dyDescent="0.25">
      <c r="A7238" s="98" t="s">
        <v>549</v>
      </c>
      <c r="B7238" t="s">
        <v>276</v>
      </c>
      <c r="C7238">
        <v>-1189</v>
      </c>
      <c r="D7238">
        <v>202510</v>
      </c>
      <c r="E7238" s="121" t="str">
        <f t="shared" si="111"/>
        <v>01 October 2025</v>
      </c>
      <c r="F7238" t="s">
        <v>541</v>
      </c>
      <c r="G7238" t="s">
        <v>551</v>
      </c>
    </row>
    <row r="7239" spans="1:7" x14ac:dyDescent="0.25">
      <c r="A7239" s="98" t="s">
        <v>549</v>
      </c>
      <c r="B7239" t="s">
        <v>276</v>
      </c>
      <c r="C7239">
        <v>-2029.9999999999998</v>
      </c>
      <c r="D7239">
        <v>202510</v>
      </c>
      <c r="E7239" s="121" t="str">
        <f t="shared" ref="E7239:E7302" si="112">TEXT(DATE(LEFT(D7239,4), RIGHT(D7239,2), 1), "DD MMMM YYYY")</f>
        <v>01 October 2025</v>
      </c>
      <c r="F7239" t="s">
        <v>541</v>
      </c>
      <c r="G7239" t="s">
        <v>552</v>
      </c>
    </row>
    <row r="7240" spans="1:7" x14ac:dyDescent="0.25">
      <c r="A7240" s="98" t="s">
        <v>549</v>
      </c>
      <c r="B7240" t="s">
        <v>276</v>
      </c>
      <c r="C7240">
        <v>-2610</v>
      </c>
      <c r="D7240">
        <v>202510</v>
      </c>
      <c r="E7240" s="121" t="str">
        <f t="shared" si="112"/>
        <v>01 October 2025</v>
      </c>
      <c r="F7240" t="s">
        <v>541</v>
      </c>
      <c r="G7240" t="s">
        <v>553</v>
      </c>
    </row>
    <row r="7241" spans="1:7" x14ac:dyDescent="0.25">
      <c r="A7241" s="98" t="s">
        <v>549</v>
      </c>
      <c r="B7241" t="s">
        <v>276</v>
      </c>
      <c r="C7241">
        <v>-2900</v>
      </c>
      <c r="D7241">
        <v>202510</v>
      </c>
      <c r="E7241" s="121" t="str">
        <f t="shared" si="112"/>
        <v>01 October 2025</v>
      </c>
      <c r="F7241" t="s">
        <v>541</v>
      </c>
      <c r="G7241" t="s">
        <v>554</v>
      </c>
    </row>
    <row r="7242" spans="1:7" x14ac:dyDescent="0.25">
      <c r="A7242" s="98" t="s">
        <v>549</v>
      </c>
      <c r="B7242" t="s">
        <v>247</v>
      </c>
      <c r="C7242">
        <v>0</v>
      </c>
      <c r="D7242">
        <v>202510</v>
      </c>
      <c r="E7242" s="121" t="str">
        <f t="shared" si="112"/>
        <v>01 October 2025</v>
      </c>
      <c r="F7242" t="s">
        <v>541</v>
      </c>
      <c r="G7242" t="s">
        <v>550</v>
      </c>
    </row>
    <row r="7243" spans="1:7" x14ac:dyDescent="0.25">
      <c r="A7243" s="98" t="s">
        <v>549</v>
      </c>
      <c r="B7243" t="s">
        <v>247</v>
      </c>
      <c r="C7243">
        <v>0</v>
      </c>
      <c r="D7243">
        <v>202510</v>
      </c>
      <c r="E7243" s="121" t="str">
        <f t="shared" si="112"/>
        <v>01 October 2025</v>
      </c>
      <c r="F7243" t="s">
        <v>541</v>
      </c>
      <c r="G7243" t="s">
        <v>551</v>
      </c>
    </row>
    <row r="7244" spans="1:7" x14ac:dyDescent="0.25">
      <c r="A7244" s="98" t="s">
        <v>549</v>
      </c>
      <c r="B7244" t="s">
        <v>247</v>
      </c>
      <c r="C7244">
        <v>0</v>
      </c>
      <c r="D7244">
        <v>202510</v>
      </c>
      <c r="E7244" s="121" t="str">
        <f t="shared" si="112"/>
        <v>01 October 2025</v>
      </c>
      <c r="F7244" t="s">
        <v>541</v>
      </c>
      <c r="G7244" t="s">
        <v>552</v>
      </c>
    </row>
    <row r="7245" spans="1:7" x14ac:dyDescent="0.25">
      <c r="A7245" s="98" t="s">
        <v>549</v>
      </c>
      <c r="B7245" t="s">
        <v>247</v>
      </c>
      <c r="C7245">
        <v>0</v>
      </c>
      <c r="D7245">
        <v>202510</v>
      </c>
      <c r="E7245" s="121" t="str">
        <f t="shared" si="112"/>
        <v>01 October 2025</v>
      </c>
      <c r="F7245" t="s">
        <v>541</v>
      </c>
      <c r="G7245" t="s">
        <v>553</v>
      </c>
    </row>
    <row r="7246" spans="1:7" x14ac:dyDescent="0.25">
      <c r="A7246" s="98" t="s">
        <v>549</v>
      </c>
      <c r="B7246" t="s">
        <v>247</v>
      </c>
      <c r="C7246">
        <v>0</v>
      </c>
      <c r="D7246">
        <v>202510</v>
      </c>
      <c r="E7246" s="121" t="str">
        <f t="shared" si="112"/>
        <v>01 October 2025</v>
      </c>
      <c r="F7246" t="s">
        <v>541</v>
      </c>
      <c r="G7246" t="s">
        <v>554</v>
      </c>
    </row>
    <row r="7247" spans="1:7" x14ac:dyDescent="0.25">
      <c r="A7247" s="98" t="s">
        <v>549</v>
      </c>
      <c r="B7247" t="s">
        <v>559</v>
      </c>
      <c r="C7247">
        <v>0</v>
      </c>
      <c r="D7247">
        <v>202510</v>
      </c>
      <c r="E7247" s="121" t="str">
        <f t="shared" si="112"/>
        <v>01 October 2025</v>
      </c>
      <c r="F7247" t="s">
        <v>541</v>
      </c>
      <c r="G7247" t="s">
        <v>550</v>
      </c>
    </row>
    <row r="7248" spans="1:7" x14ac:dyDescent="0.25">
      <c r="A7248" s="98" t="s">
        <v>549</v>
      </c>
      <c r="B7248" t="s">
        <v>559</v>
      </c>
      <c r="C7248">
        <v>0</v>
      </c>
      <c r="D7248">
        <v>202510</v>
      </c>
      <c r="E7248" s="121" t="str">
        <f t="shared" si="112"/>
        <v>01 October 2025</v>
      </c>
      <c r="F7248" t="s">
        <v>541</v>
      </c>
      <c r="G7248" t="s">
        <v>551</v>
      </c>
    </row>
    <row r="7249" spans="1:7" x14ac:dyDescent="0.25">
      <c r="A7249" s="98" t="s">
        <v>549</v>
      </c>
      <c r="B7249" t="s">
        <v>559</v>
      </c>
      <c r="C7249">
        <v>0</v>
      </c>
      <c r="D7249">
        <v>202510</v>
      </c>
      <c r="E7249" s="121" t="str">
        <f t="shared" si="112"/>
        <v>01 October 2025</v>
      </c>
      <c r="F7249" t="s">
        <v>541</v>
      </c>
      <c r="G7249" t="s">
        <v>552</v>
      </c>
    </row>
    <row r="7250" spans="1:7" x14ac:dyDescent="0.25">
      <c r="A7250" s="98" t="s">
        <v>549</v>
      </c>
      <c r="B7250" t="s">
        <v>559</v>
      </c>
      <c r="C7250">
        <v>0</v>
      </c>
      <c r="D7250">
        <v>202510</v>
      </c>
      <c r="E7250" s="121" t="str">
        <f t="shared" si="112"/>
        <v>01 October 2025</v>
      </c>
      <c r="F7250" t="s">
        <v>541</v>
      </c>
      <c r="G7250" t="s">
        <v>553</v>
      </c>
    </row>
    <row r="7251" spans="1:7" x14ac:dyDescent="0.25">
      <c r="A7251" s="98" t="s">
        <v>549</v>
      </c>
      <c r="B7251" t="s">
        <v>559</v>
      </c>
      <c r="C7251">
        <v>0</v>
      </c>
      <c r="D7251">
        <v>202510</v>
      </c>
      <c r="E7251" s="121" t="str">
        <f t="shared" si="112"/>
        <v>01 October 2025</v>
      </c>
      <c r="F7251" t="s">
        <v>541</v>
      </c>
      <c r="G7251" t="s">
        <v>554</v>
      </c>
    </row>
    <row r="7252" spans="1:7" x14ac:dyDescent="0.25">
      <c r="A7252" s="98" t="s">
        <v>549</v>
      </c>
      <c r="B7252" t="s">
        <v>172</v>
      </c>
      <c r="C7252">
        <v>-580</v>
      </c>
      <c r="D7252">
        <v>202510</v>
      </c>
      <c r="E7252" s="121" t="str">
        <f t="shared" si="112"/>
        <v>01 October 2025</v>
      </c>
      <c r="F7252" t="s">
        <v>541</v>
      </c>
      <c r="G7252" t="s">
        <v>550</v>
      </c>
    </row>
    <row r="7253" spans="1:7" x14ac:dyDescent="0.25">
      <c r="A7253" s="98" t="s">
        <v>549</v>
      </c>
      <c r="B7253" t="s">
        <v>172</v>
      </c>
      <c r="C7253">
        <v>-1189</v>
      </c>
      <c r="D7253">
        <v>202510</v>
      </c>
      <c r="E7253" s="121" t="str">
        <f t="shared" si="112"/>
        <v>01 October 2025</v>
      </c>
      <c r="F7253" t="s">
        <v>541</v>
      </c>
      <c r="G7253" t="s">
        <v>551</v>
      </c>
    </row>
    <row r="7254" spans="1:7" x14ac:dyDescent="0.25">
      <c r="A7254" s="98" t="s">
        <v>549</v>
      </c>
      <c r="B7254" t="s">
        <v>172</v>
      </c>
      <c r="C7254">
        <v>-2029.9999999999998</v>
      </c>
      <c r="D7254">
        <v>202510</v>
      </c>
      <c r="E7254" s="121" t="str">
        <f t="shared" si="112"/>
        <v>01 October 2025</v>
      </c>
      <c r="F7254" t="s">
        <v>541</v>
      </c>
      <c r="G7254" t="s">
        <v>552</v>
      </c>
    </row>
    <row r="7255" spans="1:7" x14ac:dyDescent="0.25">
      <c r="A7255" s="98" t="s">
        <v>549</v>
      </c>
      <c r="B7255" t="s">
        <v>172</v>
      </c>
      <c r="C7255">
        <v>-2610</v>
      </c>
      <c r="D7255">
        <v>202510</v>
      </c>
      <c r="E7255" s="121" t="str">
        <f t="shared" si="112"/>
        <v>01 October 2025</v>
      </c>
      <c r="F7255" t="s">
        <v>541</v>
      </c>
      <c r="G7255" t="s">
        <v>553</v>
      </c>
    </row>
    <row r="7256" spans="1:7" x14ac:dyDescent="0.25">
      <c r="A7256" s="98" t="s">
        <v>549</v>
      </c>
      <c r="B7256" t="s">
        <v>172</v>
      </c>
      <c r="C7256">
        <v>-2900</v>
      </c>
      <c r="D7256">
        <v>202510</v>
      </c>
      <c r="E7256" s="121" t="str">
        <f t="shared" si="112"/>
        <v>01 October 2025</v>
      </c>
      <c r="F7256" t="s">
        <v>541</v>
      </c>
      <c r="G7256" t="s">
        <v>554</v>
      </c>
    </row>
    <row r="7257" spans="1:7" x14ac:dyDescent="0.25">
      <c r="A7257" s="98" t="s">
        <v>549</v>
      </c>
      <c r="B7257" t="s">
        <v>174</v>
      </c>
      <c r="C7257">
        <v>0</v>
      </c>
      <c r="D7257">
        <v>202510</v>
      </c>
      <c r="E7257" s="121" t="str">
        <f t="shared" si="112"/>
        <v>01 October 2025</v>
      </c>
      <c r="F7257" t="s">
        <v>541</v>
      </c>
      <c r="G7257" t="s">
        <v>550</v>
      </c>
    </row>
    <row r="7258" spans="1:7" x14ac:dyDescent="0.25">
      <c r="A7258" s="98" t="s">
        <v>549</v>
      </c>
      <c r="B7258" t="s">
        <v>174</v>
      </c>
      <c r="C7258">
        <v>0</v>
      </c>
      <c r="D7258">
        <v>202510</v>
      </c>
      <c r="E7258" s="121" t="str">
        <f t="shared" si="112"/>
        <v>01 October 2025</v>
      </c>
      <c r="F7258" t="s">
        <v>541</v>
      </c>
      <c r="G7258" t="s">
        <v>551</v>
      </c>
    </row>
    <row r="7259" spans="1:7" x14ac:dyDescent="0.25">
      <c r="A7259" s="98" t="s">
        <v>549</v>
      </c>
      <c r="B7259" t="s">
        <v>174</v>
      </c>
      <c r="C7259">
        <v>0</v>
      </c>
      <c r="D7259">
        <v>202510</v>
      </c>
      <c r="E7259" s="121" t="str">
        <f t="shared" si="112"/>
        <v>01 October 2025</v>
      </c>
      <c r="F7259" t="s">
        <v>541</v>
      </c>
      <c r="G7259" t="s">
        <v>552</v>
      </c>
    </row>
    <row r="7260" spans="1:7" x14ac:dyDescent="0.25">
      <c r="A7260" s="98" t="s">
        <v>549</v>
      </c>
      <c r="B7260" t="s">
        <v>174</v>
      </c>
      <c r="C7260">
        <v>0</v>
      </c>
      <c r="D7260">
        <v>202510</v>
      </c>
      <c r="E7260" s="121" t="str">
        <f t="shared" si="112"/>
        <v>01 October 2025</v>
      </c>
      <c r="F7260" t="s">
        <v>541</v>
      </c>
      <c r="G7260" t="s">
        <v>553</v>
      </c>
    </row>
    <row r="7261" spans="1:7" x14ac:dyDescent="0.25">
      <c r="A7261" s="98" t="s">
        <v>549</v>
      </c>
      <c r="B7261" t="s">
        <v>174</v>
      </c>
      <c r="C7261">
        <v>0</v>
      </c>
      <c r="D7261">
        <v>202510</v>
      </c>
      <c r="E7261" s="121" t="str">
        <f t="shared" si="112"/>
        <v>01 October 2025</v>
      </c>
      <c r="F7261" t="s">
        <v>541</v>
      </c>
      <c r="G7261" t="s">
        <v>554</v>
      </c>
    </row>
    <row r="7262" spans="1:7" x14ac:dyDescent="0.25">
      <c r="A7262" s="98" t="s">
        <v>549</v>
      </c>
      <c r="B7262" t="s">
        <v>176</v>
      </c>
      <c r="C7262">
        <v>-894.2</v>
      </c>
      <c r="D7262">
        <v>202510</v>
      </c>
      <c r="E7262" s="121" t="str">
        <f t="shared" si="112"/>
        <v>01 October 2025</v>
      </c>
      <c r="F7262" t="s">
        <v>541</v>
      </c>
      <c r="G7262" t="s">
        <v>550</v>
      </c>
    </row>
    <row r="7263" spans="1:7" x14ac:dyDescent="0.25">
      <c r="A7263" s="98" t="s">
        <v>549</v>
      </c>
      <c r="B7263" t="s">
        <v>176</v>
      </c>
      <c r="C7263">
        <v>-1833.11</v>
      </c>
      <c r="D7263">
        <v>202510</v>
      </c>
      <c r="E7263" s="121" t="str">
        <f t="shared" si="112"/>
        <v>01 October 2025</v>
      </c>
      <c r="F7263" t="s">
        <v>541</v>
      </c>
      <c r="G7263" t="s">
        <v>551</v>
      </c>
    </row>
    <row r="7264" spans="1:7" x14ac:dyDescent="0.25">
      <c r="A7264" s="98" t="s">
        <v>549</v>
      </c>
      <c r="B7264" t="s">
        <v>176</v>
      </c>
      <c r="C7264">
        <v>-3129.7</v>
      </c>
      <c r="D7264">
        <v>202510</v>
      </c>
      <c r="E7264" s="121" t="str">
        <f t="shared" si="112"/>
        <v>01 October 2025</v>
      </c>
      <c r="F7264" t="s">
        <v>541</v>
      </c>
      <c r="G7264" t="s">
        <v>552</v>
      </c>
    </row>
    <row r="7265" spans="1:7" x14ac:dyDescent="0.25">
      <c r="A7265" s="98" t="s">
        <v>549</v>
      </c>
      <c r="B7265" t="s">
        <v>176</v>
      </c>
      <c r="C7265">
        <v>-4023.9</v>
      </c>
      <c r="D7265">
        <v>202510</v>
      </c>
      <c r="E7265" s="121" t="str">
        <f t="shared" si="112"/>
        <v>01 October 2025</v>
      </c>
      <c r="F7265" t="s">
        <v>541</v>
      </c>
      <c r="G7265" t="s">
        <v>553</v>
      </c>
    </row>
    <row r="7266" spans="1:7" x14ac:dyDescent="0.25">
      <c r="A7266" s="98" t="s">
        <v>549</v>
      </c>
      <c r="B7266" t="s">
        <v>176</v>
      </c>
      <c r="C7266">
        <v>-4471</v>
      </c>
      <c r="D7266">
        <v>202510</v>
      </c>
      <c r="E7266" s="121" t="str">
        <f t="shared" si="112"/>
        <v>01 October 2025</v>
      </c>
      <c r="F7266" t="s">
        <v>541</v>
      </c>
      <c r="G7266" t="s">
        <v>554</v>
      </c>
    </row>
    <row r="7267" spans="1:7" x14ac:dyDescent="0.25">
      <c r="A7267" s="98" t="s">
        <v>549</v>
      </c>
      <c r="B7267" t="s">
        <v>184</v>
      </c>
      <c r="C7267">
        <v>0</v>
      </c>
      <c r="D7267">
        <v>202510</v>
      </c>
      <c r="E7267" s="121" t="str">
        <f t="shared" si="112"/>
        <v>01 October 2025</v>
      </c>
      <c r="F7267" t="s">
        <v>541</v>
      </c>
      <c r="G7267" t="s">
        <v>550</v>
      </c>
    </row>
    <row r="7268" spans="1:7" x14ac:dyDescent="0.25">
      <c r="A7268" s="98" t="s">
        <v>549</v>
      </c>
      <c r="B7268" t="s">
        <v>184</v>
      </c>
      <c r="C7268">
        <v>0</v>
      </c>
      <c r="D7268">
        <v>202510</v>
      </c>
      <c r="E7268" s="121" t="str">
        <f t="shared" si="112"/>
        <v>01 October 2025</v>
      </c>
      <c r="F7268" t="s">
        <v>541</v>
      </c>
      <c r="G7268" t="s">
        <v>551</v>
      </c>
    </row>
    <row r="7269" spans="1:7" x14ac:dyDescent="0.25">
      <c r="A7269" s="98" t="s">
        <v>549</v>
      </c>
      <c r="B7269" t="s">
        <v>184</v>
      </c>
      <c r="C7269">
        <v>0</v>
      </c>
      <c r="D7269">
        <v>202510</v>
      </c>
      <c r="E7269" s="121" t="str">
        <f t="shared" si="112"/>
        <v>01 October 2025</v>
      </c>
      <c r="F7269" t="s">
        <v>541</v>
      </c>
      <c r="G7269" t="s">
        <v>552</v>
      </c>
    </row>
    <row r="7270" spans="1:7" x14ac:dyDescent="0.25">
      <c r="A7270" s="98" t="s">
        <v>549</v>
      </c>
      <c r="B7270" t="s">
        <v>184</v>
      </c>
      <c r="C7270">
        <v>0</v>
      </c>
      <c r="D7270">
        <v>202510</v>
      </c>
      <c r="E7270" s="121" t="str">
        <f t="shared" si="112"/>
        <v>01 October 2025</v>
      </c>
      <c r="F7270" t="s">
        <v>541</v>
      </c>
      <c r="G7270" t="s">
        <v>553</v>
      </c>
    </row>
    <row r="7271" spans="1:7" x14ac:dyDescent="0.25">
      <c r="A7271" s="98" t="s">
        <v>549</v>
      </c>
      <c r="B7271" t="s">
        <v>184</v>
      </c>
      <c r="C7271">
        <v>0</v>
      </c>
      <c r="D7271">
        <v>202510</v>
      </c>
      <c r="E7271" s="121" t="str">
        <f t="shared" si="112"/>
        <v>01 October 2025</v>
      </c>
      <c r="F7271" t="s">
        <v>541</v>
      </c>
      <c r="G7271" t="s">
        <v>554</v>
      </c>
    </row>
    <row r="7272" spans="1:7" x14ac:dyDescent="0.25">
      <c r="A7272" s="98" t="s">
        <v>549</v>
      </c>
      <c r="B7272" t="s">
        <v>188</v>
      </c>
      <c r="C7272">
        <v>-55</v>
      </c>
      <c r="D7272">
        <v>202510</v>
      </c>
      <c r="E7272" s="121" t="str">
        <f t="shared" si="112"/>
        <v>01 October 2025</v>
      </c>
      <c r="F7272" t="s">
        <v>541</v>
      </c>
      <c r="G7272" t="s">
        <v>550</v>
      </c>
    </row>
    <row r="7273" spans="1:7" x14ac:dyDescent="0.25">
      <c r="A7273" s="98" t="s">
        <v>549</v>
      </c>
      <c r="B7273" t="s">
        <v>188</v>
      </c>
      <c r="C7273">
        <v>-112.75</v>
      </c>
      <c r="D7273">
        <v>202510</v>
      </c>
      <c r="E7273" s="121" t="str">
        <f t="shared" si="112"/>
        <v>01 October 2025</v>
      </c>
      <c r="F7273" t="s">
        <v>541</v>
      </c>
      <c r="G7273" t="s">
        <v>551</v>
      </c>
    </row>
    <row r="7274" spans="1:7" x14ac:dyDescent="0.25">
      <c r="A7274" s="98" t="s">
        <v>549</v>
      </c>
      <c r="B7274" t="s">
        <v>188</v>
      </c>
      <c r="C7274">
        <v>-192.5</v>
      </c>
      <c r="D7274">
        <v>202510</v>
      </c>
      <c r="E7274" s="121" t="str">
        <f t="shared" si="112"/>
        <v>01 October 2025</v>
      </c>
      <c r="F7274" t="s">
        <v>541</v>
      </c>
      <c r="G7274" t="s">
        <v>552</v>
      </c>
    </row>
    <row r="7275" spans="1:7" x14ac:dyDescent="0.25">
      <c r="A7275" s="98" t="s">
        <v>549</v>
      </c>
      <c r="B7275" t="s">
        <v>188</v>
      </c>
      <c r="C7275">
        <v>-247.5</v>
      </c>
      <c r="D7275">
        <v>202510</v>
      </c>
      <c r="E7275" s="121" t="str">
        <f t="shared" si="112"/>
        <v>01 October 2025</v>
      </c>
      <c r="F7275" t="s">
        <v>541</v>
      </c>
      <c r="G7275" t="s">
        <v>553</v>
      </c>
    </row>
    <row r="7276" spans="1:7" x14ac:dyDescent="0.25">
      <c r="A7276" s="98" t="s">
        <v>549</v>
      </c>
      <c r="B7276" t="s">
        <v>188</v>
      </c>
      <c r="C7276">
        <v>-275</v>
      </c>
      <c r="D7276">
        <v>202510</v>
      </c>
      <c r="E7276" s="121" t="str">
        <f t="shared" si="112"/>
        <v>01 October 2025</v>
      </c>
      <c r="F7276" t="s">
        <v>541</v>
      </c>
      <c r="G7276" t="s">
        <v>554</v>
      </c>
    </row>
    <row r="7277" spans="1:7" x14ac:dyDescent="0.25">
      <c r="A7277" s="98" t="s">
        <v>549</v>
      </c>
      <c r="B7277" t="s">
        <v>190</v>
      </c>
      <c r="C7277">
        <v>0</v>
      </c>
      <c r="D7277">
        <v>202510</v>
      </c>
      <c r="E7277" s="121" t="str">
        <f t="shared" si="112"/>
        <v>01 October 2025</v>
      </c>
      <c r="F7277" t="s">
        <v>541</v>
      </c>
      <c r="G7277" t="s">
        <v>550</v>
      </c>
    </row>
    <row r="7278" spans="1:7" x14ac:dyDescent="0.25">
      <c r="A7278" s="98" t="s">
        <v>549</v>
      </c>
      <c r="B7278" t="s">
        <v>190</v>
      </c>
      <c r="C7278">
        <v>0</v>
      </c>
      <c r="D7278">
        <v>202510</v>
      </c>
      <c r="E7278" s="121" t="str">
        <f t="shared" si="112"/>
        <v>01 October 2025</v>
      </c>
      <c r="F7278" t="s">
        <v>541</v>
      </c>
      <c r="G7278" t="s">
        <v>551</v>
      </c>
    </row>
    <row r="7279" spans="1:7" x14ac:dyDescent="0.25">
      <c r="A7279" s="98" t="s">
        <v>549</v>
      </c>
      <c r="B7279" t="s">
        <v>190</v>
      </c>
      <c r="C7279">
        <v>0</v>
      </c>
      <c r="D7279">
        <v>202510</v>
      </c>
      <c r="E7279" s="121" t="str">
        <f t="shared" si="112"/>
        <v>01 October 2025</v>
      </c>
      <c r="F7279" t="s">
        <v>541</v>
      </c>
      <c r="G7279" t="s">
        <v>552</v>
      </c>
    </row>
    <row r="7280" spans="1:7" x14ac:dyDescent="0.25">
      <c r="A7280" s="98" t="s">
        <v>549</v>
      </c>
      <c r="B7280" t="s">
        <v>190</v>
      </c>
      <c r="C7280">
        <v>0</v>
      </c>
      <c r="D7280">
        <v>202510</v>
      </c>
      <c r="E7280" s="121" t="str">
        <f t="shared" si="112"/>
        <v>01 October 2025</v>
      </c>
      <c r="F7280" t="s">
        <v>541</v>
      </c>
      <c r="G7280" t="s">
        <v>553</v>
      </c>
    </row>
    <row r="7281" spans="1:7" x14ac:dyDescent="0.25">
      <c r="A7281" s="98" t="s">
        <v>549</v>
      </c>
      <c r="B7281" t="s">
        <v>190</v>
      </c>
      <c r="C7281">
        <v>0</v>
      </c>
      <c r="D7281">
        <v>202510</v>
      </c>
      <c r="E7281" s="121" t="str">
        <f t="shared" si="112"/>
        <v>01 October 2025</v>
      </c>
      <c r="F7281" t="s">
        <v>541</v>
      </c>
      <c r="G7281" t="s">
        <v>554</v>
      </c>
    </row>
    <row r="7282" spans="1:7" x14ac:dyDescent="0.25">
      <c r="A7282" s="98" t="s">
        <v>549</v>
      </c>
      <c r="B7282" t="s">
        <v>544</v>
      </c>
      <c r="C7282">
        <v>0</v>
      </c>
      <c r="D7282">
        <v>202510</v>
      </c>
      <c r="E7282" s="121" t="str">
        <f t="shared" si="112"/>
        <v>01 October 2025</v>
      </c>
      <c r="F7282" t="s">
        <v>541</v>
      </c>
      <c r="G7282" t="s">
        <v>550</v>
      </c>
    </row>
    <row r="7283" spans="1:7" x14ac:dyDescent="0.25">
      <c r="A7283" s="98" t="s">
        <v>549</v>
      </c>
      <c r="B7283" t="s">
        <v>544</v>
      </c>
      <c r="C7283">
        <v>0</v>
      </c>
      <c r="D7283">
        <v>202510</v>
      </c>
      <c r="E7283" s="121" t="str">
        <f t="shared" si="112"/>
        <v>01 October 2025</v>
      </c>
      <c r="F7283" t="s">
        <v>541</v>
      </c>
      <c r="G7283" t="s">
        <v>551</v>
      </c>
    </row>
    <row r="7284" spans="1:7" x14ac:dyDescent="0.25">
      <c r="A7284" s="98" t="s">
        <v>549</v>
      </c>
      <c r="B7284" t="s">
        <v>544</v>
      </c>
      <c r="C7284">
        <v>0</v>
      </c>
      <c r="D7284">
        <v>202510</v>
      </c>
      <c r="E7284" s="121" t="str">
        <f t="shared" si="112"/>
        <v>01 October 2025</v>
      </c>
      <c r="F7284" t="s">
        <v>541</v>
      </c>
      <c r="G7284" t="s">
        <v>552</v>
      </c>
    </row>
    <row r="7285" spans="1:7" x14ac:dyDescent="0.25">
      <c r="A7285" s="98" t="s">
        <v>549</v>
      </c>
      <c r="B7285" t="s">
        <v>544</v>
      </c>
      <c r="C7285">
        <v>0</v>
      </c>
      <c r="D7285">
        <v>202510</v>
      </c>
      <c r="E7285" s="121" t="str">
        <f t="shared" si="112"/>
        <v>01 October 2025</v>
      </c>
      <c r="F7285" t="s">
        <v>541</v>
      </c>
      <c r="G7285" t="s">
        <v>553</v>
      </c>
    </row>
    <row r="7286" spans="1:7" x14ac:dyDescent="0.25">
      <c r="A7286" s="98" t="s">
        <v>549</v>
      </c>
      <c r="B7286" t="s">
        <v>544</v>
      </c>
      <c r="C7286">
        <v>0</v>
      </c>
      <c r="D7286">
        <v>202510</v>
      </c>
      <c r="E7286" s="121" t="str">
        <f t="shared" si="112"/>
        <v>01 October 2025</v>
      </c>
      <c r="F7286" t="s">
        <v>541</v>
      </c>
      <c r="G7286" t="s">
        <v>554</v>
      </c>
    </row>
    <row r="7287" spans="1:7" x14ac:dyDescent="0.25">
      <c r="A7287" s="98" t="s">
        <v>549</v>
      </c>
      <c r="B7287" t="s">
        <v>198</v>
      </c>
      <c r="C7287">
        <v>-949.2</v>
      </c>
      <c r="D7287">
        <v>202510</v>
      </c>
      <c r="E7287" s="121" t="str">
        <f t="shared" si="112"/>
        <v>01 October 2025</v>
      </c>
      <c r="F7287" t="s">
        <v>541</v>
      </c>
      <c r="G7287" t="s">
        <v>550</v>
      </c>
    </row>
    <row r="7288" spans="1:7" x14ac:dyDescent="0.25">
      <c r="A7288" s="98" t="s">
        <v>549</v>
      </c>
      <c r="B7288" t="s">
        <v>198</v>
      </c>
      <c r="C7288">
        <v>-1945.86</v>
      </c>
      <c r="D7288">
        <v>202510</v>
      </c>
      <c r="E7288" s="121" t="str">
        <f t="shared" si="112"/>
        <v>01 October 2025</v>
      </c>
      <c r="F7288" t="s">
        <v>541</v>
      </c>
      <c r="G7288" t="s">
        <v>551</v>
      </c>
    </row>
    <row r="7289" spans="1:7" x14ac:dyDescent="0.25">
      <c r="A7289" s="98" t="s">
        <v>549</v>
      </c>
      <c r="B7289" t="s">
        <v>198</v>
      </c>
      <c r="C7289">
        <v>-3322.2</v>
      </c>
      <c r="D7289">
        <v>202510</v>
      </c>
      <c r="E7289" s="121" t="str">
        <f t="shared" si="112"/>
        <v>01 October 2025</v>
      </c>
      <c r="F7289" t="s">
        <v>541</v>
      </c>
      <c r="G7289" t="s">
        <v>552</v>
      </c>
    </row>
    <row r="7290" spans="1:7" x14ac:dyDescent="0.25">
      <c r="A7290" s="98" t="s">
        <v>549</v>
      </c>
      <c r="B7290" t="s">
        <v>198</v>
      </c>
      <c r="C7290">
        <v>-4271.4000000000005</v>
      </c>
      <c r="D7290">
        <v>202510</v>
      </c>
      <c r="E7290" s="121" t="str">
        <f t="shared" si="112"/>
        <v>01 October 2025</v>
      </c>
      <c r="F7290" t="s">
        <v>541</v>
      </c>
      <c r="G7290" t="s">
        <v>553</v>
      </c>
    </row>
    <row r="7291" spans="1:7" x14ac:dyDescent="0.25">
      <c r="A7291" s="98" t="s">
        <v>549</v>
      </c>
      <c r="B7291" t="s">
        <v>198</v>
      </c>
      <c r="C7291">
        <v>-4746</v>
      </c>
      <c r="D7291">
        <v>202510</v>
      </c>
      <c r="E7291" s="121" t="str">
        <f t="shared" si="112"/>
        <v>01 October 2025</v>
      </c>
      <c r="F7291" t="s">
        <v>541</v>
      </c>
      <c r="G7291" t="s">
        <v>554</v>
      </c>
    </row>
    <row r="7292" spans="1:7" x14ac:dyDescent="0.25">
      <c r="A7292" s="98" t="s">
        <v>549</v>
      </c>
      <c r="B7292" t="s">
        <v>200</v>
      </c>
      <c r="C7292">
        <v>0</v>
      </c>
      <c r="D7292">
        <v>202510</v>
      </c>
      <c r="E7292" s="121" t="str">
        <f t="shared" si="112"/>
        <v>01 October 2025</v>
      </c>
      <c r="F7292" t="s">
        <v>541</v>
      </c>
      <c r="G7292" t="s">
        <v>550</v>
      </c>
    </row>
    <row r="7293" spans="1:7" x14ac:dyDescent="0.25">
      <c r="A7293" s="98" t="s">
        <v>549</v>
      </c>
      <c r="B7293" t="s">
        <v>200</v>
      </c>
      <c r="C7293">
        <v>0</v>
      </c>
      <c r="D7293">
        <v>202510</v>
      </c>
      <c r="E7293" s="121" t="str">
        <f t="shared" si="112"/>
        <v>01 October 2025</v>
      </c>
      <c r="F7293" t="s">
        <v>541</v>
      </c>
      <c r="G7293" t="s">
        <v>551</v>
      </c>
    </row>
    <row r="7294" spans="1:7" x14ac:dyDescent="0.25">
      <c r="A7294" s="98" t="s">
        <v>549</v>
      </c>
      <c r="B7294" t="s">
        <v>200</v>
      </c>
      <c r="C7294">
        <v>0</v>
      </c>
      <c r="D7294">
        <v>202510</v>
      </c>
      <c r="E7294" s="121" t="str">
        <f t="shared" si="112"/>
        <v>01 October 2025</v>
      </c>
      <c r="F7294" t="s">
        <v>541</v>
      </c>
      <c r="G7294" t="s">
        <v>552</v>
      </c>
    </row>
    <row r="7295" spans="1:7" x14ac:dyDescent="0.25">
      <c r="A7295" s="98" t="s">
        <v>549</v>
      </c>
      <c r="B7295" t="s">
        <v>200</v>
      </c>
      <c r="C7295">
        <v>0</v>
      </c>
      <c r="D7295">
        <v>202510</v>
      </c>
      <c r="E7295" s="121" t="str">
        <f t="shared" si="112"/>
        <v>01 October 2025</v>
      </c>
      <c r="F7295" t="s">
        <v>541</v>
      </c>
      <c r="G7295" t="s">
        <v>553</v>
      </c>
    </row>
    <row r="7296" spans="1:7" x14ac:dyDescent="0.25">
      <c r="A7296" s="98" t="s">
        <v>549</v>
      </c>
      <c r="B7296" t="s">
        <v>200</v>
      </c>
      <c r="C7296">
        <v>0</v>
      </c>
      <c r="D7296">
        <v>202510</v>
      </c>
      <c r="E7296" s="121" t="str">
        <f t="shared" si="112"/>
        <v>01 October 2025</v>
      </c>
      <c r="F7296" t="s">
        <v>541</v>
      </c>
      <c r="G7296" t="s">
        <v>554</v>
      </c>
    </row>
    <row r="7297" spans="1:7" x14ac:dyDescent="0.25">
      <c r="A7297" s="98" t="s">
        <v>549</v>
      </c>
      <c r="B7297" t="s">
        <v>206</v>
      </c>
      <c r="C7297">
        <v>0</v>
      </c>
      <c r="D7297">
        <v>202510</v>
      </c>
      <c r="E7297" s="121" t="str">
        <f t="shared" si="112"/>
        <v>01 October 2025</v>
      </c>
      <c r="F7297" t="s">
        <v>541</v>
      </c>
      <c r="G7297" t="s">
        <v>550</v>
      </c>
    </row>
    <row r="7298" spans="1:7" x14ac:dyDescent="0.25">
      <c r="A7298" s="98" t="s">
        <v>549</v>
      </c>
      <c r="B7298" t="s">
        <v>206</v>
      </c>
      <c r="C7298">
        <v>0</v>
      </c>
      <c r="D7298">
        <v>202510</v>
      </c>
      <c r="E7298" s="121" t="str">
        <f t="shared" si="112"/>
        <v>01 October 2025</v>
      </c>
      <c r="F7298" t="s">
        <v>541</v>
      </c>
      <c r="G7298" t="s">
        <v>551</v>
      </c>
    </row>
    <row r="7299" spans="1:7" x14ac:dyDescent="0.25">
      <c r="A7299" s="98" t="s">
        <v>549</v>
      </c>
      <c r="B7299" t="s">
        <v>206</v>
      </c>
      <c r="C7299">
        <v>0</v>
      </c>
      <c r="D7299">
        <v>202510</v>
      </c>
      <c r="E7299" s="121" t="str">
        <f t="shared" si="112"/>
        <v>01 October 2025</v>
      </c>
      <c r="F7299" t="s">
        <v>541</v>
      </c>
      <c r="G7299" t="s">
        <v>552</v>
      </c>
    </row>
    <row r="7300" spans="1:7" x14ac:dyDescent="0.25">
      <c r="A7300" s="98" t="s">
        <v>549</v>
      </c>
      <c r="B7300" t="s">
        <v>206</v>
      </c>
      <c r="C7300">
        <v>0</v>
      </c>
      <c r="D7300">
        <v>202510</v>
      </c>
      <c r="E7300" s="121" t="str">
        <f t="shared" si="112"/>
        <v>01 October 2025</v>
      </c>
      <c r="F7300" t="s">
        <v>541</v>
      </c>
      <c r="G7300" t="s">
        <v>553</v>
      </c>
    </row>
    <row r="7301" spans="1:7" x14ac:dyDescent="0.25">
      <c r="A7301" s="98" t="s">
        <v>549</v>
      </c>
      <c r="B7301" t="s">
        <v>206</v>
      </c>
      <c r="C7301">
        <v>0</v>
      </c>
      <c r="D7301">
        <v>202510</v>
      </c>
      <c r="E7301" s="121" t="str">
        <f t="shared" si="112"/>
        <v>01 October 2025</v>
      </c>
      <c r="F7301" t="s">
        <v>541</v>
      </c>
      <c r="G7301" t="s">
        <v>554</v>
      </c>
    </row>
    <row r="7302" spans="1:7" x14ac:dyDescent="0.25">
      <c r="A7302" s="98" t="s">
        <v>549</v>
      </c>
      <c r="B7302" t="s">
        <v>208</v>
      </c>
      <c r="C7302">
        <v>0</v>
      </c>
      <c r="D7302">
        <v>202510</v>
      </c>
      <c r="E7302" s="121" t="str">
        <f t="shared" si="112"/>
        <v>01 October 2025</v>
      </c>
      <c r="F7302" t="s">
        <v>541</v>
      </c>
      <c r="G7302" t="s">
        <v>550</v>
      </c>
    </row>
    <row r="7303" spans="1:7" x14ac:dyDescent="0.25">
      <c r="A7303" s="98" t="s">
        <v>549</v>
      </c>
      <c r="B7303" t="s">
        <v>208</v>
      </c>
      <c r="C7303">
        <v>0</v>
      </c>
      <c r="D7303">
        <v>202510</v>
      </c>
      <c r="E7303" s="121" t="str">
        <f t="shared" ref="E7303:E7366" si="113">TEXT(DATE(LEFT(D7303,4), RIGHT(D7303,2), 1), "DD MMMM YYYY")</f>
        <v>01 October 2025</v>
      </c>
      <c r="F7303" t="s">
        <v>541</v>
      </c>
      <c r="G7303" t="s">
        <v>551</v>
      </c>
    </row>
    <row r="7304" spans="1:7" x14ac:dyDescent="0.25">
      <c r="A7304" s="98" t="s">
        <v>549</v>
      </c>
      <c r="B7304" t="s">
        <v>208</v>
      </c>
      <c r="C7304">
        <v>0</v>
      </c>
      <c r="D7304">
        <v>202510</v>
      </c>
      <c r="E7304" s="121" t="str">
        <f t="shared" si="113"/>
        <v>01 October 2025</v>
      </c>
      <c r="F7304" t="s">
        <v>541</v>
      </c>
      <c r="G7304" t="s">
        <v>552</v>
      </c>
    </row>
    <row r="7305" spans="1:7" x14ac:dyDescent="0.25">
      <c r="A7305" s="98" t="s">
        <v>549</v>
      </c>
      <c r="B7305" t="s">
        <v>208</v>
      </c>
      <c r="C7305">
        <v>0</v>
      </c>
      <c r="D7305">
        <v>202510</v>
      </c>
      <c r="E7305" s="121" t="str">
        <f t="shared" si="113"/>
        <v>01 October 2025</v>
      </c>
      <c r="F7305" t="s">
        <v>541</v>
      </c>
      <c r="G7305" t="s">
        <v>553</v>
      </c>
    </row>
    <row r="7306" spans="1:7" x14ac:dyDescent="0.25">
      <c r="A7306" s="98" t="s">
        <v>549</v>
      </c>
      <c r="B7306" t="s">
        <v>208</v>
      </c>
      <c r="C7306">
        <v>0</v>
      </c>
      <c r="D7306">
        <v>202510</v>
      </c>
      <c r="E7306" s="121" t="str">
        <f t="shared" si="113"/>
        <v>01 October 2025</v>
      </c>
      <c r="F7306" t="s">
        <v>541</v>
      </c>
      <c r="G7306" t="s">
        <v>554</v>
      </c>
    </row>
    <row r="7307" spans="1:7" x14ac:dyDescent="0.25">
      <c r="A7307" s="98" t="s">
        <v>549</v>
      </c>
      <c r="B7307" t="s">
        <v>281</v>
      </c>
      <c r="C7307">
        <v>0</v>
      </c>
      <c r="D7307">
        <v>202510</v>
      </c>
      <c r="E7307" s="121" t="str">
        <f t="shared" si="113"/>
        <v>01 October 2025</v>
      </c>
      <c r="F7307" t="s">
        <v>541</v>
      </c>
      <c r="G7307" t="s">
        <v>550</v>
      </c>
    </row>
    <row r="7308" spans="1:7" x14ac:dyDescent="0.25">
      <c r="A7308" s="98" t="s">
        <v>549</v>
      </c>
      <c r="B7308" t="s">
        <v>281</v>
      </c>
      <c r="C7308">
        <v>0</v>
      </c>
      <c r="D7308">
        <v>202510</v>
      </c>
      <c r="E7308" s="121" t="str">
        <f t="shared" si="113"/>
        <v>01 October 2025</v>
      </c>
      <c r="F7308" t="s">
        <v>541</v>
      </c>
      <c r="G7308" t="s">
        <v>551</v>
      </c>
    </row>
    <row r="7309" spans="1:7" x14ac:dyDescent="0.25">
      <c r="A7309" s="98" t="s">
        <v>549</v>
      </c>
      <c r="B7309" t="s">
        <v>281</v>
      </c>
      <c r="C7309">
        <v>0</v>
      </c>
      <c r="D7309">
        <v>202510</v>
      </c>
      <c r="E7309" s="121" t="str">
        <f t="shared" si="113"/>
        <v>01 October 2025</v>
      </c>
      <c r="F7309" t="s">
        <v>541</v>
      </c>
      <c r="G7309" t="s">
        <v>552</v>
      </c>
    </row>
    <row r="7310" spans="1:7" x14ac:dyDescent="0.25">
      <c r="A7310" s="98" t="s">
        <v>549</v>
      </c>
      <c r="B7310" t="s">
        <v>281</v>
      </c>
      <c r="C7310">
        <v>0</v>
      </c>
      <c r="D7310">
        <v>202510</v>
      </c>
      <c r="E7310" s="121" t="str">
        <f t="shared" si="113"/>
        <v>01 October 2025</v>
      </c>
      <c r="F7310" t="s">
        <v>541</v>
      </c>
      <c r="G7310" t="s">
        <v>553</v>
      </c>
    </row>
    <row r="7311" spans="1:7" x14ac:dyDescent="0.25">
      <c r="A7311" s="98" t="s">
        <v>549</v>
      </c>
      <c r="B7311" t="s">
        <v>281</v>
      </c>
      <c r="C7311">
        <v>0</v>
      </c>
      <c r="D7311">
        <v>202510</v>
      </c>
      <c r="E7311" s="121" t="str">
        <f t="shared" si="113"/>
        <v>01 October 2025</v>
      </c>
      <c r="F7311" t="s">
        <v>541</v>
      </c>
      <c r="G7311" t="s">
        <v>554</v>
      </c>
    </row>
    <row r="7312" spans="1:7" x14ac:dyDescent="0.25">
      <c r="A7312" s="98" t="s">
        <v>549</v>
      </c>
      <c r="B7312" t="s">
        <v>214</v>
      </c>
      <c r="C7312">
        <v>0</v>
      </c>
      <c r="D7312">
        <v>202510</v>
      </c>
      <c r="E7312" s="121" t="str">
        <f t="shared" si="113"/>
        <v>01 October 2025</v>
      </c>
      <c r="F7312" t="s">
        <v>541</v>
      </c>
      <c r="G7312" t="s">
        <v>550</v>
      </c>
    </row>
    <row r="7313" spans="1:7" x14ac:dyDescent="0.25">
      <c r="A7313" s="98" t="s">
        <v>549</v>
      </c>
      <c r="B7313" t="s">
        <v>214</v>
      </c>
      <c r="C7313">
        <v>0</v>
      </c>
      <c r="D7313">
        <v>202510</v>
      </c>
      <c r="E7313" s="121" t="str">
        <f t="shared" si="113"/>
        <v>01 October 2025</v>
      </c>
      <c r="F7313" t="s">
        <v>541</v>
      </c>
      <c r="G7313" t="s">
        <v>551</v>
      </c>
    </row>
    <row r="7314" spans="1:7" x14ac:dyDescent="0.25">
      <c r="A7314" s="98" t="s">
        <v>549</v>
      </c>
      <c r="B7314" t="s">
        <v>214</v>
      </c>
      <c r="C7314">
        <v>0</v>
      </c>
      <c r="D7314">
        <v>202510</v>
      </c>
      <c r="E7314" s="121" t="str">
        <f t="shared" si="113"/>
        <v>01 October 2025</v>
      </c>
      <c r="F7314" t="s">
        <v>541</v>
      </c>
      <c r="G7314" t="s">
        <v>552</v>
      </c>
    </row>
    <row r="7315" spans="1:7" x14ac:dyDescent="0.25">
      <c r="A7315" s="98" t="s">
        <v>549</v>
      </c>
      <c r="B7315" t="s">
        <v>214</v>
      </c>
      <c r="C7315">
        <v>0</v>
      </c>
      <c r="D7315">
        <v>202510</v>
      </c>
      <c r="E7315" s="121" t="str">
        <f t="shared" si="113"/>
        <v>01 October 2025</v>
      </c>
      <c r="F7315" t="s">
        <v>541</v>
      </c>
      <c r="G7315" t="s">
        <v>553</v>
      </c>
    </row>
    <row r="7316" spans="1:7" x14ac:dyDescent="0.25">
      <c r="A7316" s="98" t="s">
        <v>549</v>
      </c>
      <c r="B7316" t="s">
        <v>214</v>
      </c>
      <c r="C7316">
        <v>0</v>
      </c>
      <c r="D7316">
        <v>202510</v>
      </c>
      <c r="E7316" s="121" t="str">
        <f t="shared" si="113"/>
        <v>01 October 2025</v>
      </c>
      <c r="F7316" t="s">
        <v>541</v>
      </c>
      <c r="G7316" t="s">
        <v>554</v>
      </c>
    </row>
    <row r="7317" spans="1:7" x14ac:dyDescent="0.25">
      <c r="A7317" s="98" t="s">
        <v>549</v>
      </c>
      <c r="B7317" t="s">
        <v>218</v>
      </c>
      <c r="C7317">
        <v>-35</v>
      </c>
      <c r="D7317">
        <v>202510</v>
      </c>
      <c r="E7317" s="121" t="str">
        <f t="shared" si="113"/>
        <v>01 October 2025</v>
      </c>
      <c r="F7317" t="s">
        <v>541</v>
      </c>
      <c r="G7317" t="s">
        <v>550</v>
      </c>
    </row>
    <row r="7318" spans="1:7" x14ac:dyDescent="0.25">
      <c r="A7318" s="98" t="s">
        <v>549</v>
      </c>
      <c r="B7318" t="s">
        <v>218</v>
      </c>
      <c r="C7318">
        <v>-71.75</v>
      </c>
      <c r="D7318">
        <v>202510</v>
      </c>
      <c r="E7318" s="121" t="str">
        <f t="shared" si="113"/>
        <v>01 October 2025</v>
      </c>
      <c r="F7318" t="s">
        <v>541</v>
      </c>
      <c r="G7318" t="s">
        <v>551</v>
      </c>
    </row>
    <row r="7319" spans="1:7" x14ac:dyDescent="0.25">
      <c r="A7319" s="98" t="s">
        <v>549</v>
      </c>
      <c r="B7319" t="s">
        <v>218</v>
      </c>
      <c r="C7319">
        <v>-122.49999999999999</v>
      </c>
      <c r="D7319">
        <v>202510</v>
      </c>
      <c r="E7319" s="121" t="str">
        <f t="shared" si="113"/>
        <v>01 October 2025</v>
      </c>
      <c r="F7319" t="s">
        <v>541</v>
      </c>
      <c r="G7319" t="s">
        <v>552</v>
      </c>
    </row>
    <row r="7320" spans="1:7" x14ac:dyDescent="0.25">
      <c r="A7320" s="98" t="s">
        <v>549</v>
      </c>
      <c r="B7320" t="s">
        <v>218</v>
      </c>
      <c r="C7320">
        <v>-157.5</v>
      </c>
      <c r="D7320">
        <v>202510</v>
      </c>
      <c r="E7320" s="121" t="str">
        <f t="shared" si="113"/>
        <v>01 October 2025</v>
      </c>
      <c r="F7320" t="s">
        <v>541</v>
      </c>
      <c r="G7320" t="s">
        <v>553</v>
      </c>
    </row>
    <row r="7321" spans="1:7" x14ac:dyDescent="0.25">
      <c r="A7321" s="98" t="s">
        <v>549</v>
      </c>
      <c r="B7321" t="s">
        <v>218</v>
      </c>
      <c r="C7321">
        <v>-175</v>
      </c>
      <c r="D7321">
        <v>202510</v>
      </c>
      <c r="E7321" s="121" t="str">
        <f t="shared" si="113"/>
        <v>01 October 2025</v>
      </c>
      <c r="F7321" t="s">
        <v>541</v>
      </c>
      <c r="G7321" t="s">
        <v>554</v>
      </c>
    </row>
    <row r="7322" spans="1:7" x14ac:dyDescent="0.25">
      <c r="A7322" s="98" t="s">
        <v>549</v>
      </c>
      <c r="B7322" t="s">
        <v>333</v>
      </c>
      <c r="C7322">
        <v>-6</v>
      </c>
      <c r="D7322">
        <v>202510</v>
      </c>
      <c r="E7322" s="121" t="str">
        <f t="shared" si="113"/>
        <v>01 October 2025</v>
      </c>
      <c r="F7322" t="s">
        <v>541</v>
      </c>
      <c r="G7322" t="s">
        <v>550</v>
      </c>
    </row>
    <row r="7323" spans="1:7" x14ac:dyDescent="0.25">
      <c r="A7323" s="98" t="s">
        <v>549</v>
      </c>
      <c r="B7323" t="s">
        <v>333</v>
      </c>
      <c r="C7323">
        <v>-12.299999999999999</v>
      </c>
      <c r="D7323">
        <v>202510</v>
      </c>
      <c r="E7323" s="121" t="str">
        <f t="shared" si="113"/>
        <v>01 October 2025</v>
      </c>
      <c r="F7323" t="s">
        <v>541</v>
      </c>
      <c r="G7323" t="s">
        <v>551</v>
      </c>
    </row>
    <row r="7324" spans="1:7" x14ac:dyDescent="0.25">
      <c r="A7324" s="98" t="s">
        <v>549</v>
      </c>
      <c r="B7324" t="s">
        <v>333</v>
      </c>
      <c r="C7324">
        <v>-21</v>
      </c>
      <c r="D7324">
        <v>202510</v>
      </c>
      <c r="E7324" s="121" t="str">
        <f t="shared" si="113"/>
        <v>01 October 2025</v>
      </c>
      <c r="F7324" t="s">
        <v>541</v>
      </c>
      <c r="G7324" t="s">
        <v>552</v>
      </c>
    </row>
    <row r="7325" spans="1:7" x14ac:dyDescent="0.25">
      <c r="A7325" s="98" t="s">
        <v>549</v>
      </c>
      <c r="B7325" t="s">
        <v>333</v>
      </c>
      <c r="C7325">
        <v>-27</v>
      </c>
      <c r="D7325">
        <v>202510</v>
      </c>
      <c r="E7325" s="121" t="str">
        <f t="shared" si="113"/>
        <v>01 October 2025</v>
      </c>
      <c r="F7325" t="s">
        <v>541</v>
      </c>
      <c r="G7325" t="s">
        <v>553</v>
      </c>
    </row>
    <row r="7326" spans="1:7" x14ac:dyDescent="0.25">
      <c r="A7326" s="98" t="s">
        <v>549</v>
      </c>
      <c r="B7326" t="s">
        <v>333</v>
      </c>
      <c r="C7326">
        <v>-30</v>
      </c>
      <c r="D7326">
        <v>202510</v>
      </c>
      <c r="E7326" s="121" t="str">
        <f t="shared" si="113"/>
        <v>01 October 2025</v>
      </c>
      <c r="F7326" t="s">
        <v>541</v>
      </c>
      <c r="G7326" t="s">
        <v>554</v>
      </c>
    </row>
    <row r="7327" spans="1:7" x14ac:dyDescent="0.25">
      <c r="A7327" s="98" t="s">
        <v>549</v>
      </c>
      <c r="B7327" t="s">
        <v>220</v>
      </c>
      <c r="C7327">
        <v>-41</v>
      </c>
      <c r="D7327">
        <v>202510</v>
      </c>
      <c r="E7327" s="121" t="str">
        <f t="shared" si="113"/>
        <v>01 October 2025</v>
      </c>
      <c r="F7327" t="s">
        <v>541</v>
      </c>
      <c r="G7327" t="s">
        <v>550</v>
      </c>
    </row>
    <row r="7328" spans="1:7" x14ac:dyDescent="0.25">
      <c r="A7328" s="98" t="s">
        <v>549</v>
      </c>
      <c r="B7328" t="s">
        <v>220</v>
      </c>
      <c r="C7328">
        <v>-84.05</v>
      </c>
      <c r="D7328">
        <v>202510</v>
      </c>
      <c r="E7328" s="121" t="str">
        <f t="shared" si="113"/>
        <v>01 October 2025</v>
      </c>
      <c r="F7328" t="s">
        <v>541</v>
      </c>
      <c r="G7328" t="s">
        <v>551</v>
      </c>
    </row>
    <row r="7329" spans="1:7" x14ac:dyDescent="0.25">
      <c r="A7329" s="98" t="s">
        <v>549</v>
      </c>
      <c r="B7329" t="s">
        <v>220</v>
      </c>
      <c r="C7329">
        <v>-143.5</v>
      </c>
      <c r="D7329">
        <v>202510</v>
      </c>
      <c r="E7329" s="121" t="str">
        <f t="shared" si="113"/>
        <v>01 October 2025</v>
      </c>
      <c r="F7329" t="s">
        <v>541</v>
      </c>
      <c r="G7329" t="s">
        <v>552</v>
      </c>
    </row>
    <row r="7330" spans="1:7" x14ac:dyDescent="0.25">
      <c r="A7330" s="98" t="s">
        <v>549</v>
      </c>
      <c r="B7330" t="s">
        <v>220</v>
      </c>
      <c r="C7330">
        <v>-184.5</v>
      </c>
      <c r="D7330">
        <v>202510</v>
      </c>
      <c r="E7330" s="121" t="str">
        <f t="shared" si="113"/>
        <v>01 October 2025</v>
      </c>
      <c r="F7330" t="s">
        <v>541</v>
      </c>
      <c r="G7330" t="s">
        <v>553</v>
      </c>
    </row>
    <row r="7331" spans="1:7" x14ac:dyDescent="0.25">
      <c r="A7331" s="98" t="s">
        <v>549</v>
      </c>
      <c r="B7331" t="s">
        <v>220</v>
      </c>
      <c r="C7331">
        <v>-205</v>
      </c>
      <c r="D7331">
        <v>202510</v>
      </c>
      <c r="E7331" s="121" t="str">
        <f t="shared" si="113"/>
        <v>01 October 2025</v>
      </c>
      <c r="F7331" t="s">
        <v>541</v>
      </c>
      <c r="G7331" t="s">
        <v>554</v>
      </c>
    </row>
    <row r="7332" spans="1:7" x14ac:dyDescent="0.25">
      <c r="A7332" s="98" t="s">
        <v>549</v>
      </c>
      <c r="B7332" t="s">
        <v>222</v>
      </c>
      <c r="C7332">
        <v>0</v>
      </c>
      <c r="D7332">
        <v>202510</v>
      </c>
      <c r="E7332" s="121" t="str">
        <f t="shared" si="113"/>
        <v>01 October 2025</v>
      </c>
      <c r="F7332" t="s">
        <v>541</v>
      </c>
      <c r="G7332" t="s">
        <v>550</v>
      </c>
    </row>
    <row r="7333" spans="1:7" x14ac:dyDescent="0.25">
      <c r="A7333" s="98" t="s">
        <v>549</v>
      </c>
      <c r="B7333" t="s">
        <v>222</v>
      </c>
      <c r="C7333">
        <v>0</v>
      </c>
      <c r="D7333">
        <v>202510</v>
      </c>
      <c r="E7333" s="121" t="str">
        <f t="shared" si="113"/>
        <v>01 October 2025</v>
      </c>
      <c r="F7333" t="s">
        <v>541</v>
      </c>
      <c r="G7333" t="s">
        <v>551</v>
      </c>
    </row>
    <row r="7334" spans="1:7" x14ac:dyDescent="0.25">
      <c r="A7334" s="98" t="s">
        <v>549</v>
      </c>
      <c r="B7334" t="s">
        <v>222</v>
      </c>
      <c r="C7334">
        <v>0</v>
      </c>
      <c r="D7334">
        <v>202510</v>
      </c>
      <c r="E7334" s="121" t="str">
        <f t="shared" si="113"/>
        <v>01 October 2025</v>
      </c>
      <c r="F7334" t="s">
        <v>541</v>
      </c>
      <c r="G7334" t="s">
        <v>552</v>
      </c>
    </row>
    <row r="7335" spans="1:7" x14ac:dyDescent="0.25">
      <c r="A7335" s="98" t="s">
        <v>549</v>
      </c>
      <c r="B7335" t="s">
        <v>222</v>
      </c>
      <c r="C7335">
        <v>0</v>
      </c>
      <c r="D7335">
        <v>202510</v>
      </c>
      <c r="E7335" s="121" t="str">
        <f t="shared" si="113"/>
        <v>01 October 2025</v>
      </c>
      <c r="F7335" t="s">
        <v>541</v>
      </c>
      <c r="G7335" t="s">
        <v>553</v>
      </c>
    </row>
    <row r="7336" spans="1:7" x14ac:dyDescent="0.25">
      <c r="A7336" s="98" t="s">
        <v>549</v>
      </c>
      <c r="B7336" t="s">
        <v>222</v>
      </c>
      <c r="C7336">
        <v>0</v>
      </c>
      <c r="D7336">
        <v>202510</v>
      </c>
      <c r="E7336" s="121" t="str">
        <f t="shared" si="113"/>
        <v>01 October 2025</v>
      </c>
      <c r="F7336" t="s">
        <v>541</v>
      </c>
      <c r="G7336" t="s">
        <v>554</v>
      </c>
    </row>
    <row r="7337" spans="1:7" x14ac:dyDescent="0.25">
      <c r="A7337" s="98" t="s">
        <v>549</v>
      </c>
      <c r="B7337" t="s">
        <v>224</v>
      </c>
      <c r="C7337">
        <v>0</v>
      </c>
      <c r="D7337">
        <v>202510</v>
      </c>
      <c r="E7337" s="121" t="str">
        <f t="shared" si="113"/>
        <v>01 October 2025</v>
      </c>
      <c r="F7337" t="s">
        <v>541</v>
      </c>
      <c r="G7337" t="s">
        <v>550</v>
      </c>
    </row>
    <row r="7338" spans="1:7" x14ac:dyDescent="0.25">
      <c r="A7338" s="98" t="s">
        <v>549</v>
      </c>
      <c r="B7338" t="s">
        <v>224</v>
      </c>
      <c r="C7338">
        <v>0</v>
      </c>
      <c r="D7338">
        <v>202510</v>
      </c>
      <c r="E7338" s="121" t="str">
        <f t="shared" si="113"/>
        <v>01 October 2025</v>
      </c>
      <c r="F7338" t="s">
        <v>541</v>
      </c>
      <c r="G7338" t="s">
        <v>551</v>
      </c>
    </row>
    <row r="7339" spans="1:7" x14ac:dyDescent="0.25">
      <c r="A7339" s="98" t="s">
        <v>549</v>
      </c>
      <c r="B7339" t="s">
        <v>224</v>
      </c>
      <c r="C7339">
        <v>0</v>
      </c>
      <c r="D7339">
        <v>202510</v>
      </c>
      <c r="E7339" s="121" t="str">
        <f t="shared" si="113"/>
        <v>01 October 2025</v>
      </c>
      <c r="F7339" t="s">
        <v>541</v>
      </c>
      <c r="G7339" t="s">
        <v>552</v>
      </c>
    </row>
    <row r="7340" spans="1:7" x14ac:dyDescent="0.25">
      <c r="A7340" s="98" t="s">
        <v>549</v>
      </c>
      <c r="B7340" t="s">
        <v>224</v>
      </c>
      <c r="C7340">
        <v>0</v>
      </c>
      <c r="D7340">
        <v>202510</v>
      </c>
      <c r="E7340" s="121" t="str">
        <f t="shared" si="113"/>
        <v>01 October 2025</v>
      </c>
      <c r="F7340" t="s">
        <v>541</v>
      </c>
      <c r="G7340" t="s">
        <v>553</v>
      </c>
    </row>
    <row r="7341" spans="1:7" x14ac:dyDescent="0.25">
      <c r="A7341" s="98" t="s">
        <v>549</v>
      </c>
      <c r="B7341" t="s">
        <v>224</v>
      </c>
      <c r="C7341">
        <v>0</v>
      </c>
      <c r="D7341">
        <v>202510</v>
      </c>
      <c r="E7341" s="121" t="str">
        <f t="shared" si="113"/>
        <v>01 October 2025</v>
      </c>
      <c r="F7341" t="s">
        <v>541</v>
      </c>
      <c r="G7341" t="s">
        <v>554</v>
      </c>
    </row>
    <row r="7342" spans="1:7" x14ac:dyDescent="0.25">
      <c r="A7342" s="98" t="s">
        <v>549</v>
      </c>
      <c r="B7342" t="s">
        <v>226</v>
      </c>
      <c r="C7342">
        <v>0</v>
      </c>
      <c r="D7342">
        <v>202510</v>
      </c>
      <c r="E7342" s="121" t="str">
        <f t="shared" si="113"/>
        <v>01 October 2025</v>
      </c>
      <c r="F7342" t="s">
        <v>541</v>
      </c>
      <c r="G7342" t="s">
        <v>550</v>
      </c>
    </row>
    <row r="7343" spans="1:7" x14ac:dyDescent="0.25">
      <c r="A7343" s="98" t="s">
        <v>549</v>
      </c>
      <c r="B7343" t="s">
        <v>226</v>
      </c>
      <c r="C7343">
        <v>0</v>
      </c>
      <c r="D7343">
        <v>202510</v>
      </c>
      <c r="E7343" s="121" t="str">
        <f t="shared" si="113"/>
        <v>01 October 2025</v>
      </c>
      <c r="F7343" t="s">
        <v>541</v>
      </c>
      <c r="G7343" t="s">
        <v>551</v>
      </c>
    </row>
    <row r="7344" spans="1:7" x14ac:dyDescent="0.25">
      <c r="A7344" s="98" t="s">
        <v>549</v>
      </c>
      <c r="B7344" t="s">
        <v>226</v>
      </c>
      <c r="C7344">
        <v>0</v>
      </c>
      <c r="D7344">
        <v>202510</v>
      </c>
      <c r="E7344" s="121" t="str">
        <f t="shared" si="113"/>
        <v>01 October 2025</v>
      </c>
      <c r="F7344" t="s">
        <v>541</v>
      </c>
      <c r="G7344" t="s">
        <v>552</v>
      </c>
    </row>
    <row r="7345" spans="1:7" x14ac:dyDescent="0.25">
      <c r="A7345" s="98" t="s">
        <v>549</v>
      </c>
      <c r="B7345" t="s">
        <v>226</v>
      </c>
      <c r="C7345">
        <v>0</v>
      </c>
      <c r="D7345">
        <v>202510</v>
      </c>
      <c r="E7345" s="121" t="str">
        <f t="shared" si="113"/>
        <v>01 October 2025</v>
      </c>
      <c r="F7345" t="s">
        <v>541</v>
      </c>
      <c r="G7345" t="s">
        <v>553</v>
      </c>
    </row>
    <row r="7346" spans="1:7" x14ac:dyDescent="0.25">
      <c r="A7346" s="98" t="s">
        <v>549</v>
      </c>
      <c r="B7346" t="s">
        <v>226</v>
      </c>
      <c r="C7346">
        <v>0</v>
      </c>
      <c r="D7346">
        <v>202510</v>
      </c>
      <c r="E7346" s="121" t="str">
        <f t="shared" si="113"/>
        <v>01 October 2025</v>
      </c>
      <c r="F7346" t="s">
        <v>541</v>
      </c>
      <c r="G7346" t="s">
        <v>554</v>
      </c>
    </row>
    <row r="7347" spans="1:7" x14ac:dyDescent="0.25">
      <c r="A7347" s="98" t="s">
        <v>549</v>
      </c>
      <c r="B7347" t="s">
        <v>228</v>
      </c>
      <c r="C7347">
        <v>0</v>
      </c>
      <c r="D7347">
        <v>202510</v>
      </c>
      <c r="E7347" s="121" t="str">
        <f t="shared" si="113"/>
        <v>01 October 2025</v>
      </c>
      <c r="F7347" t="s">
        <v>541</v>
      </c>
      <c r="G7347" t="s">
        <v>550</v>
      </c>
    </row>
    <row r="7348" spans="1:7" x14ac:dyDescent="0.25">
      <c r="A7348" s="98" t="s">
        <v>549</v>
      </c>
      <c r="B7348" t="s">
        <v>228</v>
      </c>
      <c r="C7348">
        <v>0</v>
      </c>
      <c r="D7348">
        <v>202510</v>
      </c>
      <c r="E7348" s="121" t="str">
        <f t="shared" si="113"/>
        <v>01 October 2025</v>
      </c>
      <c r="F7348" t="s">
        <v>541</v>
      </c>
      <c r="G7348" t="s">
        <v>551</v>
      </c>
    </row>
    <row r="7349" spans="1:7" x14ac:dyDescent="0.25">
      <c r="A7349" s="98" t="s">
        <v>549</v>
      </c>
      <c r="B7349" t="s">
        <v>228</v>
      </c>
      <c r="C7349">
        <v>0</v>
      </c>
      <c r="D7349">
        <v>202510</v>
      </c>
      <c r="E7349" s="121" t="str">
        <f t="shared" si="113"/>
        <v>01 October 2025</v>
      </c>
      <c r="F7349" t="s">
        <v>541</v>
      </c>
      <c r="G7349" t="s">
        <v>552</v>
      </c>
    </row>
    <row r="7350" spans="1:7" x14ac:dyDescent="0.25">
      <c r="A7350" s="98" t="s">
        <v>549</v>
      </c>
      <c r="B7350" t="s">
        <v>228</v>
      </c>
      <c r="C7350">
        <v>0</v>
      </c>
      <c r="D7350">
        <v>202510</v>
      </c>
      <c r="E7350" s="121" t="str">
        <f t="shared" si="113"/>
        <v>01 October 2025</v>
      </c>
      <c r="F7350" t="s">
        <v>541</v>
      </c>
      <c r="G7350" t="s">
        <v>553</v>
      </c>
    </row>
    <row r="7351" spans="1:7" x14ac:dyDescent="0.25">
      <c r="A7351" s="98" t="s">
        <v>549</v>
      </c>
      <c r="B7351" t="s">
        <v>228</v>
      </c>
      <c r="C7351">
        <v>0</v>
      </c>
      <c r="D7351">
        <v>202510</v>
      </c>
      <c r="E7351" s="121" t="str">
        <f t="shared" si="113"/>
        <v>01 October 2025</v>
      </c>
      <c r="F7351" t="s">
        <v>541</v>
      </c>
      <c r="G7351" t="s">
        <v>554</v>
      </c>
    </row>
    <row r="7352" spans="1:7" x14ac:dyDescent="0.25">
      <c r="A7352" s="98" t="s">
        <v>549</v>
      </c>
      <c r="B7352" t="s">
        <v>230</v>
      </c>
      <c r="C7352">
        <v>0</v>
      </c>
      <c r="D7352">
        <v>202510</v>
      </c>
      <c r="E7352" s="121" t="str">
        <f t="shared" si="113"/>
        <v>01 October 2025</v>
      </c>
      <c r="F7352" t="s">
        <v>541</v>
      </c>
      <c r="G7352" t="s">
        <v>550</v>
      </c>
    </row>
    <row r="7353" spans="1:7" x14ac:dyDescent="0.25">
      <c r="A7353" s="98" t="s">
        <v>549</v>
      </c>
      <c r="B7353" t="s">
        <v>230</v>
      </c>
      <c r="C7353">
        <v>0</v>
      </c>
      <c r="D7353">
        <v>202510</v>
      </c>
      <c r="E7353" s="121" t="str">
        <f t="shared" si="113"/>
        <v>01 October 2025</v>
      </c>
      <c r="F7353" t="s">
        <v>541</v>
      </c>
      <c r="G7353" t="s">
        <v>551</v>
      </c>
    </row>
    <row r="7354" spans="1:7" x14ac:dyDescent="0.25">
      <c r="A7354" s="98" t="s">
        <v>549</v>
      </c>
      <c r="B7354" t="s">
        <v>230</v>
      </c>
      <c r="C7354">
        <v>0</v>
      </c>
      <c r="D7354">
        <v>202510</v>
      </c>
      <c r="E7354" s="121" t="str">
        <f t="shared" si="113"/>
        <v>01 October 2025</v>
      </c>
      <c r="F7354" t="s">
        <v>541</v>
      </c>
      <c r="G7354" t="s">
        <v>552</v>
      </c>
    </row>
    <row r="7355" spans="1:7" x14ac:dyDescent="0.25">
      <c r="A7355" s="98" t="s">
        <v>549</v>
      </c>
      <c r="B7355" t="s">
        <v>230</v>
      </c>
      <c r="C7355">
        <v>0</v>
      </c>
      <c r="D7355">
        <v>202510</v>
      </c>
      <c r="E7355" s="121" t="str">
        <f t="shared" si="113"/>
        <v>01 October 2025</v>
      </c>
      <c r="F7355" t="s">
        <v>541</v>
      </c>
      <c r="G7355" t="s">
        <v>553</v>
      </c>
    </row>
    <row r="7356" spans="1:7" x14ac:dyDescent="0.25">
      <c r="A7356" s="98" t="s">
        <v>549</v>
      </c>
      <c r="B7356" t="s">
        <v>230</v>
      </c>
      <c r="C7356">
        <v>0</v>
      </c>
      <c r="D7356">
        <v>202510</v>
      </c>
      <c r="E7356" s="121" t="str">
        <f t="shared" si="113"/>
        <v>01 October 2025</v>
      </c>
      <c r="F7356" t="s">
        <v>541</v>
      </c>
      <c r="G7356" t="s">
        <v>554</v>
      </c>
    </row>
    <row r="7357" spans="1:7" x14ac:dyDescent="0.25">
      <c r="A7357" s="98" t="s">
        <v>549</v>
      </c>
      <c r="B7357" t="s">
        <v>232</v>
      </c>
      <c r="C7357">
        <v>0</v>
      </c>
      <c r="D7357">
        <v>202510</v>
      </c>
      <c r="E7357" s="121" t="str">
        <f t="shared" si="113"/>
        <v>01 October 2025</v>
      </c>
      <c r="F7357" t="s">
        <v>541</v>
      </c>
      <c r="G7357" t="s">
        <v>550</v>
      </c>
    </row>
    <row r="7358" spans="1:7" x14ac:dyDescent="0.25">
      <c r="A7358" s="98" t="s">
        <v>549</v>
      </c>
      <c r="B7358" t="s">
        <v>232</v>
      </c>
      <c r="C7358">
        <v>0</v>
      </c>
      <c r="D7358">
        <v>202510</v>
      </c>
      <c r="E7358" s="121" t="str">
        <f t="shared" si="113"/>
        <v>01 October 2025</v>
      </c>
      <c r="F7358" t="s">
        <v>541</v>
      </c>
      <c r="G7358" t="s">
        <v>551</v>
      </c>
    </row>
    <row r="7359" spans="1:7" x14ac:dyDescent="0.25">
      <c r="A7359" s="98" t="s">
        <v>549</v>
      </c>
      <c r="B7359" t="s">
        <v>232</v>
      </c>
      <c r="C7359">
        <v>0</v>
      </c>
      <c r="D7359">
        <v>202510</v>
      </c>
      <c r="E7359" s="121" t="str">
        <f t="shared" si="113"/>
        <v>01 October 2025</v>
      </c>
      <c r="F7359" t="s">
        <v>541</v>
      </c>
      <c r="G7359" t="s">
        <v>552</v>
      </c>
    </row>
    <row r="7360" spans="1:7" x14ac:dyDescent="0.25">
      <c r="A7360" s="98" t="s">
        <v>549</v>
      </c>
      <c r="B7360" t="s">
        <v>232</v>
      </c>
      <c r="C7360">
        <v>0</v>
      </c>
      <c r="D7360">
        <v>202510</v>
      </c>
      <c r="E7360" s="121" t="str">
        <f t="shared" si="113"/>
        <v>01 October 2025</v>
      </c>
      <c r="F7360" t="s">
        <v>541</v>
      </c>
      <c r="G7360" t="s">
        <v>553</v>
      </c>
    </row>
    <row r="7361" spans="1:7" x14ac:dyDescent="0.25">
      <c r="A7361" s="98" t="s">
        <v>549</v>
      </c>
      <c r="B7361" t="s">
        <v>232</v>
      </c>
      <c r="C7361">
        <v>0</v>
      </c>
      <c r="D7361">
        <v>202510</v>
      </c>
      <c r="E7361" s="121" t="str">
        <f t="shared" si="113"/>
        <v>01 October 2025</v>
      </c>
      <c r="F7361" t="s">
        <v>541</v>
      </c>
      <c r="G7361" t="s">
        <v>554</v>
      </c>
    </row>
    <row r="7362" spans="1:7" x14ac:dyDescent="0.25">
      <c r="A7362" s="98" t="s">
        <v>549</v>
      </c>
      <c r="B7362" t="s">
        <v>234</v>
      </c>
      <c r="C7362">
        <v>-10110.6</v>
      </c>
      <c r="D7362">
        <v>202510</v>
      </c>
      <c r="E7362" s="121" t="str">
        <f t="shared" si="113"/>
        <v>01 October 2025</v>
      </c>
      <c r="F7362" t="s">
        <v>541</v>
      </c>
      <c r="G7362" t="s">
        <v>550</v>
      </c>
    </row>
    <row r="7363" spans="1:7" x14ac:dyDescent="0.25">
      <c r="A7363" s="98" t="s">
        <v>549</v>
      </c>
      <c r="B7363" t="s">
        <v>234</v>
      </c>
      <c r="C7363">
        <v>-20726.73</v>
      </c>
      <c r="D7363">
        <v>202510</v>
      </c>
      <c r="E7363" s="121" t="str">
        <f t="shared" si="113"/>
        <v>01 October 2025</v>
      </c>
      <c r="F7363" t="s">
        <v>541</v>
      </c>
      <c r="G7363" t="s">
        <v>551</v>
      </c>
    </row>
    <row r="7364" spans="1:7" x14ac:dyDescent="0.25">
      <c r="A7364" s="98" t="s">
        <v>549</v>
      </c>
      <c r="B7364" t="s">
        <v>234</v>
      </c>
      <c r="C7364">
        <v>-35387.1</v>
      </c>
      <c r="D7364">
        <v>202510</v>
      </c>
      <c r="E7364" s="121" t="str">
        <f t="shared" si="113"/>
        <v>01 October 2025</v>
      </c>
      <c r="F7364" t="s">
        <v>541</v>
      </c>
      <c r="G7364" t="s">
        <v>552</v>
      </c>
    </row>
    <row r="7365" spans="1:7" x14ac:dyDescent="0.25">
      <c r="A7365" s="98" t="s">
        <v>549</v>
      </c>
      <c r="B7365" t="s">
        <v>234</v>
      </c>
      <c r="C7365">
        <v>-45497.700000000004</v>
      </c>
      <c r="D7365">
        <v>202510</v>
      </c>
      <c r="E7365" s="121" t="str">
        <f t="shared" si="113"/>
        <v>01 October 2025</v>
      </c>
      <c r="F7365" t="s">
        <v>541</v>
      </c>
      <c r="G7365" t="s">
        <v>553</v>
      </c>
    </row>
    <row r="7366" spans="1:7" x14ac:dyDescent="0.25">
      <c r="A7366" s="98" t="s">
        <v>549</v>
      </c>
      <c r="B7366" t="s">
        <v>234</v>
      </c>
      <c r="C7366">
        <v>-50553</v>
      </c>
      <c r="D7366">
        <v>202510</v>
      </c>
      <c r="E7366" s="121" t="str">
        <f t="shared" si="113"/>
        <v>01 October 2025</v>
      </c>
      <c r="F7366" t="s">
        <v>541</v>
      </c>
      <c r="G7366" t="s">
        <v>554</v>
      </c>
    </row>
    <row r="7367" spans="1:7" x14ac:dyDescent="0.25">
      <c r="A7367" s="98" t="s">
        <v>549</v>
      </c>
      <c r="B7367" t="s">
        <v>236</v>
      </c>
      <c r="C7367">
        <v>12009.400000000001</v>
      </c>
      <c r="D7367">
        <v>202510</v>
      </c>
      <c r="E7367" s="121" t="str">
        <f t="shared" ref="E7367:E7430" si="114">TEXT(DATE(LEFT(D7367,4), RIGHT(D7367,2), 1), "DD MMMM YYYY")</f>
        <v>01 October 2025</v>
      </c>
      <c r="F7367" t="s">
        <v>541</v>
      </c>
      <c r="G7367" t="s">
        <v>550</v>
      </c>
    </row>
    <row r="7368" spans="1:7" x14ac:dyDescent="0.25">
      <c r="A7368" s="98" t="s">
        <v>549</v>
      </c>
      <c r="B7368" t="s">
        <v>236</v>
      </c>
      <c r="C7368">
        <v>24619.269999999997</v>
      </c>
      <c r="D7368">
        <v>202510</v>
      </c>
      <c r="E7368" s="121" t="str">
        <f t="shared" si="114"/>
        <v>01 October 2025</v>
      </c>
      <c r="F7368" t="s">
        <v>541</v>
      </c>
      <c r="G7368" t="s">
        <v>551</v>
      </c>
    </row>
    <row r="7369" spans="1:7" x14ac:dyDescent="0.25">
      <c r="A7369" s="98" t="s">
        <v>549</v>
      </c>
      <c r="B7369" t="s">
        <v>236</v>
      </c>
      <c r="C7369">
        <v>42032.899999999994</v>
      </c>
      <c r="D7369">
        <v>202510</v>
      </c>
      <c r="E7369" s="121" t="str">
        <f t="shared" si="114"/>
        <v>01 October 2025</v>
      </c>
      <c r="F7369" t="s">
        <v>541</v>
      </c>
      <c r="G7369" t="s">
        <v>552</v>
      </c>
    </row>
    <row r="7370" spans="1:7" x14ac:dyDescent="0.25">
      <c r="A7370" s="98" t="s">
        <v>549</v>
      </c>
      <c r="B7370" t="s">
        <v>236</v>
      </c>
      <c r="C7370">
        <v>54042.3</v>
      </c>
      <c r="D7370">
        <v>202510</v>
      </c>
      <c r="E7370" s="121" t="str">
        <f t="shared" si="114"/>
        <v>01 October 2025</v>
      </c>
      <c r="F7370" t="s">
        <v>541</v>
      </c>
      <c r="G7370" t="s">
        <v>553</v>
      </c>
    </row>
    <row r="7371" spans="1:7" x14ac:dyDescent="0.25">
      <c r="A7371" s="98" t="s">
        <v>549</v>
      </c>
      <c r="B7371" t="s">
        <v>236</v>
      </c>
      <c r="C7371">
        <v>60047</v>
      </c>
      <c r="D7371">
        <v>202510</v>
      </c>
      <c r="E7371" s="121" t="str">
        <f t="shared" si="114"/>
        <v>01 October 2025</v>
      </c>
      <c r="F7371" t="s">
        <v>541</v>
      </c>
      <c r="G7371" t="s">
        <v>554</v>
      </c>
    </row>
    <row r="7372" spans="1:7" x14ac:dyDescent="0.25">
      <c r="A7372" s="98" t="s">
        <v>549</v>
      </c>
      <c r="B7372" t="s">
        <v>238</v>
      </c>
      <c r="C7372">
        <v>0</v>
      </c>
      <c r="D7372">
        <v>202510</v>
      </c>
      <c r="E7372" s="121" t="str">
        <f t="shared" si="114"/>
        <v>01 October 2025</v>
      </c>
      <c r="F7372" t="s">
        <v>541</v>
      </c>
      <c r="G7372" t="s">
        <v>550</v>
      </c>
    </row>
    <row r="7373" spans="1:7" x14ac:dyDescent="0.25">
      <c r="A7373" s="98" t="s">
        <v>549</v>
      </c>
      <c r="B7373" t="s">
        <v>238</v>
      </c>
      <c r="C7373">
        <v>0</v>
      </c>
      <c r="D7373">
        <v>202510</v>
      </c>
      <c r="E7373" s="121" t="str">
        <f t="shared" si="114"/>
        <v>01 October 2025</v>
      </c>
      <c r="F7373" t="s">
        <v>541</v>
      </c>
      <c r="G7373" t="s">
        <v>551</v>
      </c>
    </row>
    <row r="7374" spans="1:7" x14ac:dyDescent="0.25">
      <c r="A7374" s="98" t="s">
        <v>549</v>
      </c>
      <c r="B7374" t="s">
        <v>238</v>
      </c>
      <c r="C7374">
        <v>0</v>
      </c>
      <c r="D7374">
        <v>202510</v>
      </c>
      <c r="E7374" s="121" t="str">
        <f t="shared" si="114"/>
        <v>01 October 2025</v>
      </c>
      <c r="F7374" t="s">
        <v>541</v>
      </c>
      <c r="G7374" t="s">
        <v>552</v>
      </c>
    </row>
    <row r="7375" spans="1:7" x14ac:dyDescent="0.25">
      <c r="A7375" s="98" t="s">
        <v>549</v>
      </c>
      <c r="B7375" t="s">
        <v>238</v>
      </c>
      <c r="C7375">
        <v>0</v>
      </c>
      <c r="D7375">
        <v>202510</v>
      </c>
      <c r="E7375" s="121" t="str">
        <f t="shared" si="114"/>
        <v>01 October 2025</v>
      </c>
      <c r="F7375" t="s">
        <v>541</v>
      </c>
      <c r="G7375" t="s">
        <v>553</v>
      </c>
    </row>
    <row r="7376" spans="1:7" x14ac:dyDescent="0.25">
      <c r="A7376" s="98" t="s">
        <v>549</v>
      </c>
      <c r="B7376" t="s">
        <v>238</v>
      </c>
      <c r="C7376">
        <v>0</v>
      </c>
      <c r="D7376">
        <v>202510</v>
      </c>
      <c r="E7376" s="121" t="str">
        <f t="shared" si="114"/>
        <v>01 October 2025</v>
      </c>
      <c r="F7376" t="s">
        <v>541</v>
      </c>
      <c r="G7376" t="s">
        <v>554</v>
      </c>
    </row>
    <row r="7377" spans="1:7" x14ac:dyDescent="0.25">
      <c r="A7377" s="98" t="s">
        <v>549</v>
      </c>
      <c r="B7377" t="s">
        <v>238</v>
      </c>
      <c r="C7377">
        <v>12009.400000000001</v>
      </c>
      <c r="D7377">
        <v>202510</v>
      </c>
      <c r="E7377" s="121" t="str">
        <f t="shared" si="114"/>
        <v>01 October 2025</v>
      </c>
      <c r="F7377" t="s">
        <v>541</v>
      </c>
      <c r="G7377" t="s">
        <v>550</v>
      </c>
    </row>
    <row r="7378" spans="1:7" x14ac:dyDescent="0.25">
      <c r="A7378" s="98" t="s">
        <v>549</v>
      </c>
      <c r="B7378" t="s">
        <v>238</v>
      </c>
      <c r="C7378">
        <v>24619.269999999997</v>
      </c>
      <c r="D7378">
        <v>202510</v>
      </c>
      <c r="E7378" s="121" t="str">
        <f t="shared" si="114"/>
        <v>01 October 2025</v>
      </c>
      <c r="F7378" t="s">
        <v>541</v>
      </c>
      <c r="G7378" t="s">
        <v>551</v>
      </c>
    </row>
    <row r="7379" spans="1:7" x14ac:dyDescent="0.25">
      <c r="A7379" s="98" t="s">
        <v>549</v>
      </c>
      <c r="B7379" t="s">
        <v>238</v>
      </c>
      <c r="C7379">
        <v>42032.899999999994</v>
      </c>
      <c r="D7379">
        <v>202510</v>
      </c>
      <c r="E7379" s="121" t="str">
        <f t="shared" si="114"/>
        <v>01 October 2025</v>
      </c>
      <c r="F7379" t="s">
        <v>541</v>
      </c>
      <c r="G7379" t="s">
        <v>552</v>
      </c>
    </row>
    <row r="7380" spans="1:7" x14ac:dyDescent="0.25">
      <c r="A7380" s="98" t="s">
        <v>549</v>
      </c>
      <c r="B7380" t="s">
        <v>238</v>
      </c>
      <c r="C7380">
        <v>54042.3</v>
      </c>
      <c r="D7380">
        <v>202510</v>
      </c>
      <c r="E7380" s="121" t="str">
        <f t="shared" si="114"/>
        <v>01 October 2025</v>
      </c>
      <c r="F7380" t="s">
        <v>541</v>
      </c>
      <c r="G7380" t="s">
        <v>553</v>
      </c>
    </row>
    <row r="7381" spans="1:7" x14ac:dyDescent="0.25">
      <c r="A7381" s="98" t="s">
        <v>549</v>
      </c>
      <c r="B7381" t="s">
        <v>238</v>
      </c>
      <c r="C7381">
        <v>60047</v>
      </c>
      <c r="D7381">
        <v>202510</v>
      </c>
      <c r="E7381" s="121" t="str">
        <f t="shared" si="114"/>
        <v>01 October 2025</v>
      </c>
      <c r="F7381" t="s">
        <v>541</v>
      </c>
      <c r="G7381" t="s">
        <v>554</v>
      </c>
    </row>
    <row r="7382" spans="1:7" x14ac:dyDescent="0.25">
      <c r="A7382" s="98" t="s">
        <v>549</v>
      </c>
      <c r="B7382" t="s">
        <v>241</v>
      </c>
      <c r="C7382">
        <v>12009.400000000001</v>
      </c>
      <c r="D7382">
        <v>202510</v>
      </c>
      <c r="E7382" s="121" t="str">
        <f t="shared" si="114"/>
        <v>01 October 2025</v>
      </c>
      <c r="F7382" t="s">
        <v>541</v>
      </c>
      <c r="G7382" t="s">
        <v>550</v>
      </c>
    </row>
    <row r="7383" spans="1:7" x14ac:dyDescent="0.25">
      <c r="A7383" s="98" t="s">
        <v>549</v>
      </c>
      <c r="B7383" t="s">
        <v>241</v>
      </c>
      <c r="C7383">
        <v>24619.269999999997</v>
      </c>
      <c r="D7383">
        <v>202510</v>
      </c>
      <c r="E7383" s="121" t="str">
        <f t="shared" si="114"/>
        <v>01 October 2025</v>
      </c>
      <c r="F7383" t="s">
        <v>541</v>
      </c>
      <c r="G7383" t="s">
        <v>551</v>
      </c>
    </row>
    <row r="7384" spans="1:7" x14ac:dyDescent="0.25">
      <c r="A7384" s="98" t="s">
        <v>549</v>
      </c>
      <c r="B7384" t="s">
        <v>241</v>
      </c>
      <c r="C7384">
        <v>42032.899999999994</v>
      </c>
      <c r="D7384">
        <v>202510</v>
      </c>
      <c r="E7384" s="121" t="str">
        <f t="shared" si="114"/>
        <v>01 October 2025</v>
      </c>
      <c r="F7384" t="s">
        <v>541</v>
      </c>
      <c r="G7384" t="s">
        <v>552</v>
      </c>
    </row>
    <row r="7385" spans="1:7" x14ac:dyDescent="0.25">
      <c r="A7385" s="98" t="s">
        <v>549</v>
      </c>
      <c r="B7385" t="s">
        <v>241</v>
      </c>
      <c r="C7385">
        <v>54042.3</v>
      </c>
      <c r="D7385">
        <v>202510</v>
      </c>
      <c r="E7385" s="121" t="str">
        <f t="shared" si="114"/>
        <v>01 October 2025</v>
      </c>
      <c r="F7385" t="s">
        <v>541</v>
      </c>
      <c r="G7385" t="s">
        <v>553</v>
      </c>
    </row>
    <row r="7386" spans="1:7" x14ac:dyDescent="0.25">
      <c r="A7386" s="98" t="s">
        <v>549</v>
      </c>
      <c r="B7386" t="s">
        <v>241</v>
      </c>
      <c r="C7386">
        <v>60047</v>
      </c>
      <c r="D7386">
        <v>202510</v>
      </c>
      <c r="E7386" s="121" t="str">
        <f t="shared" si="114"/>
        <v>01 October 2025</v>
      </c>
      <c r="F7386" t="s">
        <v>541</v>
      </c>
      <c r="G7386" t="s">
        <v>554</v>
      </c>
    </row>
    <row r="7387" spans="1:7" x14ac:dyDescent="0.25">
      <c r="A7387" s="98" t="s">
        <v>549</v>
      </c>
      <c r="B7387" t="s">
        <v>243</v>
      </c>
      <c r="C7387">
        <v>0</v>
      </c>
      <c r="D7387">
        <v>202510</v>
      </c>
      <c r="E7387" s="121" t="str">
        <f t="shared" si="114"/>
        <v>01 October 2025</v>
      </c>
      <c r="F7387" t="s">
        <v>541</v>
      </c>
      <c r="G7387" t="s">
        <v>550</v>
      </c>
    </row>
    <row r="7388" spans="1:7" x14ac:dyDescent="0.25">
      <c r="A7388" s="98" t="s">
        <v>549</v>
      </c>
      <c r="B7388" t="s">
        <v>243</v>
      </c>
      <c r="C7388">
        <v>0</v>
      </c>
      <c r="D7388">
        <v>202510</v>
      </c>
      <c r="E7388" s="121" t="str">
        <f t="shared" si="114"/>
        <v>01 October 2025</v>
      </c>
      <c r="F7388" t="s">
        <v>541</v>
      </c>
      <c r="G7388" t="s">
        <v>551</v>
      </c>
    </row>
    <row r="7389" spans="1:7" x14ac:dyDescent="0.25">
      <c r="A7389" s="98" t="s">
        <v>549</v>
      </c>
      <c r="B7389" t="s">
        <v>243</v>
      </c>
      <c r="C7389">
        <v>0</v>
      </c>
      <c r="D7389">
        <v>202510</v>
      </c>
      <c r="E7389" s="121" t="str">
        <f t="shared" si="114"/>
        <v>01 October 2025</v>
      </c>
      <c r="F7389" t="s">
        <v>541</v>
      </c>
      <c r="G7389" t="s">
        <v>552</v>
      </c>
    </row>
    <row r="7390" spans="1:7" x14ac:dyDescent="0.25">
      <c r="A7390" s="98" t="s">
        <v>549</v>
      </c>
      <c r="B7390" t="s">
        <v>243</v>
      </c>
      <c r="C7390">
        <v>0</v>
      </c>
      <c r="D7390">
        <v>202510</v>
      </c>
      <c r="E7390" s="121" t="str">
        <f t="shared" si="114"/>
        <v>01 October 2025</v>
      </c>
      <c r="F7390" t="s">
        <v>541</v>
      </c>
      <c r="G7390" t="s">
        <v>553</v>
      </c>
    </row>
    <row r="7391" spans="1:7" x14ac:dyDescent="0.25">
      <c r="A7391" s="98" t="s">
        <v>549</v>
      </c>
      <c r="B7391" t="s">
        <v>243</v>
      </c>
      <c r="C7391">
        <v>0</v>
      </c>
      <c r="D7391">
        <v>202510</v>
      </c>
      <c r="E7391" s="121" t="str">
        <f t="shared" si="114"/>
        <v>01 October 2025</v>
      </c>
      <c r="F7391" t="s">
        <v>541</v>
      </c>
      <c r="G7391" t="s">
        <v>554</v>
      </c>
    </row>
    <row r="7392" spans="1:7" x14ac:dyDescent="0.25">
      <c r="A7392" s="98" t="s">
        <v>549</v>
      </c>
      <c r="B7392" t="s">
        <v>249</v>
      </c>
      <c r="C7392">
        <v>12009.400000000001</v>
      </c>
      <c r="D7392">
        <v>202510</v>
      </c>
      <c r="E7392" s="121" t="str">
        <f t="shared" si="114"/>
        <v>01 October 2025</v>
      </c>
      <c r="F7392" t="s">
        <v>541</v>
      </c>
      <c r="G7392" t="s">
        <v>550</v>
      </c>
    </row>
    <row r="7393" spans="1:7" x14ac:dyDescent="0.25">
      <c r="A7393" s="98" t="s">
        <v>549</v>
      </c>
      <c r="B7393" t="s">
        <v>249</v>
      </c>
      <c r="C7393">
        <v>24619.269999999997</v>
      </c>
      <c r="D7393">
        <v>202510</v>
      </c>
      <c r="E7393" s="121" t="str">
        <f t="shared" si="114"/>
        <v>01 October 2025</v>
      </c>
      <c r="F7393" t="s">
        <v>541</v>
      </c>
      <c r="G7393" t="s">
        <v>551</v>
      </c>
    </row>
    <row r="7394" spans="1:7" x14ac:dyDescent="0.25">
      <c r="A7394" s="98" t="s">
        <v>549</v>
      </c>
      <c r="B7394" t="s">
        <v>249</v>
      </c>
      <c r="C7394">
        <v>42032.899999999994</v>
      </c>
      <c r="D7394">
        <v>202510</v>
      </c>
      <c r="E7394" s="121" t="str">
        <f t="shared" si="114"/>
        <v>01 October 2025</v>
      </c>
      <c r="F7394" t="s">
        <v>541</v>
      </c>
      <c r="G7394" t="s">
        <v>552</v>
      </c>
    </row>
    <row r="7395" spans="1:7" x14ac:dyDescent="0.25">
      <c r="A7395" s="98" t="s">
        <v>549</v>
      </c>
      <c r="B7395" t="s">
        <v>249</v>
      </c>
      <c r="C7395">
        <v>54042.3</v>
      </c>
      <c r="D7395">
        <v>202510</v>
      </c>
      <c r="E7395" s="121" t="str">
        <f t="shared" si="114"/>
        <v>01 October 2025</v>
      </c>
      <c r="F7395" t="s">
        <v>541</v>
      </c>
      <c r="G7395" t="s">
        <v>553</v>
      </c>
    </row>
    <row r="7396" spans="1:7" x14ac:dyDescent="0.25">
      <c r="A7396" s="98" t="s">
        <v>549</v>
      </c>
      <c r="B7396" t="s">
        <v>249</v>
      </c>
      <c r="C7396">
        <v>60047</v>
      </c>
      <c r="D7396">
        <v>202510</v>
      </c>
      <c r="E7396" s="121" t="str">
        <f t="shared" si="114"/>
        <v>01 October 2025</v>
      </c>
      <c r="F7396" t="s">
        <v>541</v>
      </c>
      <c r="G7396" t="s">
        <v>554</v>
      </c>
    </row>
    <row r="7397" spans="1:7" x14ac:dyDescent="0.25">
      <c r="A7397" s="98" t="s">
        <v>549</v>
      </c>
      <c r="B7397" t="s">
        <v>255</v>
      </c>
      <c r="C7397">
        <v>12009.400000000001</v>
      </c>
      <c r="D7397">
        <v>202510</v>
      </c>
      <c r="E7397" s="121" t="str">
        <f t="shared" si="114"/>
        <v>01 October 2025</v>
      </c>
      <c r="F7397" t="s">
        <v>541</v>
      </c>
      <c r="G7397" t="s">
        <v>550</v>
      </c>
    </row>
    <row r="7398" spans="1:7" x14ac:dyDescent="0.25">
      <c r="A7398" s="98" t="s">
        <v>549</v>
      </c>
      <c r="B7398" t="s">
        <v>255</v>
      </c>
      <c r="C7398">
        <v>24619.269999999997</v>
      </c>
      <c r="D7398">
        <v>202510</v>
      </c>
      <c r="E7398" s="121" t="str">
        <f t="shared" si="114"/>
        <v>01 October 2025</v>
      </c>
      <c r="F7398" t="s">
        <v>541</v>
      </c>
      <c r="G7398" t="s">
        <v>551</v>
      </c>
    </row>
    <row r="7399" spans="1:7" x14ac:dyDescent="0.25">
      <c r="A7399" s="98" t="s">
        <v>549</v>
      </c>
      <c r="B7399" t="s">
        <v>255</v>
      </c>
      <c r="C7399">
        <v>42032.899999999994</v>
      </c>
      <c r="D7399">
        <v>202510</v>
      </c>
      <c r="E7399" s="121" t="str">
        <f t="shared" si="114"/>
        <v>01 October 2025</v>
      </c>
      <c r="F7399" t="s">
        <v>541</v>
      </c>
      <c r="G7399" t="s">
        <v>552</v>
      </c>
    </row>
    <row r="7400" spans="1:7" x14ac:dyDescent="0.25">
      <c r="A7400" s="98" t="s">
        <v>549</v>
      </c>
      <c r="B7400" t="s">
        <v>255</v>
      </c>
      <c r="C7400">
        <v>54042.3</v>
      </c>
      <c r="D7400">
        <v>202510</v>
      </c>
      <c r="E7400" s="121" t="str">
        <f t="shared" si="114"/>
        <v>01 October 2025</v>
      </c>
      <c r="F7400" t="s">
        <v>541</v>
      </c>
      <c r="G7400" t="s">
        <v>553</v>
      </c>
    </row>
    <row r="7401" spans="1:7" x14ac:dyDescent="0.25">
      <c r="A7401" s="98" t="s">
        <v>549</v>
      </c>
      <c r="B7401" t="s">
        <v>255</v>
      </c>
      <c r="C7401">
        <v>60047</v>
      </c>
      <c r="D7401">
        <v>202510</v>
      </c>
      <c r="E7401" s="121" t="str">
        <f t="shared" si="114"/>
        <v>01 October 2025</v>
      </c>
      <c r="F7401" t="s">
        <v>541</v>
      </c>
      <c r="G7401" t="s">
        <v>554</v>
      </c>
    </row>
    <row r="7402" spans="1:7" x14ac:dyDescent="0.25">
      <c r="A7402" s="98" t="s">
        <v>549</v>
      </c>
      <c r="B7402" t="s">
        <v>15</v>
      </c>
      <c r="C7402">
        <v>0</v>
      </c>
      <c r="D7402">
        <v>202511</v>
      </c>
      <c r="E7402" s="121" t="str">
        <f t="shared" si="114"/>
        <v>01 November 2025</v>
      </c>
      <c r="F7402" t="s">
        <v>541</v>
      </c>
      <c r="G7402" t="s">
        <v>550</v>
      </c>
    </row>
    <row r="7403" spans="1:7" x14ac:dyDescent="0.25">
      <c r="A7403" s="98" t="s">
        <v>549</v>
      </c>
      <c r="B7403" t="s">
        <v>15</v>
      </c>
      <c r="C7403">
        <v>0</v>
      </c>
      <c r="D7403">
        <v>202511</v>
      </c>
      <c r="E7403" s="121" t="str">
        <f t="shared" si="114"/>
        <v>01 November 2025</v>
      </c>
      <c r="F7403" t="s">
        <v>541</v>
      </c>
      <c r="G7403" t="s">
        <v>551</v>
      </c>
    </row>
    <row r="7404" spans="1:7" x14ac:dyDescent="0.25">
      <c r="A7404" s="98" t="s">
        <v>549</v>
      </c>
      <c r="B7404" t="s">
        <v>15</v>
      </c>
      <c r="C7404">
        <v>0</v>
      </c>
      <c r="D7404">
        <v>202511</v>
      </c>
      <c r="E7404" s="121" t="str">
        <f t="shared" si="114"/>
        <v>01 November 2025</v>
      </c>
      <c r="F7404" t="s">
        <v>541</v>
      </c>
      <c r="G7404" t="s">
        <v>552</v>
      </c>
    </row>
    <row r="7405" spans="1:7" x14ac:dyDescent="0.25">
      <c r="A7405" s="98" t="s">
        <v>549</v>
      </c>
      <c r="B7405" t="s">
        <v>15</v>
      </c>
      <c r="C7405">
        <v>0</v>
      </c>
      <c r="D7405">
        <v>202511</v>
      </c>
      <c r="E7405" s="121" t="str">
        <f t="shared" si="114"/>
        <v>01 November 2025</v>
      </c>
      <c r="F7405" t="s">
        <v>541</v>
      </c>
      <c r="G7405" t="s">
        <v>553</v>
      </c>
    </row>
    <row r="7406" spans="1:7" x14ac:dyDescent="0.25">
      <c r="A7406" s="98" t="s">
        <v>549</v>
      </c>
      <c r="B7406" t="s">
        <v>15</v>
      </c>
      <c r="C7406">
        <v>0</v>
      </c>
      <c r="D7406">
        <v>202511</v>
      </c>
      <c r="E7406" s="121" t="str">
        <f t="shared" si="114"/>
        <v>01 November 2025</v>
      </c>
      <c r="F7406" t="s">
        <v>541</v>
      </c>
      <c r="G7406" t="s">
        <v>554</v>
      </c>
    </row>
    <row r="7407" spans="1:7" x14ac:dyDescent="0.25">
      <c r="A7407" s="98" t="s">
        <v>549</v>
      </c>
      <c r="B7407" t="s">
        <v>18</v>
      </c>
      <c r="C7407">
        <v>0</v>
      </c>
      <c r="D7407">
        <v>202511</v>
      </c>
      <c r="E7407" s="121" t="str">
        <f t="shared" si="114"/>
        <v>01 November 2025</v>
      </c>
      <c r="F7407" t="s">
        <v>541</v>
      </c>
      <c r="G7407" t="s">
        <v>550</v>
      </c>
    </row>
    <row r="7408" spans="1:7" x14ac:dyDescent="0.25">
      <c r="A7408" s="98" t="s">
        <v>549</v>
      </c>
      <c r="B7408" t="s">
        <v>18</v>
      </c>
      <c r="C7408">
        <v>0</v>
      </c>
      <c r="D7408">
        <v>202511</v>
      </c>
      <c r="E7408" s="121" t="str">
        <f t="shared" si="114"/>
        <v>01 November 2025</v>
      </c>
      <c r="F7408" t="s">
        <v>541</v>
      </c>
      <c r="G7408" t="s">
        <v>551</v>
      </c>
    </row>
    <row r="7409" spans="1:7" x14ac:dyDescent="0.25">
      <c r="A7409" s="98" t="s">
        <v>549</v>
      </c>
      <c r="B7409" t="s">
        <v>18</v>
      </c>
      <c r="C7409">
        <v>0</v>
      </c>
      <c r="D7409">
        <v>202511</v>
      </c>
      <c r="E7409" s="121" t="str">
        <f t="shared" si="114"/>
        <v>01 November 2025</v>
      </c>
      <c r="F7409" t="s">
        <v>541</v>
      </c>
      <c r="G7409" t="s">
        <v>552</v>
      </c>
    </row>
    <row r="7410" spans="1:7" x14ac:dyDescent="0.25">
      <c r="A7410" s="98" t="s">
        <v>549</v>
      </c>
      <c r="B7410" t="s">
        <v>18</v>
      </c>
      <c r="C7410">
        <v>0</v>
      </c>
      <c r="D7410">
        <v>202511</v>
      </c>
      <c r="E7410" s="121" t="str">
        <f t="shared" si="114"/>
        <v>01 November 2025</v>
      </c>
      <c r="F7410" t="s">
        <v>541</v>
      </c>
      <c r="G7410" t="s">
        <v>553</v>
      </c>
    </row>
    <row r="7411" spans="1:7" x14ac:dyDescent="0.25">
      <c r="A7411" s="98" t="s">
        <v>549</v>
      </c>
      <c r="B7411" t="s">
        <v>18</v>
      </c>
      <c r="C7411">
        <v>0</v>
      </c>
      <c r="D7411">
        <v>202511</v>
      </c>
      <c r="E7411" s="121" t="str">
        <f t="shared" si="114"/>
        <v>01 November 2025</v>
      </c>
      <c r="F7411" t="s">
        <v>541</v>
      </c>
      <c r="G7411" t="s">
        <v>554</v>
      </c>
    </row>
    <row r="7412" spans="1:7" x14ac:dyDescent="0.25">
      <c r="A7412" s="98" t="s">
        <v>549</v>
      </c>
      <c r="B7412" t="s">
        <v>20</v>
      </c>
      <c r="C7412">
        <v>0</v>
      </c>
      <c r="D7412">
        <v>202511</v>
      </c>
      <c r="E7412" s="121" t="str">
        <f t="shared" si="114"/>
        <v>01 November 2025</v>
      </c>
      <c r="F7412" t="s">
        <v>541</v>
      </c>
      <c r="G7412" t="s">
        <v>550</v>
      </c>
    </row>
    <row r="7413" spans="1:7" x14ac:dyDescent="0.25">
      <c r="A7413" s="98" t="s">
        <v>549</v>
      </c>
      <c r="B7413" t="s">
        <v>20</v>
      </c>
      <c r="C7413">
        <v>0</v>
      </c>
      <c r="D7413">
        <v>202511</v>
      </c>
      <c r="E7413" s="121" t="str">
        <f t="shared" si="114"/>
        <v>01 November 2025</v>
      </c>
      <c r="F7413" t="s">
        <v>541</v>
      </c>
      <c r="G7413" t="s">
        <v>551</v>
      </c>
    </row>
    <row r="7414" spans="1:7" x14ac:dyDescent="0.25">
      <c r="A7414" s="98" t="s">
        <v>549</v>
      </c>
      <c r="B7414" t="s">
        <v>20</v>
      </c>
      <c r="C7414">
        <v>0</v>
      </c>
      <c r="D7414">
        <v>202511</v>
      </c>
      <c r="E7414" s="121" t="str">
        <f t="shared" si="114"/>
        <v>01 November 2025</v>
      </c>
      <c r="F7414" t="s">
        <v>541</v>
      </c>
      <c r="G7414" t="s">
        <v>552</v>
      </c>
    </row>
    <row r="7415" spans="1:7" x14ac:dyDescent="0.25">
      <c r="A7415" s="98" t="s">
        <v>549</v>
      </c>
      <c r="B7415" t="s">
        <v>20</v>
      </c>
      <c r="C7415">
        <v>0</v>
      </c>
      <c r="D7415">
        <v>202511</v>
      </c>
      <c r="E7415" s="121" t="str">
        <f t="shared" si="114"/>
        <v>01 November 2025</v>
      </c>
      <c r="F7415" t="s">
        <v>541</v>
      </c>
      <c r="G7415" t="s">
        <v>553</v>
      </c>
    </row>
    <row r="7416" spans="1:7" x14ac:dyDescent="0.25">
      <c r="A7416" s="98" t="s">
        <v>549</v>
      </c>
      <c r="B7416" t="s">
        <v>20</v>
      </c>
      <c r="C7416">
        <v>0</v>
      </c>
      <c r="D7416">
        <v>202511</v>
      </c>
      <c r="E7416" s="121" t="str">
        <f t="shared" si="114"/>
        <v>01 November 2025</v>
      </c>
      <c r="F7416" t="s">
        <v>541</v>
      </c>
      <c r="G7416" t="s">
        <v>554</v>
      </c>
    </row>
    <row r="7417" spans="1:7" x14ac:dyDescent="0.25">
      <c r="A7417" s="98" t="s">
        <v>549</v>
      </c>
      <c r="B7417" t="s">
        <v>22</v>
      </c>
      <c r="C7417">
        <v>33500</v>
      </c>
      <c r="D7417">
        <v>202511</v>
      </c>
      <c r="E7417" s="121" t="str">
        <f t="shared" si="114"/>
        <v>01 November 2025</v>
      </c>
      <c r="F7417" t="s">
        <v>541</v>
      </c>
      <c r="G7417" t="s">
        <v>550</v>
      </c>
    </row>
    <row r="7418" spans="1:7" x14ac:dyDescent="0.25">
      <c r="A7418" s="98" t="s">
        <v>549</v>
      </c>
      <c r="B7418" t="s">
        <v>22</v>
      </c>
      <c r="C7418">
        <v>100500</v>
      </c>
      <c r="D7418">
        <v>202511</v>
      </c>
      <c r="E7418" s="121" t="str">
        <f t="shared" si="114"/>
        <v>01 November 2025</v>
      </c>
      <c r="F7418" t="s">
        <v>541</v>
      </c>
      <c r="G7418" t="s">
        <v>551</v>
      </c>
    </row>
    <row r="7419" spans="1:7" x14ac:dyDescent="0.25">
      <c r="A7419" s="98" t="s">
        <v>549</v>
      </c>
      <c r="B7419" t="s">
        <v>22</v>
      </c>
      <c r="C7419">
        <v>201000</v>
      </c>
      <c r="D7419">
        <v>202511</v>
      </c>
      <c r="E7419" s="121" t="str">
        <f t="shared" si="114"/>
        <v>01 November 2025</v>
      </c>
      <c r="F7419" t="s">
        <v>541</v>
      </c>
      <c r="G7419" t="s">
        <v>552</v>
      </c>
    </row>
    <row r="7420" spans="1:7" x14ac:dyDescent="0.25">
      <c r="A7420" s="98" t="s">
        <v>549</v>
      </c>
      <c r="B7420" t="s">
        <v>22</v>
      </c>
      <c r="C7420">
        <v>268000</v>
      </c>
      <c r="D7420">
        <v>202511</v>
      </c>
      <c r="E7420" s="121" t="str">
        <f t="shared" si="114"/>
        <v>01 November 2025</v>
      </c>
      <c r="F7420" t="s">
        <v>541</v>
      </c>
      <c r="G7420" t="s">
        <v>553</v>
      </c>
    </row>
    <row r="7421" spans="1:7" x14ac:dyDescent="0.25">
      <c r="A7421" s="98" t="s">
        <v>549</v>
      </c>
      <c r="B7421" t="s">
        <v>22</v>
      </c>
      <c r="C7421">
        <v>335000</v>
      </c>
      <c r="D7421">
        <v>202511</v>
      </c>
      <c r="E7421" s="121" t="str">
        <f t="shared" si="114"/>
        <v>01 November 2025</v>
      </c>
      <c r="F7421" t="s">
        <v>541</v>
      </c>
      <c r="G7421" t="s">
        <v>554</v>
      </c>
    </row>
    <row r="7422" spans="1:7" x14ac:dyDescent="0.25">
      <c r="A7422" s="98" t="s">
        <v>549</v>
      </c>
      <c r="B7422" t="s">
        <v>63</v>
      </c>
      <c r="C7422">
        <v>33500</v>
      </c>
      <c r="D7422">
        <v>202511</v>
      </c>
      <c r="E7422" s="121" t="str">
        <f t="shared" si="114"/>
        <v>01 November 2025</v>
      </c>
      <c r="F7422" t="s">
        <v>541</v>
      </c>
      <c r="G7422" t="s">
        <v>550</v>
      </c>
    </row>
    <row r="7423" spans="1:7" x14ac:dyDescent="0.25">
      <c r="A7423" s="98" t="s">
        <v>549</v>
      </c>
      <c r="B7423" t="s">
        <v>63</v>
      </c>
      <c r="C7423">
        <v>100500</v>
      </c>
      <c r="D7423">
        <v>202511</v>
      </c>
      <c r="E7423" s="121" t="str">
        <f t="shared" si="114"/>
        <v>01 November 2025</v>
      </c>
      <c r="F7423" t="s">
        <v>541</v>
      </c>
      <c r="G7423" t="s">
        <v>551</v>
      </c>
    </row>
    <row r="7424" spans="1:7" x14ac:dyDescent="0.25">
      <c r="A7424" s="98" t="s">
        <v>549</v>
      </c>
      <c r="B7424" t="s">
        <v>63</v>
      </c>
      <c r="C7424">
        <v>201000</v>
      </c>
      <c r="D7424">
        <v>202511</v>
      </c>
      <c r="E7424" s="121" t="str">
        <f t="shared" si="114"/>
        <v>01 November 2025</v>
      </c>
      <c r="F7424" t="s">
        <v>541</v>
      </c>
      <c r="G7424" t="s">
        <v>552</v>
      </c>
    </row>
    <row r="7425" spans="1:7" x14ac:dyDescent="0.25">
      <c r="A7425" s="98" t="s">
        <v>549</v>
      </c>
      <c r="B7425" t="s">
        <v>63</v>
      </c>
      <c r="C7425">
        <v>268000</v>
      </c>
      <c r="D7425">
        <v>202511</v>
      </c>
      <c r="E7425" s="121" t="str">
        <f t="shared" si="114"/>
        <v>01 November 2025</v>
      </c>
      <c r="F7425" t="s">
        <v>541</v>
      </c>
      <c r="G7425" t="s">
        <v>553</v>
      </c>
    </row>
    <row r="7426" spans="1:7" x14ac:dyDescent="0.25">
      <c r="A7426" s="98" t="s">
        <v>549</v>
      </c>
      <c r="B7426" t="s">
        <v>63</v>
      </c>
      <c r="C7426">
        <v>335000</v>
      </c>
      <c r="D7426">
        <v>202511</v>
      </c>
      <c r="E7426" s="121" t="str">
        <f t="shared" si="114"/>
        <v>01 November 2025</v>
      </c>
      <c r="F7426" t="s">
        <v>541</v>
      </c>
      <c r="G7426" t="s">
        <v>554</v>
      </c>
    </row>
    <row r="7427" spans="1:7" x14ac:dyDescent="0.25">
      <c r="A7427" s="98" t="s">
        <v>549</v>
      </c>
      <c r="B7427" t="s">
        <v>66</v>
      </c>
      <c r="C7427">
        <v>0</v>
      </c>
      <c r="D7427">
        <v>202511</v>
      </c>
      <c r="E7427" s="121" t="str">
        <f t="shared" si="114"/>
        <v>01 November 2025</v>
      </c>
      <c r="F7427" t="s">
        <v>541</v>
      </c>
      <c r="G7427" t="s">
        <v>550</v>
      </c>
    </row>
    <row r="7428" spans="1:7" x14ac:dyDescent="0.25">
      <c r="A7428" s="98" t="s">
        <v>549</v>
      </c>
      <c r="B7428" t="s">
        <v>66</v>
      </c>
      <c r="C7428">
        <v>0</v>
      </c>
      <c r="D7428">
        <v>202511</v>
      </c>
      <c r="E7428" s="121" t="str">
        <f t="shared" si="114"/>
        <v>01 November 2025</v>
      </c>
      <c r="F7428" t="s">
        <v>541</v>
      </c>
      <c r="G7428" t="s">
        <v>551</v>
      </c>
    </row>
    <row r="7429" spans="1:7" x14ac:dyDescent="0.25">
      <c r="A7429" s="98" t="s">
        <v>549</v>
      </c>
      <c r="B7429" t="s">
        <v>66</v>
      </c>
      <c r="C7429">
        <v>0</v>
      </c>
      <c r="D7429">
        <v>202511</v>
      </c>
      <c r="E7429" s="121" t="str">
        <f t="shared" si="114"/>
        <v>01 November 2025</v>
      </c>
      <c r="F7429" t="s">
        <v>541</v>
      </c>
      <c r="G7429" t="s">
        <v>552</v>
      </c>
    </row>
    <row r="7430" spans="1:7" x14ac:dyDescent="0.25">
      <c r="A7430" s="98" t="s">
        <v>549</v>
      </c>
      <c r="B7430" t="s">
        <v>66</v>
      </c>
      <c r="C7430">
        <v>0</v>
      </c>
      <c r="D7430">
        <v>202511</v>
      </c>
      <c r="E7430" s="121" t="str">
        <f t="shared" si="114"/>
        <v>01 November 2025</v>
      </c>
      <c r="F7430" t="s">
        <v>541</v>
      </c>
      <c r="G7430" t="s">
        <v>553</v>
      </c>
    </row>
    <row r="7431" spans="1:7" x14ac:dyDescent="0.25">
      <c r="A7431" s="98" t="s">
        <v>549</v>
      </c>
      <c r="B7431" t="s">
        <v>66</v>
      </c>
      <c r="C7431">
        <v>0</v>
      </c>
      <c r="D7431">
        <v>202511</v>
      </c>
      <c r="E7431" s="121" t="str">
        <f t="shared" ref="E7431:E7494" si="115">TEXT(DATE(LEFT(D7431,4), RIGHT(D7431,2), 1), "DD MMMM YYYY")</f>
        <v>01 November 2025</v>
      </c>
      <c r="F7431" t="s">
        <v>541</v>
      </c>
      <c r="G7431" t="s">
        <v>554</v>
      </c>
    </row>
    <row r="7432" spans="1:7" x14ac:dyDescent="0.25">
      <c r="A7432" s="98" t="s">
        <v>549</v>
      </c>
      <c r="B7432" t="s">
        <v>68</v>
      </c>
      <c r="C7432">
        <v>-24120</v>
      </c>
      <c r="D7432">
        <v>202511</v>
      </c>
      <c r="E7432" s="121" t="str">
        <f t="shared" si="115"/>
        <v>01 November 2025</v>
      </c>
      <c r="F7432" t="s">
        <v>541</v>
      </c>
      <c r="G7432" t="s">
        <v>550</v>
      </c>
    </row>
    <row r="7433" spans="1:7" x14ac:dyDescent="0.25">
      <c r="A7433" s="98" t="s">
        <v>549</v>
      </c>
      <c r="B7433" t="s">
        <v>68</v>
      </c>
      <c r="C7433">
        <v>-72360</v>
      </c>
      <c r="D7433">
        <v>202511</v>
      </c>
      <c r="E7433" s="121" t="str">
        <f t="shared" si="115"/>
        <v>01 November 2025</v>
      </c>
      <c r="F7433" t="s">
        <v>541</v>
      </c>
      <c r="G7433" t="s">
        <v>551</v>
      </c>
    </row>
    <row r="7434" spans="1:7" x14ac:dyDescent="0.25">
      <c r="A7434" s="98" t="s">
        <v>549</v>
      </c>
      <c r="B7434" t="s">
        <v>68</v>
      </c>
      <c r="C7434">
        <v>-144720</v>
      </c>
      <c r="D7434">
        <v>202511</v>
      </c>
      <c r="E7434" s="121" t="str">
        <f t="shared" si="115"/>
        <v>01 November 2025</v>
      </c>
      <c r="F7434" t="s">
        <v>541</v>
      </c>
      <c r="G7434" t="s">
        <v>552</v>
      </c>
    </row>
    <row r="7435" spans="1:7" x14ac:dyDescent="0.25">
      <c r="A7435" s="98" t="s">
        <v>549</v>
      </c>
      <c r="B7435" t="s">
        <v>68</v>
      </c>
      <c r="C7435">
        <v>-192960</v>
      </c>
      <c r="D7435">
        <v>202511</v>
      </c>
      <c r="E7435" s="121" t="str">
        <f t="shared" si="115"/>
        <v>01 November 2025</v>
      </c>
      <c r="F7435" t="s">
        <v>541</v>
      </c>
      <c r="G7435" t="s">
        <v>553</v>
      </c>
    </row>
    <row r="7436" spans="1:7" x14ac:dyDescent="0.25">
      <c r="A7436" s="98" t="s">
        <v>549</v>
      </c>
      <c r="B7436" t="s">
        <v>68</v>
      </c>
      <c r="C7436">
        <v>-241200</v>
      </c>
      <c r="D7436">
        <v>202511</v>
      </c>
      <c r="E7436" s="121" t="str">
        <f t="shared" si="115"/>
        <v>01 November 2025</v>
      </c>
      <c r="F7436" t="s">
        <v>541</v>
      </c>
      <c r="G7436" t="s">
        <v>554</v>
      </c>
    </row>
    <row r="7437" spans="1:7" x14ac:dyDescent="0.25">
      <c r="A7437" s="98" t="s">
        <v>549</v>
      </c>
      <c r="B7437" t="s">
        <v>110</v>
      </c>
      <c r="C7437">
        <v>-24120</v>
      </c>
      <c r="D7437">
        <v>202511</v>
      </c>
      <c r="E7437" s="121" t="str">
        <f t="shared" si="115"/>
        <v>01 November 2025</v>
      </c>
      <c r="F7437" t="s">
        <v>541</v>
      </c>
      <c r="G7437" t="s">
        <v>550</v>
      </c>
    </row>
    <row r="7438" spans="1:7" x14ac:dyDescent="0.25">
      <c r="A7438" s="98" t="s">
        <v>549</v>
      </c>
      <c r="B7438" t="s">
        <v>110</v>
      </c>
      <c r="C7438">
        <v>-72360</v>
      </c>
      <c r="D7438">
        <v>202511</v>
      </c>
      <c r="E7438" s="121" t="str">
        <f t="shared" si="115"/>
        <v>01 November 2025</v>
      </c>
      <c r="F7438" t="s">
        <v>541</v>
      </c>
      <c r="G7438" t="s">
        <v>551</v>
      </c>
    </row>
    <row r="7439" spans="1:7" x14ac:dyDescent="0.25">
      <c r="A7439" s="98" t="s">
        <v>549</v>
      </c>
      <c r="B7439" t="s">
        <v>110</v>
      </c>
      <c r="C7439">
        <v>-144720</v>
      </c>
      <c r="D7439">
        <v>202511</v>
      </c>
      <c r="E7439" s="121" t="str">
        <f t="shared" si="115"/>
        <v>01 November 2025</v>
      </c>
      <c r="F7439" t="s">
        <v>541</v>
      </c>
      <c r="G7439" t="s">
        <v>552</v>
      </c>
    </row>
    <row r="7440" spans="1:7" x14ac:dyDescent="0.25">
      <c r="A7440" s="98" t="s">
        <v>549</v>
      </c>
      <c r="B7440" t="s">
        <v>110</v>
      </c>
      <c r="C7440">
        <v>-192960</v>
      </c>
      <c r="D7440">
        <v>202511</v>
      </c>
      <c r="E7440" s="121" t="str">
        <f t="shared" si="115"/>
        <v>01 November 2025</v>
      </c>
      <c r="F7440" t="s">
        <v>541</v>
      </c>
      <c r="G7440" t="s">
        <v>553</v>
      </c>
    </row>
    <row r="7441" spans="1:7" x14ac:dyDescent="0.25">
      <c r="A7441" s="98" t="s">
        <v>549</v>
      </c>
      <c r="B7441" t="s">
        <v>110</v>
      </c>
      <c r="C7441">
        <v>-241200</v>
      </c>
      <c r="D7441">
        <v>202511</v>
      </c>
      <c r="E7441" s="121" t="str">
        <f t="shared" si="115"/>
        <v>01 November 2025</v>
      </c>
      <c r="F7441" t="s">
        <v>541</v>
      </c>
      <c r="G7441" t="s">
        <v>554</v>
      </c>
    </row>
    <row r="7442" spans="1:7" x14ac:dyDescent="0.25">
      <c r="A7442" s="98" t="s">
        <v>549</v>
      </c>
      <c r="B7442" t="s">
        <v>112</v>
      </c>
      <c r="C7442">
        <v>9380</v>
      </c>
      <c r="D7442">
        <v>202511</v>
      </c>
      <c r="E7442" s="121" t="str">
        <f t="shared" si="115"/>
        <v>01 November 2025</v>
      </c>
      <c r="F7442" t="s">
        <v>541</v>
      </c>
      <c r="G7442" t="s">
        <v>550</v>
      </c>
    </row>
    <row r="7443" spans="1:7" x14ac:dyDescent="0.25">
      <c r="A7443" s="98" t="s">
        <v>549</v>
      </c>
      <c r="B7443" t="s">
        <v>112</v>
      </c>
      <c r="C7443">
        <v>28140</v>
      </c>
      <c r="D7443">
        <v>202511</v>
      </c>
      <c r="E7443" s="121" t="str">
        <f t="shared" si="115"/>
        <v>01 November 2025</v>
      </c>
      <c r="F7443" t="s">
        <v>541</v>
      </c>
      <c r="G7443" t="s">
        <v>551</v>
      </c>
    </row>
    <row r="7444" spans="1:7" x14ac:dyDescent="0.25">
      <c r="A7444" s="98" t="s">
        <v>549</v>
      </c>
      <c r="B7444" t="s">
        <v>112</v>
      </c>
      <c r="C7444">
        <v>56280</v>
      </c>
      <c r="D7444">
        <v>202511</v>
      </c>
      <c r="E7444" s="121" t="str">
        <f t="shared" si="115"/>
        <v>01 November 2025</v>
      </c>
      <c r="F7444" t="s">
        <v>541</v>
      </c>
      <c r="G7444" t="s">
        <v>552</v>
      </c>
    </row>
    <row r="7445" spans="1:7" x14ac:dyDescent="0.25">
      <c r="A7445" s="98" t="s">
        <v>549</v>
      </c>
      <c r="B7445" t="s">
        <v>112</v>
      </c>
      <c r="C7445">
        <v>75040</v>
      </c>
      <c r="D7445">
        <v>202511</v>
      </c>
      <c r="E7445" s="121" t="str">
        <f t="shared" si="115"/>
        <v>01 November 2025</v>
      </c>
      <c r="F7445" t="s">
        <v>541</v>
      </c>
      <c r="G7445" t="s">
        <v>553</v>
      </c>
    </row>
    <row r="7446" spans="1:7" x14ac:dyDescent="0.25">
      <c r="A7446" s="98" t="s">
        <v>549</v>
      </c>
      <c r="B7446" t="s">
        <v>112</v>
      </c>
      <c r="C7446">
        <v>93800</v>
      </c>
      <c r="D7446">
        <v>202511</v>
      </c>
      <c r="E7446" s="121" t="str">
        <f t="shared" si="115"/>
        <v>01 November 2025</v>
      </c>
      <c r="F7446" t="s">
        <v>541</v>
      </c>
      <c r="G7446" t="s">
        <v>554</v>
      </c>
    </row>
    <row r="7447" spans="1:7" x14ac:dyDescent="0.25">
      <c r="A7447" s="98" t="s">
        <v>549</v>
      </c>
      <c r="B7447" t="s">
        <v>114</v>
      </c>
      <c r="C7447">
        <v>9380</v>
      </c>
      <c r="D7447">
        <v>202511</v>
      </c>
      <c r="E7447" s="121" t="str">
        <f t="shared" si="115"/>
        <v>01 November 2025</v>
      </c>
      <c r="F7447" t="s">
        <v>541</v>
      </c>
      <c r="G7447" t="s">
        <v>550</v>
      </c>
    </row>
    <row r="7448" spans="1:7" x14ac:dyDescent="0.25">
      <c r="A7448" s="98" t="s">
        <v>549</v>
      </c>
      <c r="B7448" t="s">
        <v>114</v>
      </c>
      <c r="C7448">
        <v>28140</v>
      </c>
      <c r="D7448">
        <v>202511</v>
      </c>
      <c r="E7448" s="121" t="str">
        <f t="shared" si="115"/>
        <v>01 November 2025</v>
      </c>
      <c r="F7448" t="s">
        <v>541</v>
      </c>
      <c r="G7448" t="s">
        <v>551</v>
      </c>
    </row>
    <row r="7449" spans="1:7" x14ac:dyDescent="0.25">
      <c r="A7449" s="98" t="s">
        <v>549</v>
      </c>
      <c r="B7449" t="s">
        <v>114</v>
      </c>
      <c r="C7449">
        <v>56280</v>
      </c>
      <c r="D7449">
        <v>202511</v>
      </c>
      <c r="E7449" s="121" t="str">
        <f t="shared" si="115"/>
        <v>01 November 2025</v>
      </c>
      <c r="F7449" t="s">
        <v>541</v>
      </c>
      <c r="G7449" t="s">
        <v>552</v>
      </c>
    </row>
    <row r="7450" spans="1:7" x14ac:dyDescent="0.25">
      <c r="A7450" s="98" t="s">
        <v>549</v>
      </c>
      <c r="B7450" t="s">
        <v>114</v>
      </c>
      <c r="C7450">
        <v>75040</v>
      </c>
      <c r="D7450">
        <v>202511</v>
      </c>
      <c r="E7450" s="121" t="str">
        <f t="shared" si="115"/>
        <v>01 November 2025</v>
      </c>
      <c r="F7450" t="s">
        <v>541</v>
      </c>
      <c r="G7450" t="s">
        <v>553</v>
      </c>
    </row>
    <row r="7451" spans="1:7" x14ac:dyDescent="0.25">
      <c r="A7451" s="98" t="s">
        <v>549</v>
      </c>
      <c r="B7451" t="s">
        <v>114</v>
      </c>
      <c r="C7451">
        <v>93800</v>
      </c>
      <c r="D7451">
        <v>202511</v>
      </c>
      <c r="E7451" s="121" t="str">
        <f t="shared" si="115"/>
        <v>01 November 2025</v>
      </c>
      <c r="F7451" t="s">
        <v>541</v>
      </c>
      <c r="G7451" t="s">
        <v>554</v>
      </c>
    </row>
    <row r="7452" spans="1:7" x14ac:dyDescent="0.25">
      <c r="A7452" s="98" t="s">
        <v>549</v>
      </c>
      <c r="B7452" t="s">
        <v>116</v>
      </c>
      <c r="C7452">
        <v>0</v>
      </c>
      <c r="D7452">
        <v>202511</v>
      </c>
      <c r="E7452" s="121" t="str">
        <f t="shared" si="115"/>
        <v>01 November 2025</v>
      </c>
      <c r="F7452" t="s">
        <v>541</v>
      </c>
      <c r="G7452" t="s">
        <v>550</v>
      </c>
    </row>
    <row r="7453" spans="1:7" x14ac:dyDescent="0.25">
      <c r="A7453" s="98" t="s">
        <v>549</v>
      </c>
      <c r="B7453" t="s">
        <v>116</v>
      </c>
      <c r="C7453">
        <v>0</v>
      </c>
      <c r="D7453">
        <v>202511</v>
      </c>
      <c r="E7453" s="121" t="str">
        <f t="shared" si="115"/>
        <v>01 November 2025</v>
      </c>
      <c r="F7453" t="s">
        <v>541</v>
      </c>
      <c r="G7453" t="s">
        <v>551</v>
      </c>
    </row>
    <row r="7454" spans="1:7" x14ac:dyDescent="0.25">
      <c r="A7454" s="98" t="s">
        <v>549</v>
      </c>
      <c r="B7454" t="s">
        <v>116</v>
      </c>
      <c r="C7454">
        <v>0</v>
      </c>
      <c r="D7454">
        <v>202511</v>
      </c>
      <c r="E7454" s="121" t="str">
        <f t="shared" si="115"/>
        <v>01 November 2025</v>
      </c>
      <c r="F7454" t="s">
        <v>541</v>
      </c>
      <c r="G7454" t="s">
        <v>552</v>
      </c>
    </row>
    <row r="7455" spans="1:7" x14ac:dyDescent="0.25">
      <c r="A7455" s="98" t="s">
        <v>549</v>
      </c>
      <c r="B7455" t="s">
        <v>116</v>
      </c>
      <c r="C7455">
        <v>0</v>
      </c>
      <c r="D7455">
        <v>202511</v>
      </c>
      <c r="E7455" s="121" t="str">
        <f t="shared" si="115"/>
        <v>01 November 2025</v>
      </c>
      <c r="F7455" t="s">
        <v>541</v>
      </c>
      <c r="G7455" t="s">
        <v>553</v>
      </c>
    </row>
    <row r="7456" spans="1:7" x14ac:dyDescent="0.25">
      <c r="A7456" s="98" t="s">
        <v>549</v>
      </c>
      <c r="B7456" t="s">
        <v>116</v>
      </c>
      <c r="C7456">
        <v>0</v>
      </c>
      <c r="D7456">
        <v>202511</v>
      </c>
      <c r="E7456" s="121" t="str">
        <f t="shared" si="115"/>
        <v>01 November 2025</v>
      </c>
      <c r="F7456" t="s">
        <v>541</v>
      </c>
      <c r="G7456" t="s">
        <v>554</v>
      </c>
    </row>
    <row r="7457" spans="1:7" x14ac:dyDescent="0.25">
      <c r="A7457" s="98" t="s">
        <v>549</v>
      </c>
      <c r="B7457" t="s">
        <v>118</v>
      </c>
      <c r="C7457">
        <v>0</v>
      </c>
      <c r="D7457">
        <v>202511</v>
      </c>
      <c r="E7457" s="121" t="str">
        <f t="shared" si="115"/>
        <v>01 November 2025</v>
      </c>
      <c r="F7457" t="s">
        <v>541</v>
      </c>
      <c r="G7457" t="s">
        <v>550</v>
      </c>
    </row>
    <row r="7458" spans="1:7" x14ac:dyDescent="0.25">
      <c r="A7458" s="98" t="s">
        <v>549</v>
      </c>
      <c r="B7458" t="s">
        <v>118</v>
      </c>
      <c r="C7458">
        <v>0</v>
      </c>
      <c r="D7458">
        <v>202511</v>
      </c>
      <c r="E7458" s="121" t="str">
        <f t="shared" si="115"/>
        <v>01 November 2025</v>
      </c>
      <c r="F7458" t="s">
        <v>541</v>
      </c>
      <c r="G7458" t="s">
        <v>551</v>
      </c>
    </row>
    <row r="7459" spans="1:7" x14ac:dyDescent="0.25">
      <c r="A7459" s="98" t="s">
        <v>549</v>
      </c>
      <c r="B7459" t="s">
        <v>118</v>
      </c>
      <c r="C7459">
        <v>0</v>
      </c>
      <c r="D7459">
        <v>202511</v>
      </c>
      <c r="E7459" s="121" t="str">
        <f t="shared" si="115"/>
        <v>01 November 2025</v>
      </c>
      <c r="F7459" t="s">
        <v>541</v>
      </c>
      <c r="G7459" t="s">
        <v>552</v>
      </c>
    </row>
    <row r="7460" spans="1:7" x14ac:dyDescent="0.25">
      <c r="A7460" s="98" t="s">
        <v>549</v>
      </c>
      <c r="B7460" t="s">
        <v>118</v>
      </c>
      <c r="C7460">
        <v>0</v>
      </c>
      <c r="D7460">
        <v>202511</v>
      </c>
      <c r="E7460" s="121" t="str">
        <f t="shared" si="115"/>
        <v>01 November 2025</v>
      </c>
      <c r="F7460" t="s">
        <v>541</v>
      </c>
      <c r="G7460" t="s">
        <v>553</v>
      </c>
    </row>
    <row r="7461" spans="1:7" x14ac:dyDescent="0.25">
      <c r="A7461" s="98" t="s">
        <v>549</v>
      </c>
      <c r="B7461" t="s">
        <v>118</v>
      </c>
      <c r="C7461">
        <v>0</v>
      </c>
      <c r="D7461">
        <v>202511</v>
      </c>
      <c r="E7461" s="121" t="str">
        <f t="shared" si="115"/>
        <v>01 November 2025</v>
      </c>
      <c r="F7461" t="s">
        <v>541</v>
      </c>
      <c r="G7461" t="s">
        <v>554</v>
      </c>
    </row>
    <row r="7462" spans="1:7" x14ac:dyDescent="0.25">
      <c r="A7462" s="98" t="s">
        <v>549</v>
      </c>
      <c r="B7462" t="s">
        <v>120</v>
      </c>
      <c r="C7462">
        <v>-3431.7000000000003</v>
      </c>
      <c r="D7462">
        <v>202511</v>
      </c>
      <c r="E7462" s="121" t="str">
        <f t="shared" si="115"/>
        <v>01 November 2025</v>
      </c>
      <c r="F7462" t="s">
        <v>541</v>
      </c>
      <c r="G7462" t="s">
        <v>550</v>
      </c>
    </row>
    <row r="7463" spans="1:7" x14ac:dyDescent="0.25">
      <c r="A7463" s="98" t="s">
        <v>549</v>
      </c>
      <c r="B7463" t="s">
        <v>120</v>
      </c>
      <c r="C7463">
        <v>-10295.1</v>
      </c>
      <c r="D7463">
        <v>202511</v>
      </c>
      <c r="E7463" s="121" t="str">
        <f t="shared" si="115"/>
        <v>01 November 2025</v>
      </c>
      <c r="F7463" t="s">
        <v>541</v>
      </c>
      <c r="G7463" t="s">
        <v>551</v>
      </c>
    </row>
    <row r="7464" spans="1:7" x14ac:dyDescent="0.25">
      <c r="A7464" s="98" t="s">
        <v>549</v>
      </c>
      <c r="B7464" t="s">
        <v>120</v>
      </c>
      <c r="C7464">
        <v>-20590.2</v>
      </c>
      <c r="D7464">
        <v>202511</v>
      </c>
      <c r="E7464" s="121" t="str">
        <f t="shared" si="115"/>
        <v>01 November 2025</v>
      </c>
      <c r="F7464" t="s">
        <v>541</v>
      </c>
      <c r="G7464" t="s">
        <v>552</v>
      </c>
    </row>
    <row r="7465" spans="1:7" x14ac:dyDescent="0.25">
      <c r="A7465" s="98" t="s">
        <v>549</v>
      </c>
      <c r="B7465" t="s">
        <v>120</v>
      </c>
      <c r="C7465">
        <v>-27453.600000000002</v>
      </c>
      <c r="D7465">
        <v>202511</v>
      </c>
      <c r="E7465" s="121" t="str">
        <f t="shared" si="115"/>
        <v>01 November 2025</v>
      </c>
      <c r="F7465" t="s">
        <v>541</v>
      </c>
      <c r="G7465" t="s">
        <v>553</v>
      </c>
    </row>
    <row r="7466" spans="1:7" x14ac:dyDescent="0.25">
      <c r="A7466" s="98" t="s">
        <v>549</v>
      </c>
      <c r="B7466" t="s">
        <v>120</v>
      </c>
      <c r="C7466">
        <v>-34317</v>
      </c>
      <c r="D7466">
        <v>202511</v>
      </c>
      <c r="E7466" s="121" t="str">
        <f t="shared" si="115"/>
        <v>01 November 2025</v>
      </c>
      <c r="F7466" t="s">
        <v>541</v>
      </c>
      <c r="G7466" t="s">
        <v>554</v>
      </c>
    </row>
    <row r="7467" spans="1:7" x14ac:dyDescent="0.25">
      <c r="A7467" s="98" t="s">
        <v>549</v>
      </c>
      <c r="B7467" t="s">
        <v>122</v>
      </c>
      <c r="C7467">
        <v>0</v>
      </c>
      <c r="D7467">
        <v>202511</v>
      </c>
      <c r="E7467" s="121" t="str">
        <f t="shared" si="115"/>
        <v>01 November 2025</v>
      </c>
      <c r="F7467" t="s">
        <v>541</v>
      </c>
      <c r="G7467" t="s">
        <v>550</v>
      </c>
    </row>
    <row r="7468" spans="1:7" x14ac:dyDescent="0.25">
      <c r="A7468" s="98" t="s">
        <v>549</v>
      </c>
      <c r="B7468" t="s">
        <v>122</v>
      </c>
      <c r="C7468">
        <v>0</v>
      </c>
      <c r="D7468">
        <v>202511</v>
      </c>
      <c r="E7468" s="121" t="str">
        <f t="shared" si="115"/>
        <v>01 November 2025</v>
      </c>
      <c r="F7468" t="s">
        <v>541</v>
      </c>
      <c r="G7468" t="s">
        <v>551</v>
      </c>
    </row>
    <row r="7469" spans="1:7" x14ac:dyDescent="0.25">
      <c r="A7469" s="98" t="s">
        <v>549</v>
      </c>
      <c r="B7469" t="s">
        <v>122</v>
      </c>
      <c r="C7469">
        <v>0</v>
      </c>
      <c r="D7469">
        <v>202511</v>
      </c>
      <c r="E7469" s="121" t="str">
        <f t="shared" si="115"/>
        <v>01 November 2025</v>
      </c>
      <c r="F7469" t="s">
        <v>541</v>
      </c>
      <c r="G7469" t="s">
        <v>552</v>
      </c>
    </row>
    <row r="7470" spans="1:7" x14ac:dyDescent="0.25">
      <c r="A7470" s="98" t="s">
        <v>549</v>
      </c>
      <c r="B7470" t="s">
        <v>122</v>
      </c>
      <c r="C7470">
        <v>0</v>
      </c>
      <c r="D7470">
        <v>202511</v>
      </c>
      <c r="E7470" s="121" t="str">
        <f t="shared" si="115"/>
        <v>01 November 2025</v>
      </c>
      <c r="F7470" t="s">
        <v>541</v>
      </c>
      <c r="G7470" t="s">
        <v>553</v>
      </c>
    </row>
    <row r="7471" spans="1:7" x14ac:dyDescent="0.25">
      <c r="A7471" s="98" t="s">
        <v>549</v>
      </c>
      <c r="B7471" t="s">
        <v>122</v>
      </c>
      <c r="C7471">
        <v>0</v>
      </c>
      <c r="D7471">
        <v>202511</v>
      </c>
      <c r="E7471" s="121" t="str">
        <f t="shared" si="115"/>
        <v>01 November 2025</v>
      </c>
      <c r="F7471" t="s">
        <v>541</v>
      </c>
      <c r="G7471" t="s">
        <v>554</v>
      </c>
    </row>
    <row r="7472" spans="1:7" x14ac:dyDescent="0.25">
      <c r="A7472" s="98" t="s">
        <v>549</v>
      </c>
      <c r="B7472" t="s">
        <v>124</v>
      </c>
      <c r="C7472">
        <v>-137.30000000000001</v>
      </c>
      <c r="D7472">
        <v>202511</v>
      </c>
      <c r="E7472" s="121" t="str">
        <f t="shared" si="115"/>
        <v>01 November 2025</v>
      </c>
      <c r="F7472" t="s">
        <v>541</v>
      </c>
      <c r="G7472" t="s">
        <v>550</v>
      </c>
    </row>
    <row r="7473" spans="1:7" x14ac:dyDescent="0.25">
      <c r="A7473" s="98" t="s">
        <v>549</v>
      </c>
      <c r="B7473" t="s">
        <v>124</v>
      </c>
      <c r="C7473">
        <v>-411.9</v>
      </c>
      <c r="D7473">
        <v>202511</v>
      </c>
      <c r="E7473" s="121" t="str">
        <f t="shared" si="115"/>
        <v>01 November 2025</v>
      </c>
      <c r="F7473" t="s">
        <v>541</v>
      </c>
      <c r="G7473" t="s">
        <v>551</v>
      </c>
    </row>
    <row r="7474" spans="1:7" x14ac:dyDescent="0.25">
      <c r="A7474" s="98" t="s">
        <v>549</v>
      </c>
      <c r="B7474" t="s">
        <v>124</v>
      </c>
      <c r="C7474">
        <v>-823.8</v>
      </c>
      <c r="D7474">
        <v>202511</v>
      </c>
      <c r="E7474" s="121" t="str">
        <f t="shared" si="115"/>
        <v>01 November 2025</v>
      </c>
      <c r="F7474" t="s">
        <v>541</v>
      </c>
      <c r="G7474" t="s">
        <v>552</v>
      </c>
    </row>
    <row r="7475" spans="1:7" x14ac:dyDescent="0.25">
      <c r="A7475" s="98" t="s">
        <v>549</v>
      </c>
      <c r="B7475" t="s">
        <v>124</v>
      </c>
      <c r="C7475">
        <v>-1098.4000000000001</v>
      </c>
      <c r="D7475">
        <v>202511</v>
      </c>
      <c r="E7475" s="121" t="str">
        <f t="shared" si="115"/>
        <v>01 November 2025</v>
      </c>
      <c r="F7475" t="s">
        <v>541</v>
      </c>
      <c r="G7475" t="s">
        <v>553</v>
      </c>
    </row>
    <row r="7476" spans="1:7" x14ac:dyDescent="0.25">
      <c r="A7476" s="98" t="s">
        <v>549</v>
      </c>
      <c r="B7476" t="s">
        <v>124</v>
      </c>
      <c r="C7476">
        <v>-1373</v>
      </c>
      <c r="D7476">
        <v>202511</v>
      </c>
      <c r="E7476" s="121" t="str">
        <f t="shared" si="115"/>
        <v>01 November 2025</v>
      </c>
      <c r="F7476" t="s">
        <v>541</v>
      </c>
      <c r="G7476" t="s">
        <v>554</v>
      </c>
    </row>
    <row r="7477" spans="1:7" x14ac:dyDescent="0.25">
      <c r="A7477" s="98" t="s">
        <v>549</v>
      </c>
      <c r="B7477" t="s">
        <v>558</v>
      </c>
      <c r="C7477">
        <v>0</v>
      </c>
      <c r="D7477">
        <v>202511</v>
      </c>
      <c r="E7477" s="121" t="str">
        <f t="shared" si="115"/>
        <v>01 November 2025</v>
      </c>
      <c r="F7477" t="s">
        <v>541</v>
      </c>
      <c r="G7477" t="s">
        <v>550</v>
      </c>
    </row>
    <row r="7478" spans="1:7" x14ac:dyDescent="0.25">
      <c r="A7478" s="98" t="s">
        <v>549</v>
      </c>
      <c r="B7478" t="s">
        <v>558</v>
      </c>
      <c r="C7478">
        <v>0</v>
      </c>
      <c r="D7478">
        <v>202511</v>
      </c>
      <c r="E7478" s="121" t="str">
        <f t="shared" si="115"/>
        <v>01 November 2025</v>
      </c>
      <c r="F7478" t="s">
        <v>541</v>
      </c>
      <c r="G7478" t="s">
        <v>551</v>
      </c>
    </row>
    <row r="7479" spans="1:7" x14ac:dyDescent="0.25">
      <c r="A7479" s="98" t="s">
        <v>549</v>
      </c>
      <c r="B7479" t="s">
        <v>558</v>
      </c>
      <c r="C7479">
        <v>0</v>
      </c>
      <c r="D7479">
        <v>202511</v>
      </c>
      <c r="E7479" s="121" t="str">
        <f t="shared" si="115"/>
        <v>01 November 2025</v>
      </c>
      <c r="F7479" t="s">
        <v>541</v>
      </c>
      <c r="G7479" t="s">
        <v>552</v>
      </c>
    </row>
    <row r="7480" spans="1:7" x14ac:dyDescent="0.25">
      <c r="A7480" s="98" t="s">
        <v>549</v>
      </c>
      <c r="B7480" t="s">
        <v>558</v>
      </c>
      <c r="C7480">
        <v>0</v>
      </c>
      <c r="D7480">
        <v>202511</v>
      </c>
      <c r="E7480" s="121" t="str">
        <f t="shared" si="115"/>
        <v>01 November 2025</v>
      </c>
      <c r="F7480" t="s">
        <v>541</v>
      </c>
      <c r="G7480" t="s">
        <v>553</v>
      </c>
    </row>
    <row r="7481" spans="1:7" x14ac:dyDescent="0.25">
      <c r="A7481" s="98" t="s">
        <v>549</v>
      </c>
      <c r="B7481" t="s">
        <v>558</v>
      </c>
      <c r="C7481">
        <v>0</v>
      </c>
      <c r="D7481">
        <v>202511</v>
      </c>
      <c r="E7481" s="121" t="str">
        <f t="shared" si="115"/>
        <v>01 November 2025</v>
      </c>
      <c r="F7481" t="s">
        <v>541</v>
      </c>
      <c r="G7481" t="s">
        <v>554</v>
      </c>
    </row>
    <row r="7482" spans="1:7" x14ac:dyDescent="0.25">
      <c r="A7482" s="98" t="s">
        <v>549</v>
      </c>
      <c r="B7482" t="s">
        <v>126</v>
      </c>
      <c r="C7482">
        <v>-288.3</v>
      </c>
      <c r="D7482">
        <v>202511</v>
      </c>
      <c r="E7482" s="121" t="str">
        <f t="shared" si="115"/>
        <v>01 November 2025</v>
      </c>
      <c r="F7482" t="s">
        <v>541</v>
      </c>
      <c r="G7482" t="s">
        <v>550</v>
      </c>
    </row>
    <row r="7483" spans="1:7" x14ac:dyDescent="0.25">
      <c r="A7483" s="98" t="s">
        <v>549</v>
      </c>
      <c r="B7483" t="s">
        <v>126</v>
      </c>
      <c r="C7483">
        <v>-864.9</v>
      </c>
      <c r="D7483">
        <v>202511</v>
      </c>
      <c r="E7483" s="121" t="str">
        <f t="shared" si="115"/>
        <v>01 November 2025</v>
      </c>
      <c r="F7483" t="s">
        <v>541</v>
      </c>
      <c r="G7483" t="s">
        <v>551</v>
      </c>
    </row>
    <row r="7484" spans="1:7" x14ac:dyDescent="0.25">
      <c r="A7484" s="98" t="s">
        <v>549</v>
      </c>
      <c r="B7484" t="s">
        <v>126</v>
      </c>
      <c r="C7484">
        <v>-1729.8</v>
      </c>
      <c r="D7484">
        <v>202511</v>
      </c>
      <c r="E7484" s="121" t="str">
        <f t="shared" si="115"/>
        <v>01 November 2025</v>
      </c>
      <c r="F7484" t="s">
        <v>541</v>
      </c>
      <c r="G7484" t="s">
        <v>552</v>
      </c>
    </row>
    <row r="7485" spans="1:7" x14ac:dyDescent="0.25">
      <c r="A7485" s="98" t="s">
        <v>549</v>
      </c>
      <c r="B7485" t="s">
        <v>126</v>
      </c>
      <c r="C7485">
        <v>-2306.4</v>
      </c>
      <c r="D7485">
        <v>202511</v>
      </c>
      <c r="E7485" s="121" t="str">
        <f t="shared" si="115"/>
        <v>01 November 2025</v>
      </c>
      <c r="F7485" t="s">
        <v>541</v>
      </c>
      <c r="G7485" t="s">
        <v>553</v>
      </c>
    </row>
    <row r="7486" spans="1:7" x14ac:dyDescent="0.25">
      <c r="A7486" s="98" t="s">
        <v>549</v>
      </c>
      <c r="B7486" t="s">
        <v>126</v>
      </c>
      <c r="C7486">
        <v>-2883</v>
      </c>
      <c r="D7486">
        <v>202511</v>
      </c>
      <c r="E7486" s="121" t="str">
        <f t="shared" si="115"/>
        <v>01 November 2025</v>
      </c>
      <c r="F7486" t="s">
        <v>541</v>
      </c>
      <c r="G7486" t="s">
        <v>554</v>
      </c>
    </row>
    <row r="7487" spans="1:7" x14ac:dyDescent="0.25">
      <c r="A7487" s="98" t="s">
        <v>549</v>
      </c>
      <c r="B7487" t="s">
        <v>128</v>
      </c>
      <c r="C7487">
        <v>0</v>
      </c>
      <c r="D7487">
        <v>202511</v>
      </c>
      <c r="E7487" s="121" t="str">
        <f t="shared" si="115"/>
        <v>01 November 2025</v>
      </c>
      <c r="F7487" t="s">
        <v>541</v>
      </c>
      <c r="G7487" t="s">
        <v>550</v>
      </c>
    </row>
    <row r="7488" spans="1:7" x14ac:dyDescent="0.25">
      <c r="A7488" s="98" t="s">
        <v>549</v>
      </c>
      <c r="B7488" t="s">
        <v>128</v>
      </c>
      <c r="C7488">
        <v>0</v>
      </c>
      <c r="D7488">
        <v>202511</v>
      </c>
      <c r="E7488" s="121" t="str">
        <f t="shared" si="115"/>
        <v>01 November 2025</v>
      </c>
      <c r="F7488" t="s">
        <v>541</v>
      </c>
      <c r="G7488" t="s">
        <v>551</v>
      </c>
    </row>
    <row r="7489" spans="1:7" x14ac:dyDescent="0.25">
      <c r="A7489" s="98" t="s">
        <v>549</v>
      </c>
      <c r="B7489" t="s">
        <v>128</v>
      </c>
      <c r="C7489">
        <v>0</v>
      </c>
      <c r="D7489">
        <v>202511</v>
      </c>
      <c r="E7489" s="121" t="str">
        <f t="shared" si="115"/>
        <v>01 November 2025</v>
      </c>
      <c r="F7489" t="s">
        <v>541</v>
      </c>
      <c r="G7489" t="s">
        <v>552</v>
      </c>
    </row>
    <row r="7490" spans="1:7" x14ac:dyDescent="0.25">
      <c r="A7490" s="98" t="s">
        <v>549</v>
      </c>
      <c r="B7490" t="s">
        <v>128</v>
      </c>
      <c r="C7490">
        <v>0</v>
      </c>
      <c r="D7490">
        <v>202511</v>
      </c>
      <c r="E7490" s="121" t="str">
        <f t="shared" si="115"/>
        <v>01 November 2025</v>
      </c>
      <c r="F7490" t="s">
        <v>541</v>
      </c>
      <c r="G7490" t="s">
        <v>553</v>
      </c>
    </row>
    <row r="7491" spans="1:7" x14ac:dyDescent="0.25">
      <c r="A7491" s="98" t="s">
        <v>549</v>
      </c>
      <c r="B7491" t="s">
        <v>128</v>
      </c>
      <c r="C7491">
        <v>0</v>
      </c>
      <c r="D7491">
        <v>202511</v>
      </c>
      <c r="E7491" s="121" t="str">
        <f t="shared" si="115"/>
        <v>01 November 2025</v>
      </c>
      <c r="F7491" t="s">
        <v>541</v>
      </c>
      <c r="G7491" t="s">
        <v>554</v>
      </c>
    </row>
    <row r="7492" spans="1:7" x14ac:dyDescent="0.25">
      <c r="A7492" s="98" t="s">
        <v>549</v>
      </c>
      <c r="B7492" t="s">
        <v>543</v>
      </c>
      <c r="C7492">
        <v>-3.4000000000000004</v>
      </c>
      <c r="D7492">
        <v>202511</v>
      </c>
      <c r="E7492" s="121" t="str">
        <f t="shared" si="115"/>
        <v>01 November 2025</v>
      </c>
      <c r="F7492" t="s">
        <v>541</v>
      </c>
      <c r="G7492" t="s">
        <v>550</v>
      </c>
    </row>
    <row r="7493" spans="1:7" x14ac:dyDescent="0.25">
      <c r="A7493" s="98" t="s">
        <v>549</v>
      </c>
      <c r="B7493" t="s">
        <v>543</v>
      </c>
      <c r="C7493">
        <v>-10.199999999999999</v>
      </c>
      <c r="D7493">
        <v>202511</v>
      </c>
      <c r="E7493" s="121" t="str">
        <f t="shared" si="115"/>
        <v>01 November 2025</v>
      </c>
      <c r="F7493" t="s">
        <v>541</v>
      </c>
      <c r="G7493" t="s">
        <v>551</v>
      </c>
    </row>
    <row r="7494" spans="1:7" x14ac:dyDescent="0.25">
      <c r="A7494" s="98" t="s">
        <v>549</v>
      </c>
      <c r="B7494" t="s">
        <v>543</v>
      </c>
      <c r="C7494">
        <v>-20.399999999999999</v>
      </c>
      <c r="D7494">
        <v>202511</v>
      </c>
      <c r="E7494" s="121" t="str">
        <f t="shared" si="115"/>
        <v>01 November 2025</v>
      </c>
      <c r="F7494" t="s">
        <v>541</v>
      </c>
      <c r="G7494" t="s">
        <v>552</v>
      </c>
    </row>
    <row r="7495" spans="1:7" x14ac:dyDescent="0.25">
      <c r="A7495" s="98" t="s">
        <v>549</v>
      </c>
      <c r="B7495" t="s">
        <v>543</v>
      </c>
      <c r="C7495">
        <v>-27.200000000000003</v>
      </c>
      <c r="D7495">
        <v>202511</v>
      </c>
      <c r="E7495" s="121" t="str">
        <f t="shared" ref="E7495:E7558" si="116">TEXT(DATE(LEFT(D7495,4), RIGHT(D7495,2), 1), "DD MMMM YYYY")</f>
        <v>01 November 2025</v>
      </c>
      <c r="F7495" t="s">
        <v>541</v>
      </c>
      <c r="G7495" t="s">
        <v>553</v>
      </c>
    </row>
    <row r="7496" spans="1:7" x14ac:dyDescent="0.25">
      <c r="A7496" s="98" t="s">
        <v>549</v>
      </c>
      <c r="B7496" t="s">
        <v>543</v>
      </c>
      <c r="C7496">
        <v>-34</v>
      </c>
      <c r="D7496">
        <v>202511</v>
      </c>
      <c r="E7496" s="121" t="str">
        <f t="shared" si="116"/>
        <v>01 November 2025</v>
      </c>
      <c r="F7496" t="s">
        <v>541</v>
      </c>
      <c r="G7496" t="s">
        <v>554</v>
      </c>
    </row>
    <row r="7497" spans="1:7" x14ac:dyDescent="0.25">
      <c r="A7497" s="98" t="s">
        <v>549</v>
      </c>
      <c r="B7497" t="s">
        <v>130</v>
      </c>
      <c r="C7497">
        <v>0</v>
      </c>
      <c r="D7497">
        <v>202511</v>
      </c>
      <c r="E7497" s="121" t="str">
        <f t="shared" si="116"/>
        <v>01 November 2025</v>
      </c>
      <c r="F7497" t="s">
        <v>541</v>
      </c>
      <c r="G7497" t="s">
        <v>550</v>
      </c>
    </row>
    <row r="7498" spans="1:7" x14ac:dyDescent="0.25">
      <c r="A7498" s="98" t="s">
        <v>549</v>
      </c>
      <c r="B7498" t="s">
        <v>130</v>
      </c>
      <c r="C7498">
        <v>0</v>
      </c>
      <c r="D7498">
        <v>202511</v>
      </c>
      <c r="E7498" s="121" t="str">
        <f t="shared" si="116"/>
        <v>01 November 2025</v>
      </c>
      <c r="F7498" t="s">
        <v>541</v>
      </c>
      <c r="G7498" t="s">
        <v>551</v>
      </c>
    </row>
    <row r="7499" spans="1:7" x14ac:dyDescent="0.25">
      <c r="A7499" s="98" t="s">
        <v>549</v>
      </c>
      <c r="B7499" t="s">
        <v>130</v>
      </c>
      <c r="C7499">
        <v>0</v>
      </c>
      <c r="D7499">
        <v>202511</v>
      </c>
      <c r="E7499" s="121" t="str">
        <f t="shared" si="116"/>
        <v>01 November 2025</v>
      </c>
      <c r="F7499" t="s">
        <v>541</v>
      </c>
      <c r="G7499" t="s">
        <v>552</v>
      </c>
    </row>
    <row r="7500" spans="1:7" x14ac:dyDescent="0.25">
      <c r="A7500" s="98" t="s">
        <v>549</v>
      </c>
      <c r="B7500" t="s">
        <v>130</v>
      </c>
      <c r="C7500">
        <v>0</v>
      </c>
      <c r="D7500">
        <v>202511</v>
      </c>
      <c r="E7500" s="121" t="str">
        <f t="shared" si="116"/>
        <v>01 November 2025</v>
      </c>
      <c r="F7500" t="s">
        <v>541</v>
      </c>
      <c r="G7500" t="s">
        <v>553</v>
      </c>
    </row>
    <row r="7501" spans="1:7" x14ac:dyDescent="0.25">
      <c r="A7501" s="98" t="s">
        <v>549</v>
      </c>
      <c r="B7501" t="s">
        <v>130</v>
      </c>
      <c r="C7501">
        <v>0</v>
      </c>
      <c r="D7501">
        <v>202511</v>
      </c>
      <c r="E7501" s="121" t="str">
        <f t="shared" si="116"/>
        <v>01 November 2025</v>
      </c>
      <c r="F7501" t="s">
        <v>541</v>
      </c>
      <c r="G7501" t="s">
        <v>554</v>
      </c>
    </row>
    <row r="7502" spans="1:7" x14ac:dyDescent="0.25">
      <c r="A7502" s="98" t="s">
        <v>549</v>
      </c>
      <c r="B7502" t="s">
        <v>134</v>
      </c>
      <c r="C7502">
        <v>-274.5</v>
      </c>
      <c r="D7502">
        <v>202511</v>
      </c>
      <c r="E7502" s="121" t="str">
        <f t="shared" si="116"/>
        <v>01 November 2025</v>
      </c>
      <c r="F7502" t="s">
        <v>541</v>
      </c>
      <c r="G7502" t="s">
        <v>550</v>
      </c>
    </row>
    <row r="7503" spans="1:7" x14ac:dyDescent="0.25">
      <c r="A7503" s="98" t="s">
        <v>549</v>
      </c>
      <c r="B7503" t="s">
        <v>134</v>
      </c>
      <c r="C7503">
        <v>-823.5</v>
      </c>
      <c r="D7503">
        <v>202511</v>
      </c>
      <c r="E7503" s="121" t="str">
        <f t="shared" si="116"/>
        <v>01 November 2025</v>
      </c>
      <c r="F7503" t="s">
        <v>541</v>
      </c>
      <c r="G7503" t="s">
        <v>551</v>
      </c>
    </row>
    <row r="7504" spans="1:7" x14ac:dyDescent="0.25">
      <c r="A7504" s="98" t="s">
        <v>549</v>
      </c>
      <c r="B7504" t="s">
        <v>134</v>
      </c>
      <c r="C7504">
        <v>-1647</v>
      </c>
      <c r="D7504">
        <v>202511</v>
      </c>
      <c r="E7504" s="121" t="str">
        <f t="shared" si="116"/>
        <v>01 November 2025</v>
      </c>
      <c r="F7504" t="s">
        <v>541</v>
      </c>
      <c r="G7504" t="s">
        <v>552</v>
      </c>
    </row>
    <row r="7505" spans="1:7" x14ac:dyDescent="0.25">
      <c r="A7505" s="98" t="s">
        <v>549</v>
      </c>
      <c r="B7505" t="s">
        <v>134</v>
      </c>
      <c r="C7505">
        <v>-2196</v>
      </c>
      <c r="D7505">
        <v>202511</v>
      </c>
      <c r="E7505" s="121" t="str">
        <f t="shared" si="116"/>
        <v>01 November 2025</v>
      </c>
      <c r="F7505" t="s">
        <v>541</v>
      </c>
      <c r="G7505" t="s">
        <v>553</v>
      </c>
    </row>
    <row r="7506" spans="1:7" x14ac:dyDescent="0.25">
      <c r="A7506" s="98" t="s">
        <v>549</v>
      </c>
      <c r="B7506" t="s">
        <v>134</v>
      </c>
      <c r="C7506">
        <v>-2745</v>
      </c>
      <c r="D7506">
        <v>202511</v>
      </c>
      <c r="E7506" s="121" t="str">
        <f t="shared" si="116"/>
        <v>01 November 2025</v>
      </c>
      <c r="F7506" t="s">
        <v>541</v>
      </c>
      <c r="G7506" t="s">
        <v>554</v>
      </c>
    </row>
    <row r="7507" spans="1:7" x14ac:dyDescent="0.25">
      <c r="A7507" s="98" t="s">
        <v>549</v>
      </c>
      <c r="B7507" t="s">
        <v>140</v>
      </c>
      <c r="C7507">
        <v>-4135.2</v>
      </c>
      <c r="D7507">
        <v>202511</v>
      </c>
      <c r="E7507" s="121" t="str">
        <f t="shared" si="116"/>
        <v>01 November 2025</v>
      </c>
      <c r="F7507" t="s">
        <v>541</v>
      </c>
      <c r="G7507" t="s">
        <v>550</v>
      </c>
    </row>
    <row r="7508" spans="1:7" x14ac:dyDescent="0.25">
      <c r="A7508" s="98" t="s">
        <v>549</v>
      </c>
      <c r="B7508" t="s">
        <v>140</v>
      </c>
      <c r="C7508">
        <v>-12405.6</v>
      </c>
      <c r="D7508">
        <v>202511</v>
      </c>
      <c r="E7508" s="121" t="str">
        <f t="shared" si="116"/>
        <v>01 November 2025</v>
      </c>
      <c r="F7508" t="s">
        <v>541</v>
      </c>
      <c r="G7508" t="s">
        <v>551</v>
      </c>
    </row>
    <row r="7509" spans="1:7" x14ac:dyDescent="0.25">
      <c r="A7509" s="98" t="s">
        <v>549</v>
      </c>
      <c r="B7509" t="s">
        <v>140</v>
      </c>
      <c r="C7509">
        <v>-24811.200000000001</v>
      </c>
      <c r="D7509">
        <v>202511</v>
      </c>
      <c r="E7509" s="121" t="str">
        <f t="shared" si="116"/>
        <v>01 November 2025</v>
      </c>
      <c r="F7509" t="s">
        <v>541</v>
      </c>
      <c r="G7509" t="s">
        <v>552</v>
      </c>
    </row>
    <row r="7510" spans="1:7" x14ac:dyDescent="0.25">
      <c r="A7510" s="98" t="s">
        <v>549</v>
      </c>
      <c r="B7510" t="s">
        <v>140</v>
      </c>
      <c r="C7510">
        <v>-33081.599999999999</v>
      </c>
      <c r="D7510">
        <v>202511</v>
      </c>
      <c r="E7510" s="121" t="str">
        <f t="shared" si="116"/>
        <v>01 November 2025</v>
      </c>
      <c r="F7510" t="s">
        <v>541</v>
      </c>
      <c r="G7510" t="s">
        <v>553</v>
      </c>
    </row>
    <row r="7511" spans="1:7" x14ac:dyDescent="0.25">
      <c r="A7511" s="98" t="s">
        <v>549</v>
      </c>
      <c r="B7511" t="s">
        <v>140</v>
      </c>
      <c r="C7511">
        <v>-41352</v>
      </c>
      <c r="D7511">
        <v>202511</v>
      </c>
      <c r="E7511" s="121" t="str">
        <f t="shared" si="116"/>
        <v>01 November 2025</v>
      </c>
      <c r="F7511" t="s">
        <v>541</v>
      </c>
      <c r="G7511" t="s">
        <v>554</v>
      </c>
    </row>
    <row r="7512" spans="1:7" x14ac:dyDescent="0.25">
      <c r="A7512" s="98" t="s">
        <v>549</v>
      </c>
      <c r="B7512" t="s">
        <v>142</v>
      </c>
      <c r="C7512">
        <v>0</v>
      </c>
      <c r="D7512">
        <v>202511</v>
      </c>
      <c r="E7512" s="121" t="str">
        <f t="shared" si="116"/>
        <v>01 November 2025</v>
      </c>
      <c r="F7512" t="s">
        <v>541</v>
      </c>
      <c r="G7512" t="s">
        <v>550</v>
      </c>
    </row>
    <row r="7513" spans="1:7" x14ac:dyDescent="0.25">
      <c r="A7513" s="98" t="s">
        <v>549</v>
      </c>
      <c r="B7513" t="s">
        <v>142</v>
      </c>
      <c r="C7513">
        <v>0</v>
      </c>
      <c r="D7513">
        <v>202511</v>
      </c>
      <c r="E7513" s="121" t="str">
        <f t="shared" si="116"/>
        <v>01 November 2025</v>
      </c>
      <c r="F7513" t="s">
        <v>541</v>
      </c>
      <c r="G7513" t="s">
        <v>551</v>
      </c>
    </row>
    <row r="7514" spans="1:7" x14ac:dyDescent="0.25">
      <c r="A7514" s="98" t="s">
        <v>549</v>
      </c>
      <c r="B7514" t="s">
        <v>142</v>
      </c>
      <c r="C7514">
        <v>0</v>
      </c>
      <c r="D7514">
        <v>202511</v>
      </c>
      <c r="E7514" s="121" t="str">
        <f t="shared" si="116"/>
        <v>01 November 2025</v>
      </c>
      <c r="F7514" t="s">
        <v>541</v>
      </c>
      <c r="G7514" t="s">
        <v>552</v>
      </c>
    </row>
    <row r="7515" spans="1:7" x14ac:dyDescent="0.25">
      <c r="A7515" s="98" t="s">
        <v>549</v>
      </c>
      <c r="B7515" t="s">
        <v>142</v>
      </c>
      <c r="C7515">
        <v>0</v>
      </c>
      <c r="D7515">
        <v>202511</v>
      </c>
      <c r="E7515" s="121" t="str">
        <f t="shared" si="116"/>
        <v>01 November 2025</v>
      </c>
      <c r="F7515" t="s">
        <v>541</v>
      </c>
      <c r="G7515" t="s">
        <v>553</v>
      </c>
    </row>
    <row r="7516" spans="1:7" x14ac:dyDescent="0.25">
      <c r="A7516" s="98" t="s">
        <v>549</v>
      </c>
      <c r="B7516" t="s">
        <v>142</v>
      </c>
      <c r="C7516">
        <v>0</v>
      </c>
      <c r="D7516">
        <v>202511</v>
      </c>
      <c r="E7516" s="121" t="str">
        <f t="shared" si="116"/>
        <v>01 November 2025</v>
      </c>
      <c r="F7516" t="s">
        <v>541</v>
      </c>
      <c r="G7516" t="s">
        <v>554</v>
      </c>
    </row>
    <row r="7517" spans="1:7" x14ac:dyDescent="0.25">
      <c r="A7517" s="98" t="s">
        <v>549</v>
      </c>
      <c r="B7517" t="s">
        <v>329</v>
      </c>
      <c r="C7517">
        <v>0</v>
      </c>
      <c r="D7517">
        <v>202511</v>
      </c>
      <c r="E7517" s="121" t="str">
        <f t="shared" si="116"/>
        <v>01 November 2025</v>
      </c>
      <c r="F7517" t="s">
        <v>541</v>
      </c>
      <c r="G7517" t="s">
        <v>550</v>
      </c>
    </row>
    <row r="7518" spans="1:7" x14ac:dyDescent="0.25">
      <c r="A7518" s="98" t="s">
        <v>549</v>
      </c>
      <c r="B7518" t="s">
        <v>329</v>
      </c>
      <c r="C7518">
        <v>0</v>
      </c>
      <c r="D7518">
        <v>202511</v>
      </c>
      <c r="E7518" s="121" t="str">
        <f t="shared" si="116"/>
        <v>01 November 2025</v>
      </c>
      <c r="F7518" t="s">
        <v>541</v>
      </c>
      <c r="G7518" t="s">
        <v>551</v>
      </c>
    </row>
    <row r="7519" spans="1:7" x14ac:dyDescent="0.25">
      <c r="A7519" s="98" t="s">
        <v>549</v>
      </c>
      <c r="B7519" t="s">
        <v>329</v>
      </c>
      <c r="C7519">
        <v>0</v>
      </c>
      <c r="D7519">
        <v>202511</v>
      </c>
      <c r="E7519" s="121" t="str">
        <f t="shared" si="116"/>
        <v>01 November 2025</v>
      </c>
      <c r="F7519" t="s">
        <v>541</v>
      </c>
      <c r="G7519" t="s">
        <v>552</v>
      </c>
    </row>
    <row r="7520" spans="1:7" x14ac:dyDescent="0.25">
      <c r="A7520" s="98" t="s">
        <v>549</v>
      </c>
      <c r="B7520" t="s">
        <v>329</v>
      </c>
      <c r="C7520">
        <v>0</v>
      </c>
      <c r="D7520">
        <v>202511</v>
      </c>
      <c r="E7520" s="121" t="str">
        <f t="shared" si="116"/>
        <v>01 November 2025</v>
      </c>
      <c r="F7520" t="s">
        <v>541</v>
      </c>
      <c r="G7520" t="s">
        <v>553</v>
      </c>
    </row>
    <row r="7521" spans="1:7" x14ac:dyDescent="0.25">
      <c r="A7521" s="98" t="s">
        <v>549</v>
      </c>
      <c r="B7521" t="s">
        <v>329</v>
      </c>
      <c r="C7521">
        <v>0</v>
      </c>
      <c r="D7521">
        <v>202511</v>
      </c>
      <c r="E7521" s="121" t="str">
        <f t="shared" si="116"/>
        <v>01 November 2025</v>
      </c>
      <c r="F7521" t="s">
        <v>541</v>
      </c>
      <c r="G7521" t="s">
        <v>554</v>
      </c>
    </row>
    <row r="7522" spans="1:7" x14ac:dyDescent="0.25">
      <c r="A7522" s="98" t="s">
        <v>549</v>
      </c>
      <c r="B7522" t="s">
        <v>144</v>
      </c>
      <c r="C7522">
        <v>0</v>
      </c>
      <c r="D7522">
        <v>202511</v>
      </c>
      <c r="E7522" s="121" t="str">
        <f t="shared" si="116"/>
        <v>01 November 2025</v>
      </c>
      <c r="F7522" t="s">
        <v>541</v>
      </c>
      <c r="G7522" t="s">
        <v>550</v>
      </c>
    </row>
    <row r="7523" spans="1:7" x14ac:dyDescent="0.25">
      <c r="A7523" s="98" t="s">
        <v>549</v>
      </c>
      <c r="B7523" t="s">
        <v>144</v>
      </c>
      <c r="C7523">
        <v>0</v>
      </c>
      <c r="D7523">
        <v>202511</v>
      </c>
      <c r="E7523" s="121" t="str">
        <f t="shared" si="116"/>
        <v>01 November 2025</v>
      </c>
      <c r="F7523" t="s">
        <v>541</v>
      </c>
      <c r="G7523" t="s">
        <v>551</v>
      </c>
    </row>
    <row r="7524" spans="1:7" x14ac:dyDescent="0.25">
      <c r="A7524" s="98" t="s">
        <v>549</v>
      </c>
      <c r="B7524" t="s">
        <v>144</v>
      </c>
      <c r="C7524">
        <v>0</v>
      </c>
      <c r="D7524">
        <v>202511</v>
      </c>
      <c r="E7524" s="121" t="str">
        <f t="shared" si="116"/>
        <v>01 November 2025</v>
      </c>
      <c r="F7524" t="s">
        <v>541</v>
      </c>
      <c r="G7524" t="s">
        <v>552</v>
      </c>
    </row>
    <row r="7525" spans="1:7" x14ac:dyDescent="0.25">
      <c r="A7525" s="98" t="s">
        <v>549</v>
      </c>
      <c r="B7525" t="s">
        <v>144</v>
      </c>
      <c r="C7525">
        <v>0</v>
      </c>
      <c r="D7525">
        <v>202511</v>
      </c>
      <c r="E7525" s="121" t="str">
        <f t="shared" si="116"/>
        <v>01 November 2025</v>
      </c>
      <c r="F7525" t="s">
        <v>541</v>
      </c>
      <c r="G7525" t="s">
        <v>553</v>
      </c>
    </row>
    <row r="7526" spans="1:7" x14ac:dyDescent="0.25">
      <c r="A7526" s="98" t="s">
        <v>549</v>
      </c>
      <c r="B7526" t="s">
        <v>144</v>
      </c>
      <c r="C7526">
        <v>0</v>
      </c>
      <c r="D7526">
        <v>202511</v>
      </c>
      <c r="E7526" s="121" t="str">
        <f t="shared" si="116"/>
        <v>01 November 2025</v>
      </c>
      <c r="F7526" t="s">
        <v>541</v>
      </c>
      <c r="G7526" t="s">
        <v>554</v>
      </c>
    </row>
    <row r="7527" spans="1:7" x14ac:dyDescent="0.25">
      <c r="A7527" s="98" t="s">
        <v>549</v>
      </c>
      <c r="B7527" t="s">
        <v>146</v>
      </c>
      <c r="C7527">
        <v>0</v>
      </c>
      <c r="D7527">
        <v>202511</v>
      </c>
      <c r="E7527" s="121" t="str">
        <f t="shared" si="116"/>
        <v>01 November 2025</v>
      </c>
      <c r="F7527" t="s">
        <v>541</v>
      </c>
      <c r="G7527" t="s">
        <v>550</v>
      </c>
    </row>
    <row r="7528" spans="1:7" x14ac:dyDescent="0.25">
      <c r="A7528" s="98" t="s">
        <v>549</v>
      </c>
      <c r="B7528" t="s">
        <v>146</v>
      </c>
      <c r="C7528">
        <v>0</v>
      </c>
      <c r="D7528">
        <v>202511</v>
      </c>
      <c r="E7528" s="121" t="str">
        <f t="shared" si="116"/>
        <v>01 November 2025</v>
      </c>
      <c r="F7528" t="s">
        <v>541</v>
      </c>
      <c r="G7528" t="s">
        <v>551</v>
      </c>
    </row>
    <row r="7529" spans="1:7" x14ac:dyDescent="0.25">
      <c r="A7529" s="98" t="s">
        <v>549</v>
      </c>
      <c r="B7529" t="s">
        <v>146</v>
      </c>
      <c r="C7529">
        <v>0</v>
      </c>
      <c r="D7529">
        <v>202511</v>
      </c>
      <c r="E7529" s="121" t="str">
        <f t="shared" si="116"/>
        <v>01 November 2025</v>
      </c>
      <c r="F7529" t="s">
        <v>541</v>
      </c>
      <c r="G7529" t="s">
        <v>552</v>
      </c>
    </row>
    <row r="7530" spans="1:7" x14ac:dyDescent="0.25">
      <c r="A7530" s="98" t="s">
        <v>549</v>
      </c>
      <c r="B7530" t="s">
        <v>146</v>
      </c>
      <c r="C7530">
        <v>0</v>
      </c>
      <c r="D7530">
        <v>202511</v>
      </c>
      <c r="E7530" s="121" t="str">
        <f t="shared" si="116"/>
        <v>01 November 2025</v>
      </c>
      <c r="F7530" t="s">
        <v>541</v>
      </c>
      <c r="G7530" t="s">
        <v>553</v>
      </c>
    </row>
    <row r="7531" spans="1:7" x14ac:dyDescent="0.25">
      <c r="A7531" s="98" t="s">
        <v>549</v>
      </c>
      <c r="B7531" t="s">
        <v>146</v>
      </c>
      <c r="C7531">
        <v>0</v>
      </c>
      <c r="D7531">
        <v>202511</v>
      </c>
      <c r="E7531" s="121" t="str">
        <f t="shared" si="116"/>
        <v>01 November 2025</v>
      </c>
      <c r="F7531" t="s">
        <v>541</v>
      </c>
      <c r="G7531" t="s">
        <v>554</v>
      </c>
    </row>
    <row r="7532" spans="1:7" x14ac:dyDescent="0.25">
      <c r="A7532" s="98" t="s">
        <v>549</v>
      </c>
      <c r="B7532" t="s">
        <v>148</v>
      </c>
      <c r="C7532">
        <v>0</v>
      </c>
      <c r="D7532">
        <v>202511</v>
      </c>
      <c r="E7532" s="121" t="str">
        <f t="shared" si="116"/>
        <v>01 November 2025</v>
      </c>
      <c r="F7532" t="s">
        <v>541</v>
      </c>
      <c r="G7532" t="s">
        <v>550</v>
      </c>
    </row>
    <row r="7533" spans="1:7" x14ac:dyDescent="0.25">
      <c r="A7533" s="98" t="s">
        <v>549</v>
      </c>
      <c r="B7533" t="s">
        <v>148</v>
      </c>
      <c r="C7533">
        <v>0</v>
      </c>
      <c r="D7533">
        <v>202511</v>
      </c>
      <c r="E7533" s="121" t="str">
        <f t="shared" si="116"/>
        <v>01 November 2025</v>
      </c>
      <c r="F7533" t="s">
        <v>541</v>
      </c>
      <c r="G7533" t="s">
        <v>551</v>
      </c>
    </row>
    <row r="7534" spans="1:7" x14ac:dyDescent="0.25">
      <c r="A7534" s="98" t="s">
        <v>549</v>
      </c>
      <c r="B7534" t="s">
        <v>148</v>
      </c>
      <c r="C7534">
        <v>0</v>
      </c>
      <c r="D7534">
        <v>202511</v>
      </c>
      <c r="E7534" s="121" t="str">
        <f t="shared" si="116"/>
        <v>01 November 2025</v>
      </c>
      <c r="F7534" t="s">
        <v>541</v>
      </c>
      <c r="G7534" t="s">
        <v>552</v>
      </c>
    </row>
    <row r="7535" spans="1:7" x14ac:dyDescent="0.25">
      <c r="A7535" s="98" t="s">
        <v>549</v>
      </c>
      <c r="B7535" t="s">
        <v>148</v>
      </c>
      <c r="C7535">
        <v>0</v>
      </c>
      <c r="D7535">
        <v>202511</v>
      </c>
      <c r="E7535" s="121" t="str">
        <f t="shared" si="116"/>
        <v>01 November 2025</v>
      </c>
      <c r="F7535" t="s">
        <v>541</v>
      </c>
      <c r="G7535" t="s">
        <v>553</v>
      </c>
    </row>
    <row r="7536" spans="1:7" x14ac:dyDescent="0.25">
      <c r="A7536" s="98" t="s">
        <v>549</v>
      </c>
      <c r="B7536" t="s">
        <v>148</v>
      </c>
      <c r="C7536">
        <v>0</v>
      </c>
      <c r="D7536">
        <v>202511</v>
      </c>
      <c r="E7536" s="121" t="str">
        <f t="shared" si="116"/>
        <v>01 November 2025</v>
      </c>
      <c r="F7536" t="s">
        <v>541</v>
      </c>
      <c r="G7536" t="s">
        <v>554</v>
      </c>
    </row>
    <row r="7537" spans="1:7" x14ac:dyDescent="0.25">
      <c r="A7537" s="98" t="s">
        <v>549</v>
      </c>
      <c r="B7537" t="s">
        <v>150</v>
      </c>
      <c r="C7537">
        <v>0</v>
      </c>
      <c r="D7537">
        <v>202511</v>
      </c>
      <c r="E7537" s="121" t="str">
        <f t="shared" si="116"/>
        <v>01 November 2025</v>
      </c>
      <c r="F7537" t="s">
        <v>541</v>
      </c>
      <c r="G7537" t="s">
        <v>550</v>
      </c>
    </row>
    <row r="7538" spans="1:7" x14ac:dyDescent="0.25">
      <c r="A7538" s="98" t="s">
        <v>549</v>
      </c>
      <c r="B7538" t="s">
        <v>150</v>
      </c>
      <c r="C7538">
        <v>0</v>
      </c>
      <c r="D7538">
        <v>202511</v>
      </c>
      <c r="E7538" s="121" t="str">
        <f t="shared" si="116"/>
        <v>01 November 2025</v>
      </c>
      <c r="F7538" t="s">
        <v>541</v>
      </c>
      <c r="G7538" t="s">
        <v>551</v>
      </c>
    </row>
    <row r="7539" spans="1:7" x14ac:dyDescent="0.25">
      <c r="A7539" s="98" t="s">
        <v>549</v>
      </c>
      <c r="B7539" t="s">
        <v>150</v>
      </c>
      <c r="C7539">
        <v>0</v>
      </c>
      <c r="D7539">
        <v>202511</v>
      </c>
      <c r="E7539" s="121" t="str">
        <f t="shared" si="116"/>
        <v>01 November 2025</v>
      </c>
      <c r="F7539" t="s">
        <v>541</v>
      </c>
      <c r="G7539" t="s">
        <v>552</v>
      </c>
    </row>
    <row r="7540" spans="1:7" x14ac:dyDescent="0.25">
      <c r="A7540" s="98" t="s">
        <v>549</v>
      </c>
      <c r="B7540" t="s">
        <v>150</v>
      </c>
      <c r="C7540">
        <v>0</v>
      </c>
      <c r="D7540">
        <v>202511</v>
      </c>
      <c r="E7540" s="121" t="str">
        <f t="shared" si="116"/>
        <v>01 November 2025</v>
      </c>
      <c r="F7540" t="s">
        <v>541</v>
      </c>
      <c r="G7540" t="s">
        <v>553</v>
      </c>
    </row>
    <row r="7541" spans="1:7" x14ac:dyDescent="0.25">
      <c r="A7541" s="98" t="s">
        <v>549</v>
      </c>
      <c r="B7541" t="s">
        <v>150</v>
      </c>
      <c r="C7541">
        <v>0</v>
      </c>
      <c r="D7541">
        <v>202511</v>
      </c>
      <c r="E7541" s="121" t="str">
        <f t="shared" si="116"/>
        <v>01 November 2025</v>
      </c>
      <c r="F7541" t="s">
        <v>541</v>
      </c>
      <c r="G7541" t="s">
        <v>554</v>
      </c>
    </row>
    <row r="7542" spans="1:7" x14ac:dyDescent="0.25">
      <c r="A7542" s="98" t="s">
        <v>549</v>
      </c>
      <c r="B7542" t="s">
        <v>154</v>
      </c>
      <c r="C7542">
        <v>0</v>
      </c>
      <c r="D7542">
        <v>202511</v>
      </c>
      <c r="E7542" s="121" t="str">
        <f t="shared" si="116"/>
        <v>01 November 2025</v>
      </c>
      <c r="F7542" t="s">
        <v>541</v>
      </c>
      <c r="G7542" t="s">
        <v>550</v>
      </c>
    </row>
    <row r="7543" spans="1:7" x14ac:dyDescent="0.25">
      <c r="A7543" s="98" t="s">
        <v>549</v>
      </c>
      <c r="B7543" t="s">
        <v>154</v>
      </c>
      <c r="C7543">
        <v>0</v>
      </c>
      <c r="D7543">
        <v>202511</v>
      </c>
      <c r="E7543" s="121" t="str">
        <f t="shared" si="116"/>
        <v>01 November 2025</v>
      </c>
      <c r="F7543" t="s">
        <v>541</v>
      </c>
      <c r="G7543" t="s">
        <v>551</v>
      </c>
    </row>
    <row r="7544" spans="1:7" x14ac:dyDescent="0.25">
      <c r="A7544" s="98" t="s">
        <v>549</v>
      </c>
      <c r="B7544" t="s">
        <v>154</v>
      </c>
      <c r="C7544">
        <v>0</v>
      </c>
      <c r="D7544">
        <v>202511</v>
      </c>
      <c r="E7544" s="121" t="str">
        <f t="shared" si="116"/>
        <v>01 November 2025</v>
      </c>
      <c r="F7544" t="s">
        <v>541</v>
      </c>
      <c r="G7544" t="s">
        <v>552</v>
      </c>
    </row>
    <row r="7545" spans="1:7" x14ac:dyDescent="0.25">
      <c r="A7545" s="98" t="s">
        <v>549</v>
      </c>
      <c r="B7545" t="s">
        <v>154</v>
      </c>
      <c r="C7545">
        <v>0</v>
      </c>
      <c r="D7545">
        <v>202511</v>
      </c>
      <c r="E7545" s="121" t="str">
        <f t="shared" si="116"/>
        <v>01 November 2025</v>
      </c>
      <c r="F7545" t="s">
        <v>541</v>
      </c>
      <c r="G7545" t="s">
        <v>553</v>
      </c>
    </row>
    <row r="7546" spans="1:7" x14ac:dyDescent="0.25">
      <c r="A7546" s="98" t="s">
        <v>549</v>
      </c>
      <c r="B7546" t="s">
        <v>154</v>
      </c>
      <c r="C7546">
        <v>0</v>
      </c>
      <c r="D7546">
        <v>202511</v>
      </c>
      <c r="E7546" s="121" t="str">
        <f t="shared" si="116"/>
        <v>01 November 2025</v>
      </c>
      <c r="F7546" t="s">
        <v>541</v>
      </c>
      <c r="G7546" t="s">
        <v>554</v>
      </c>
    </row>
    <row r="7547" spans="1:7" x14ac:dyDescent="0.25">
      <c r="A7547" s="98" t="s">
        <v>549</v>
      </c>
      <c r="B7547" t="s">
        <v>156</v>
      </c>
      <c r="C7547">
        <v>0</v>
      </c>
      <c r="D7547">
        <v>202511</v>
      </c>
      <c r="E7547" s="121" t="str">
        <f t="shared" si="116"/>
        <v>01 November 2025</v>
      </c>
      <c r="F7547" t="s">
        <v>541</v>
      </c>
      <c r="G7547" t="s">
        <v>550</v>
      </c>
    </row>
    <row r="7548" spans="1:7" x14ac:dyDescent="0.25">
      <c r="A7548" s="98" t="s">
        <v>549</v>
      </c>
      <c r="B7548" t="s">
        <v>156</v>
      </c>
      <c r="C7548">
        <v>0</v>
      </c>
      <c r="D7548">
        <v>202511</v>
      </c>
      <c r="E7548" s="121" t="str">
        <f t="shared" si="116"/>
        <v>01 November 2025</v>
      </c>
      <c r="F7548" t="s">
        <v>541</v>
      </c>
      <c r="G7548" t="s">
        <v>551</v>
      </c>
    </row>
    <row r="7549" spans="1:7" x14ac:dyDescent="0.25">
      <c r="A7549" s="98" t="s">
        <v>549</v>
      </c>
      <c r="B7549" t="s">
        <v>156</v>
      </c>
      <c r="C7549">
        <v>0</v>
      </c>
      <c r="D7549">
        <v>202511</v>
      </c>
      <c r="E7549" s="121" t="str">
        <f t="shared" si="116"/>
        <v>01 November 2025</v>
      </c>
      <c r="F7549" t="s">
        <v>541</v>
      </c>
      <c r="G7549" t="s">
        <v>552</v>
      </c>
    </row>
    <row r="7550" spans="1:7" x14ac:dyDescent="0.25">
      <c r="A7550" s="98" t="s">
        <v>549</v>
      </c>
      <c r="B7550" t="s">
        <v>156</v>
      </c>
      <c r="C7550">
        <v>0</v>
      </c>
      <c r="D7550">
        <v>202511</v>
      </c>
      <c r="E7550" s="121" t="str">
        <f t="shared" si="116"/>
        <v>01 November 2025</v>
      </c>
      <c r="F7550" t="s">
        <v>541</v>
      </c>
      <c r="G7550" t="s">
        <v>553</v>
      </c>
    </row>
    <row r="7551" spans="1:7" x14ac:dyDescent="0.25">
      <c r="A7551" s="98" t="s">
        <v>549</v>
      </c>
      <c r="B7551" t="s">
        <v>156</v>
      </c>
      <c r="C7551">
        <v>0</v>
      </c>
      <c r="D7551">
        <v>202511</v>
      </c>
      <c r="E7551" s="121" t="str">
        <f t="shared" si="116"/>
        <v>01 November 2025</v>
      </c>
      <c r="F7551" t="s">
        <v>541</v>
      </c>
      <c r="G7551" t="s">
        <v>554</v>
      </c>
    </row>
    <row r="7552" spans="1:7" x14ac:dyDescent="0.25">
      <c r="A7552" s="98" t="s">
        <v>549</v>
      </c>
      <c r="B7552" t="s">
        <v>162</v>
      </c>
      <c r="C7552">
        <v>0</v>
      </c>
      <c r="D7552">
        <v>202511</v>
      </c>
      <c r="E7552" s="121" t="str">
        <f t="shared" si="116"/>
        <v>01 November 2025</v>
      </c>
      <c r="F7552" t="s">
        <v>541</v>
      </c>
      <c r="G7552" t="s">
        <v>550</v>
      </c>
    </row>
    <row r="7553" spans="1:7" x14ac:dyDescent="0.25">
      <c r="A7553" s="98" t="s">
        <v>549</v>
      </c>
      <c r="B7553" t="s">
        <v>162</v>
      </c>
      <c r="C7553">
        <v>0</v>
      </c>
      <c r="D7553">
        <v>202511</v>
      </c>
      <c r="E7553" s="121" t="str">
        <f t="shared" si="116"/>
        <v>01 November 2025</v>
      </c>
      <c r="F7553" t="s">
        <v>541</v>
      </c>
      <c r="G7553" t="s">
        <v>551</v>
      </c>
    </row>
    <row r="7554" spans="1:7" x14ac:dyDescent="0.25">
      <c r="A7554" s="98" t="s">
        <v>549</v>
      </c>
      <c r="B7554" t="s">
        <v>162</v>
      </c>
      <c r="C7554">
        <v>0</v>
      </c>
      <c r="D7554">
        <v>202511</v>
      </c>
      <c r="E7554" s="121" t="str">
        <f t="shared" si="116"/>
        <v>01 November 2025</v>
      </c>
      <c r="F7554" t="s">
        <v>541</v>
      </c>
      <c r="G7554" t="s">
        <v>552</v>
      </c>
    </row>
    <row r="7555" spans="1:7" x14ac:dyDescent="0.25">
      <c r="A7555" s="98" t="s">
        <v>549</v>
      </c>
      <c r="B7555" t="s">
        <v>162</v>
      </c>
      <c r="C7555">
        <v>0</v>
      </c>
      <c r="D7555">
        <v>202511</v>
      </c>
      <c r="E7555" s="121" t="str">
        <f t="shared" si="116"/>
        <v>01 November 2025</v>
      </c>
      <c r="F7555" t="s">
        <v>541</v>
      </c>
      <c r="G7555" t="s">
        <v>553</v>
      </c>
    </row>
    <row r="7556" spans="1:7" x14ac:dyDescent="0.25">
      <c r="A7556" s="98" t="s">
        <v>549</v>
      </c>
      <c r="B7556" t="s">
        <v>162</v>
      </c>
      <c r="C7556">
        <v>0</v>
      </c>
      <c r="D7556">
        <v>202511</v>
      </c>
      <c r="E7556" s="121" t="str">
        <f t="shared" si="116"/>
        <v>01 November 2025</v>
      </c>
      <c r="F7556" t="s">
        <v>541</v>
      </c>
      <c r="G7556" t="s">
        <v>554</v>
      </c>
    </row>
    <row r="7557" spans="1:7" x14ac:dyDescent="0.25">
      <c r="A7557" s="98" t="s">
        <v>549</v>
      </c>
      <c r="B7557" t="s">
        <v>164</v>
      </c>
      <c r="C7557">
        <v>0</v>
      </c>
      <c r="D7557">
        <v>202511</v>
      </c>
      <c r="E7557" s="121" t="str">
        <f t="shared" si="116"/>
        <v>01 November 2025</v>
      </c>
      <c r="F7557" t="s">
        <v>541</v>
      </c>
      <c r="G7557" t="s">
        <v>550</v>
      </c>
    </row>
    <row r="7558" spans="1:7" x14ac:dyDescent="0.25">
      <c r="A7558" s="98" t="s">
        <v>549</v>
      </c>
      <c r="B7558" t="s">
        <v>164</v>
      </c>
      <c r="C7558">
        <v>0</v>
      </c>
      <c r="D7558">
        <v>202511</v>
      </c>
      <c r="E7558" s="121" t="str">
        <f t="shared" si="116"/>
        <v>01 November 2025</v>
      </c>
      <c r="F7558" t="s">
        <v>541</v>
      </c>
      <c r="G7558" t="s">
        <v>551</v>
      </c>
    </row>
    <row r="7559" spans="1:7" x14ac:dyDescent="0.25">
      <c r="A7559" s="98" t="s">
        <v>549</v>
      </c>
      <c r="B7559" t="s">
        <v>164</v>
      </c>
      <c r="C7559">
        <v>0</v>
      </c>
      <c r="D7559">
        <v>202511</v>
      </c>
      <c r="E7559" s="121" t="str">
        <f t="shared" ref="E7559:E7622" si="117">TEXT(DATE(LEFT(D7559,4), RIGHT(D7559,2), 1), "DD MMMM YYYY")</f>
        <v>01 November 2025</v>
      </c>
      <c r="F7559" t="s">
        <v>541</v>
      </c>
      <c r="G7559" t="s">
        <v>552</v>
      </c>
    </row>
    <row r="7560" spans="1:7" x14ac:dyDescent="0.25">
      <c r="A7560" s="98" t="s">
        <v>549</v>
      </c>
      <c r="B7560" t="s">
        <v>164</v>
      </c>
      <c r="C7560">
        <v>0</v>
      </c>
      <c r="D7560">
        <v>202511</v>
      </c>
      <c r="E7560" s="121" t="str">
        <f t="shared" si="117"/>
        <v>01 November 2025</v>
      </c>
      <c r="F7560" t="s">
        <v>541</v>
      </c>
      <c r="G7560" t="s">
        <v>553</v>
      </c>
    </row>
    <row r="7561" spans="1:7" x14ac:dyDescent="0.25">
      <c r="A7561" s="98" t="s">
        <v>549</v>
      </c>
      <c r="B7561" t="s">
        <v>164</v>
      </c>
      <c r="C7561">
        <v>0</v>
      </c>
      <c r="D7561">
        <v>202511</v>
      </c>
      <c r="E7561" s="121" t="str">
        <f t="shared" si="117"/>
        <v>01 November 2025</v>
      </c>
      <c r="F7561" t="s">
        <v>541</v>
      </c>
      <c r="G7561" t="s">
        <v>554</v>
      </c>
    </row>
    <row r="7562" spans="1:7" x14ac:dyDescent="0.25">
      <c r="A7562" s="98" t="s">
        <v>549</v>
      </c>
      <c r="B7562" t="s">
        <v>276</v>
      </c>
      <c r="C7562">
        <v>-290</v>
      </c>
      <c r="D7562">
        <v>202511</v>
      </c>
      <c r="E7562" s="121" t="str">
        <f t="shared" si="117"/>
        <v>01 November 2025</v>
      </c>
      <c r="F7562" t="s">
        <v>541</v>
      </c>
      <c r="G7562" t="s">
        <v>550</v>
      </c>
    </row>
    <row r="7563" spans="1:7" x14ac:dyDescent="0.25">
      <c r="A7563" s="98" t="s">
        <v>549</v>
      </c>
      <c r="B7563" t="s">
        <v>276</v>
      </c>
      <c r="C7563">
        <v>-870</v>
      </c>
      <c r="D7563">
        <v>202511</v>
      </c>
      <c r="E7563" s="121" t="str">
        <f t="shared" si="117"/>
        <v>01 November 2025</v>
      </c>
      <c r="F7563" t="s">
        <v>541</v>
      </c>
      <c r="G7563" t="s">
        <v>551</v>
      </c>
    </row>
    <row r="7564" spans="1:7" x14ac:dyDescent="0.25">
      <c r="A7564" s="98" t="s">
        <v>549</v>
      </c>
      <c r="B7564" t="s">
        <v>276</v>
      </c>
      <c r="C7564">
        <v>-1740</v>
      </c>
      <c r="D7564">
        <v>202511</v>
      </c>
      <c r="E7564" s="121" t="str">
        <f t="shared" si="117"/>
        <v>01 November 2025</v>
      </c>
      <c r="F7564" t="s">
        <v>541</v>
      </c>
      <c r="G7564" t="s">
        <v>552</v>
      </c>
    </row>
    <row r="7565" spans="1:7" x14ac:dyDescent="0.25">
      <c r="A7565" s="98" t="s">
        <v>549</v>
      </c>
      <c r="B7565" t="s">
        <v>276</v>
      </c>
      <c r="C7565">
        <v>-2320</v>
      </c>
      <c r="D7565">
        <v>202511</v>
      </c>
      <c r="E7565" s="121" t="str">
        <f t="shared" si="117"/>
        <v>01 November 2025</v>
      </c>
      <c r="F7565" t="s">
        <v>541</v>
      </c>
      <c r="G7565" t="s">
        <v>553</v>
      </c>
    </row>
    <row r="7566" spans="1:7" x14ac:dyDescent="0.25">
      <c r="A7566" s="98" t="s">
        <v>549</v>
      </c>
      <c r="B7566" t="s">
        <v>276</v>
      </c>
      <c r="C7566">
        <v>-2900</v>
      </c>
      <c r="D7566">
        <v>202511</v>
      </c>
      <c r="E7566" s="121" t="str">
        <f t="shared" si="117"/>
        <v>01 November 2025</v>
      </c>
      <c r="F7566" t="s">
        <v>541</v>
      </c>
      <c r="G7566" t="s">
        <v>554</v>
      </c>
    </row>
    <row r="7567" spans="1:7" x14ac:dyDescent="0.25">
      <c r="A7567" s="98" t="s">
        <v>549</v>
      </c>
      <c r="B7567" t="s">
        <v>247</v>
      </c>
      <c r="C7567">
        <v>0</v>
      </c>
      <c r="D7567">
        <v>202511</v>
      </c>
      <c r="E7567" s="121" t="str">
        <f t="shared" si="117"/>
        <v>01 November 2025</v>
      </c>
      <c r="F7567" t="s">
        <v>541</v>
      </c>
      <c r="G7567" t="s">
        <v>550</v>
      </c>
    </row>
    <row r="7568" spans="1:7" x14ac:dyDescent="0.25">
      <c r="A7568" s="98" t="s">
        <v>549</v>
      </c>
      <c r="B7568" t="s">
        <v>247</v>
      </c>
      <c r="C7568">
        <v>0</v>
      </c>
      <c r="D7568">
        <v>202511</v>
      </c>
      <c r="E7568" s="121" t="str">
        <f t="shared" si="117"/>
        <v>01 November 2025</v>
      </c>
      <c r="F7568" t="s">
        <v>541</v>
      </c>
      <c r="G7568" t="s">
        <v>551</v>
      </c>
    </row>
    <row r="7569" spans="1:7" x14ac:dyDescent="0.25">
      <c r="A7569" s="98" t="s">
        <v>549</v>
      </c>
      <c r="B7569" t="s">
        <v>247</v>
      </c>
      <c r="C7569">
        <v>0</v>
      </c>
      <c r="D7569">
        <v>202511</v>
      </c>
      <c r="E7569" s="121" t="str">
        <f t="shared" si="117"/>
        <v>01 November 2025</v>
      </c>
      <c r="F7569" t="s">
        <v>541</v>
      </c>
      <c r="G7569" t="s">
        <v>552</v>
      </c>
    </row>
    <row r="7570" spans="1:7" x14ac:dyDescent="0.25">
      <c r="A7570" s="98" t="s">
        <v>549</v>
      </c>
      <c r="B7570" t="s">
        <v>247</v>
      </c>
      <c r="C7570">
        <v>0</v>
      </c>
      <c r="D7570">
        <v>202511</v>
      </c>
      <c r="E7570" s="121" t="str">
        <f t="shared" si="117"/>
        <v>01 November 2025</v>
      </c>
      <c r="F7570" t="s">
        <v>541</v>
      </c>
      <c r="G7570" t="s">
        <v>553</v>
      </c>
    </row>
    <row r="7571" spans="1:7" x14ac:dyDescent="0.25">
      <c r="A7571" s="98" t="s">
        <v>549</v>
      </c>
      <c r="B7571" t="s">
        <v>247</v>
      </c>
      <c r="C7571">
        <v>0</v>
      </c>
      <c r="D7571">
        <v>202511</v>
      </c>
      <c r="E7571" s="121" t="str">
        <f t="shared" si="117"/>
        <v>01 November 2025</v>
      </c>
      <c r="F7571" t="s">
        <v>541</v>
      </c>
      <c r="G7571" t="s">
        <v>554</v>
      </c>
    </row>
    <row r="7572" spans="1:7" x14ac:dyDescent="0.25">
      <c r="A7572" s="98" t="s">
        <v>549</v>
      </c>
      <c r="B7572" t="s">
        <v>559</v>
      </c>
      <c r="C7572">
        <v>0</v>
      </c>
      <c r="D7572">
        <v>202511</v>
      </c>
      <c r="E7572" s="121" t="str">
        <f t="shared" si="117"/>
        <v>01 November 2025</v>
      </c>
      <c r="F7572" t="s">
        <v>541</v>
      </c>
      <c r="G7572" t="s">
        <v>550</v>
      </c>
    </row>
    <row r="7573" spans="1:7" x14ac:dyDescent="0.25">
      <c r="A7573" s="98" t="s">
        <v>549</v>
      </c>
      <c r="B7573" t="s">
        <v>559</v>
      </c>
      <c r="C7573">
        <v>0</v>
      </c>
      <c r="D7573">
        <v>202511</v>
      </c>
      <c r="E7573" s="121" t="str">
        <f t="shared" si="117"/>
        <v>01 November 2025</v>
      </c>
      <c r="F7573" t="s">
        <v>541</v>
      </c>
      <c r="G7573" t="s">
        <v>551</v>
      </c>
    </row>
    <row r="7574" spans="1:7" x14ac:dyDescent="0.25">
      <c r="A7574" s="98" t="s">
        <v>549</v>
      </c>
      <c r="B7574" t="s">
        <v>559</v>
      </c>
      <c r="C7574">
        <v>0</v>
      </c>
      <c r="D7574">
        <v>202511</v>
      </c>
      <c r="E7574" s="121" t="str">
        <f t="shared" si="117"/>
        <v>01 November 2025</v>
      </c>
      <c r="F7574" t="s">
        <v>541</v>
      </c>
      <c r="G7574" t="s">
        <v>552</v>
      </c>
    </row>
    <row r="7575" spans="1:7" x14ac:dyDescent="0.25">
      <c r="A7575" s="98" t="s">
        <v>549</v>
      </c>
      <c r="B7575" t="s">
        <v>559</v>
      </c>
      <c r="C7575">
        <v>0</v>
      </c>
      <c r="D7575">
        <v>202511</v>
      </c>
      <c r="E7575" s="121" t="str">
        <f t="shared" si="117"/>
        <v>01 November 2025</v>
      </c>
      <c r="F7575" t="s">
        <v>541</v>
      </c>
      <c r="G7575" t="s">
        <v>553</v>
      </c>
    </row>
    <row r="7576" spans="1:7" x14ac:dyDescent="0.25">
      <c r="A7576" s="98" t="s">
        <v>549</v>
      </c>
      <c r="B7576" t="s">
        <v>559</v>
      </c>
      <c r="C7576">
        <v>0</v>
      </c>
      <c r="D7576">
        <v>202511</v>
      </c>
      <c r="E7576" s="121" t="str">
        <f t="shared" si="117"/>
        <v>01 November 2025</v>
      </c>
      <c r="F7576" t="s">
        <v>541</v>
      </c>
      <c r="G7576" t="s">
        <v>554</v>
      </c>
    </row>
    <row r="7577" spans="1:7" x14ac:dyDescent="0.25">
      <c r="A7577" s="98" t="s">
        <v>549</v>
      </c>
      <c r="B7577" t="s">
        <v>172</v>
      </c>
      <c r="C7577">
        <v>-290</v>
      </c>
      <c r="D7577">
        <v>202511</v>
      </c>
      <c r="E7577" s="121" t="str">
        <f t="shared" si="117"/>
        <v>01 November 2025</v>
      </c>
      <c r="F7577" t="s">
        <v>541</v>
      </c>
      <c r="G7577" t="s">
        <v>550</v>
      </c>
    </row>
    <row r="7578" spans="1:7" x14ac:dyDescent="0.25">
      <c r="A7578" s="98" t="s">
        <v>549</v>
      </c>
      <c r="B7578" t="s">
        <v>172</v>
      </c>
      <c r="C7578">
        <v>-870</v>
      </c>
      <c r="D7578">
        <v>202511</v>
      </c>
      <c r="E7578" s="121" t="str">
        <f t="shared" si="117"/>
        <v>01 November 2025</v>
      </c>
      <c r="F7578" t="s">
        <v>541</v>
      </c>
      <c r="G7578" t="s">
        <v>551</v>
      </c>
    </row>
    <row r="7579" spans="1:7" x14ac:dyDescent="0.25">
      <c r="A7579" s="98" t="s">
        <v>549</v>
      </c>
      <c r="B7579" t="s">
        <v>172</v>
      </c>
      <c r="C7579">
        <v>-1740</v>
      </c>
      <c r="D7579">
        <v>202511</v>
      </c>
      <c r="E7579" s="121" t="str">
        <f t="shared" si="117"/>
        <v>01 November 2025</v>
      </c>
      <c r="F7579" t="s">
        <v>541</v>
      </c>
      <c r="G7579" t="s">
        <v>552</v>
      </c>
    </row>
    <row r="7580" spans="1:7" x14ac:dyDescent="0.25">
      <c r="A7580" s="98" t="s">
        <v>549</v>
      </c>
      <c r="B7580" t="s">
        <v>172</v>
      </c>
      <c r="C7580">
        <v>-2320</v>
      </c>
      <c r="D7580">
        <v>202511</v>
      </c>
      <c r="E7580" s="121" t="str">
        <f t="shared" si="117"/>
        <v>01 November 2025</v>
      </c>
      <c r="F7580" t="s">
        <v>541</v>
      </c>
      <c r="G7580" t="s">
        <v>553</v>
      </c>
    </row>
    <row r="7581" spans="1:7" x14ac:dyDescent="0.25">
      <c r="A7581" s="98" t="s">
        <v>549</v>
      </c>
      <c r="B7581" t="s">
        <v>172</v>
      </c>
      <c r="C7581">
        <v>-2900</v>
      </c>
      <c r="D7581">
        <v>202511</v>
      </c>
      <c r="E7581" s="121" t="str">
        <f t="shared" si="117"/>
        <v>01 November 2025</v>
      </c>
      <c r="F7581" t="s">
        <v>541</v>
      </c>
      <c r="G7581" t="s">
        <v>554</v>
      </c>
    </row>
    <row r="7582" spans="1:7" x14ac:dyDescent="0.25">
      <c r="A7582" s="98" t="s">
        <v>549</v>
      </c>
      <c r="B7582" t="s">
        <v>174</v>
      </c>
      <c r="C7582">
        <v>0</v>
      </c>
      <c r="D7582">
        <v>202511</v>
      </c>
      <c r="E7582" s="121" t="str">
        <f t="shared" si="117"/>
        <v>01 November 2025</v>
      </c>
      <c r="F7582" t="s">
        <v>541</v>
      </c>
      <c r="G7582" t="s">
        <v>550</v>
      </c>
    </row>
    <row r="7583" spans="1:7" x14ac:dyDescent="0.25">
      <c r="A7583" s="98" t="s">
        <v>549</v>
      </c>
      <c r="B7583" t="s">
        <v>174</v>
      </c>
      <c r="C7583">
        <v>0</v>
      </c>
      <c r="D7583">
        <v>202511</v>
      </c>
      <c r="E7583" s="121" t="str">
        <f t="shared" si="117"/>
        <v>01 November 2025</v>
      </c>
      <c r="F7583" t="s">
        <v>541</v>
      </c>
      <c r="G7583" t="s">
        <v>551</v>
      </c>
    </row>
    <row r="7584" spans="1:7" x14ac:dyDescent="0.25">
      <c r="A7584" s="98" t="s">
        <v>549</v>
      </c>
      <c r="B7584" t="s">
        <v>174</v>
      </c>
      <c r="C7584">
        <v>0</v>
      </c>
      <c r="D7584">
        <v>202511</v>
      </c>
      <c r="E7584" s="121" t="str">
        <f t="shared" si="117"/>
        <v>01 November 2025</v>
      </c>
      <c r="F7584" t="s">
        <v>541</v>
      </c>
      <c r="G7584" t="s">
        <v>552</v>
      </c>
    </row>
    <row r="7585" spans="1:7" x14ac:dyDescent="0.25">
      <c r="A7585" s="98" t="s">
        <v>549</v>
      </c>
      <c r="B7585" t="s">
        <v>174</v>
      </c>
      <c r="C7585">
        <v>0</v>
      </c>
      <c r="D7585">
        <v>202511</v>
      </c>
      <c r="E7585" s="121" t="str">
        <f t="shared" si="117"/>
        <v>01 November 2025</v>
      </c>
      <c r="F7585" t="s">
        <v>541</v>
      </c>
      <c r="G7585" t="s">
        <v>553</v>
      </c>
    </row>
    <row r="7586" spans="1:7" x14ac:dyDescent="0.25">
      <c r="A7586" s="98" t="s">
        <v>549</v>
      </c>
      <c r="B7586" t="s">
        <v>174</v>
      </c>
      <c r="C7586">
        <v>0</v>
      </c>
      <c r="D7586">
        <v>202511</v>
      </c>
      <c r="E7586" s="121" t="str">
        <f t="shared" si="117"/>
        <v>01 November 2025</v>
      </c>
      <c r="F7586" t="s">
        <v>541</v>
      </c>
      <c r="G7586" t="s">
        <v>554</v>
      </c>
    </row>
    <row r="7587" spans="1:7" x14ac:dyDescent="0.25">
      <c r="A7587" s="98" t="s">
        <v>549</v>
      </c>
      <c r="B7587" t="s">
        <v>176</v>
      </c>
      <c r="C7587">
        <v>-447.1</v>
      </c>
      <c r="D7587">
        <v>202511</v>
      </c>
      <c r="E7587" s="121" t="str">
        <f t="shared" si="117"/>
        <v>01 November 2025</v>
      </c>
      <c r="F7587" t="s">
        <v>541</v>
      </c>
      <c r="G7587" t="s">
        <v>550</v>
      </c>
    </row>
    <row r="7588" spans="1:7" x14ac:dyDescent="0.25">
      <c r="A7588" s="98" t="s">
        <v>549</v>
      </c>
      <c r="B7588" t="s">
        <v>176</v>
      </c>
      <c r="C7588">
        <v>-1341.3</v>
      </c>
      <c r="D7588">
        <v>202511</v>
      </c>
      <c r="E7588" s="121" t="str">
        <f t="shared" si="117"/>
        <v>01 November 2025</v>
      </c>
      <c r="F7588" t="s">
        <v>541</v>
      </c>
      <c r="G7588" t="s">
        <v>551</v>
      </c>
    </row>
    <row r="7589" spans="1:7" x14ac:dyDescent="0.25">
      <c r="A7589" s="98" t="s">
        <v>549</v>
      </c>
      <c r="B7589" t="s">
        <v>176</v>
      </c>
      <c r="C7589">
        <v>-2682.6</v>
      </c>
      <c r="D7589">
        <v>202511</v>
      </c>
      <c r="E7589" s="121" t="str">
        <f t="shared" si="117"/>
        <v>01 November 2025</v>
      </c>
      <c r="F7589" t="s">
        <v>541</v>
      </c>
      <c r="G7589" t="s">
        <v>552</v>
      </c>
    </row>
    <row r="7590" spans="1:7" x14ac:dyDescent="0.25">
      <c r="A7590" s="98" t="s">
        <v>549</v>
      </c>
      <c r="B7590" t="s">
        <v>176</v>
      </c>
      <c r="C7590">
        <v>-3576.8</v>
      </c>
      <c r="D7590">
        <v>202511</v>
      </c>
      <c r="E7590" s="121" t="str">
        <f t="shared" si="117"/>
        <v>01 November 2025</v>
      </c>
      <c r="F7590" t="s">
        <v>541</v>
      </c>
      <c r="G7590" t="s">
        <v>553</v>
      </c>
    </row>
    <row r="7591" spans="1:7" x14ac:dyDescent="0.25">
      <c r="A7591" s="98" t="s">
        <v>549</v>
      </c>
      <c r="B7591" t="s">
        <v>176</v>
      </c>
      <c r="C7591">
        <v>-4471</v>
      </c>
      <c r="D7591">
        <v>202511</v>
      </c>
      <c r="E7591" s="121" t="str">
        <f t="shared" si="117"/>
        <v>01 November 2025</v>
      </c>
      <c r="F7591" t="s">
        <v>541</v>
      </c>
      <c r="G7591" t="s">
        <v>554</v>
      </c>
    </row>
    <row r="7592" spans="1:7" x14ac:dyDescent="0.25">
      <c r="A7592" s="98" t="s">
        <v>549</v>
      </c>
      <c r="B7592" t="s">
        <v>184</v>
      </c>
      <c r="C7592">
        <v>0</v>
      </c>
      <c r="D7592">
        <v>202511</v>
      </c>
      <c r="E7592" s="121" t="str">
        <f t="shared" si="117"/>
        <v>01 November 2025</v>
      </c>
      <c r="F7592" t="s">
        <v>541</v>
      </c>
      <c r="G7592" t="s">
        <v>550</v>
      </c>
    </row>
    <row r="7593" spans="1:7" x14ac:dyDescent="0.25">
      <c r="A7593" s="98" t="s">
        <v>549</v>
      </c>
      <c r="B7593" t="s">
        <v>184</v>
      </c>
      <c r="C7593">
        <v>0</v>
      </c>
      <c r="D7593">
        <v>202511</v>
      </c>
      <c r="E7593" s="121" t="str">
        <f t="shared" si="117"/>
        <v>01 November 2025</v>
      </c>
      <c r="F7593" t="s">
        <v>541</v>
      </c>
      <c r="G7593" t="s">
        <v>551</v>
      </c>
    </row>
    <row r="7594" spans="1:7" x14ac:dyDescent="0.25">
      <c r="A7594" s="98" t="s">
        <v>549</v>
      </c>
      <c r="B7594" t="s">
        <v>184</v>
      </c>
      <c r="C7594">
        <v>0</v>
      </c>
      <c r="D7594">
        <v>202511</v>
      </c>
      <c r="E7594" s="121" t="str">
        <f t="shared" si="117"/>
        <v>01 November 2025</v>
      </c>
      <c r="F7594" t="s">
        <v>541</v>
      </c>
      <c r="G7594" t="s">
        <v>552</v>
      </c>
    </row>
    <row r="7595" spans="1:7" x14ac:dyDescent="0.25">
      <c r="A7595" s="98" t="s">
        <v>549</v>
      </c>
      <c r="B7595" t="s">
        <v>184</v>
      </c>
      <c r="C7595">
        <v>0</v>
      </c>
      <c r="D7595">
        <v>202511</v>
      </c>
      <c r="E7595" s="121" t="str">
        <f t="shared" si="117"/>
        <v>01 November 2025</v>
      </c>
      <c r="F7595" t="s">
        <v>541</v>
      </c>
      <c r="G7595" t="s">
        <v>553</v>
      </c>
    </row>
    <row r="7596" spans="1:7" x14ac:dyDescent="0.25">
      <c r="A7596" s="98" t="s">
        <v>549</v>
      </c>
      <c r="B7596" t="s">
        <v>184</v>
      </c>
      <c r="C7596">
        <v>0</v>
      </c>
      <c r="D7596">
        <v>202511</v>
      </c>
      <c r="E7596" s="121" t="str">
        <f t="shared" si="117"/>
        <v>01 November 2025</v>
      </c>
      <c r="F7596" t="s">
        <v>541</v>
      </c>
      <c r="G7596" t="s">
        <v>554</v>
      </c>
    </row>
    <row r="7597" spans="1:7" x14ac:dyDescent="0.25">
      <c r="A7597" s="98" t="s">
        <v>549</v>
      </c>
      <c r="B7597" t="s">
        <v>188</v>
      </c>
      <c r="C7597">
        <v>-27.5</v>
      </c>
      <c r="D7597">
        <v>202511</v>
      </c>
      <c r="E7597" s="121" t="str">
        <f t="shared" si="117"/>
        <v>01 November 2025</v>
      </c>
      <c r="F7597" t="s">
        <v>541</v>
      </c>
      <c r="G7597" t="s">
        <v>550</v>
      </c>
    </row>
    <row r="7598" spans="1:7" x14ac:dyDescent="0.25">
      <c r="A7598" s="98" t="s">
        <v>549</v>
      </c>
      <c r="B7598" t="s">
        <v>188</v>
      </c>
      <c r="C7598">
        <v>-82.5</v>
      </c>
      <c r="D7598">
        <v>202511</v>
      </c>
      <c r="E7598" s="121" t="str">
        <f t="shared" si="117"/>
        <v>01 November 2025</v>
      </c>
      <c r="F7598" t="s">
        <v>541</v>
      </c>
      <c r="G7598" t="s">
        <v>551</v>
      </c>
    </row>
    <row r="7599" spans="1:7" x14ac:dyDescent="0.25">
      <c r="A7599" s="98" t="s">
        <v>549</v>
      </c>
      <c r="B7599" t="s">
        <v>188</v>
      </c>
      <c r="C7599">
        <v>-165</v>
      </c>
      <c r="D7599">
        <v>202511</v>
      </c>
      <c r="E7599" s="121" t="str">
        <f t="shared" si="117"/>
        <v>01 November 2025</v>
      </c>
      <c r="F7599" t="s">
        <v>541</v>
      </c>
      <c r="G7599" t="s">
        <v>552</v>
      </c>
    </row>
    <row r="7600" spans="1:7" x14ac:dyDescent="0.25">
      <c r="A7600" s="98" t="s">
        <v>549</v>
      </c>
      <c r="B7600" t="s">
        <v>188</v>
      </c>
      <c r="C7600">
        <v>-220</v>
      </c>
      <c r="D7600">
        <v>202511</v>
      </c>
      <c r="E7600" s="121" t="str">
        <f t="shared" si="117"/>
        <v>01 November 2025</v>
      </c>
      <c r="F7600" t="s">
        <v>541</v>
      </c>
      <c r="G7600" t="s">
        <v>553</v>
      </c>
    </row>
    <row r="7601" spans="1:7" x14ac:dyDescent="0.25">
      <c r="A7601" s="98" t="s">
        <v>549</v>
      </c>
      <c r="B7601" t="s">
        <v>188</v>
      </c>
      <c r="C7601">
        <v>-275</v>
      </c>
      <c r="D7601">
        <v>202511</v>
      </c>
      <c r="E7601" s="121" t="str">
        <f t="shared" si="117"/>
        <v>01 November 2025</v>
      </c>
      <c r="F7601" t="s">
        <v>541</v>
      </c>
      <c r="G7601" t="s">
        <v>554</v>
      </c>
    </row>
    <row r="7602" spans="1:7" x14ac:dyDescent="0.25">
      <c r="A7602" s="98" t="s">
        <v>549</v>
      </c>
      <c r="B7602" t="s">
        <v>190</v>
      </c>
      <c r="C7602">
        <v>0</v>
      </c>
      <c r="D7602">
        <v>202511</v>
      </c>
      <c r="E7602" s="121" t="str">
        <f t="shared" si="117"/>
        <v>01 November 2025</v>
      </c>
      <c r="F7602" t="s">
        <v>541</v>
      </c>
      <c r="G7602" t="s">
        <v>550</v>
      </c>
    </row>
    <row r="7603" spans="1:7" x14ac:dyDescent="0.25">
      <c r="A7603" s="98" t="s">
        <v>549</v>
      </c>
      <c r="B7603" t="s">
        <v>190</v>
      </c>
      <c r="C7603">
        <v>0</v>
      </c>
      <c r="D7603">
        <v>202511</v>
      </c>
      <c r="E7603" s="121" t="str">
        <f t="shared" si="117"/>
        <v>01 November 2025</v>
      </c>
      <c r="F7603" t="s">
        <v>541</v>
      </c>
      <c r="G7603" t="s">
        <v>551</v>
      </c>
    </row>
    <row r="7604" spans="1:7" x14ac:dyDescent="0.25">
      <c r="A7604" s="98" t="s">
        <v>549</v>
      </c>
      <c r="B7604" t="s">
        <v>190</v>
      </c>
      <c r="C7604">
        <v>0</v>
      </c>
      <c r="D7604">
        <v>202511</v>
      </c>
      <c r="E7604" s="121" t="str">
        <f t="shared" si="117"/>
        <v>01 November 2025</v>
      </c>
      <c r="F7604" t="s">
        <v>541</v>
      </c>
      <c r="G7604" t="s">
        <v>552</v>
      </c>
    </row>
    <row r="7605" spans="1:7" x14ac:dyDescent="0.25">
      <c r="A7605" s="98" t="s">
        <v>549</v>
      </c>
      <c r="B7605" t="s">
        <v>190</v>
      </c>
      <c r="C7605">
        <v>0</v>
      </c>
      <c r="D7605">
        <v>202511</v>
      </c>
      <c r="E7605" s="121" t="str">
        <f t="shared" si="117"/>
        <v>01 November 2025</v>
      </c>
      <c r="F7605" t="s">
        <v>541</v>
      </c>
      <c r="G7605" t="s">
        <v>553</v>
      </c>
    </row>
    <row r="7606" spans="1:7" x14ac:dyDescent="0.25">
      <c r="A7606" s="98" t="s">
        <v>549</v>
      </c>
      <c r="B7606" t="s">
        <v>190</v>
      </c>
      <c r="C7606">
        <v>0</v>
      </c>
      <c r="D7606">
        <v>202511</v>
      </c>
      <c r="E7606" s="121" t="str">
        <f t="shared" si="117"/>
        <v>01 November 2025</v>
      </c>
      <c r="F7606" t="s">
        <v>541</v>
      </c>
      <c r="G7606" t="s">
        <v>554</v>
      </c>
    </row>
    <row r="7607" spans="1:7" x14ac:dyDescent="0.25">
      <c r="A7607" s="98" t="s">
        <v>549</v>
      </c>
      <c r="B7607" t="s">
        <v>544</v>
      </c>
      <c r="C7607">
        <v>0</v>
      </c>
      <c r="D7607">
        <v>202511</v>
      </c>
      <c r="E7607" s="121" t="str">
        <f t="shared" si="117"/>
        <v>01 November 2025</v>
      </c>
      <c r="F7607" t="s">
        <v>541</v>
      </c>
      <c r="G7607" t="s">
        <v>550</v>
      </c>
    </row>
    <row r="7608" spans="1:7" x14ac:dyDescent="0.25">
      <c r="A7608" s="98" t="s">
        <v>549</v>
      </c>
      <c r="B7608" t="s">
        <v>544</v>
      </c>
      <c r="C7608">
        <v>0</v>
      </c>
      <c r="D7608">
        <v>202511</v>
      </c>
      <c r="E7608" s="121" t="str">
        <f t="shared" si="117"/>
        <v>01 November 2025</v>
      </c>
      <c r="F7608" t="s">
        <v>541</v>
      </c>
      <c r="G7608" t="s">
        <v>551</v>
      </c>
    </row>
    <row r="7609" spans="1:7" x14ac:dyDescent="0.25">
      <c r="A7609" s="98" t="s">
        <v>549</v>
      </c>
      <c r="B7609" t="s">
        <v>544</v>
      </c>
      <c r="C7609">
        <v>0</v>
      </c>
      <c r="D7609">
        <v>202511</v>
      </c>
      <c r="E7609" s="121" t="str">
        <f t="shared" si="117"/>
        <v>01 November 2025</v>
      </c>
      <c r="F7609" t="s">
        <v>541</v>
      </c>
      <c r="G7609" t="s">
        <v>552</v>
      </c>
    </row>
    <row r="7610" spans="1:7" x14ac:dyDescent="0.25">
      <c r="A7610" s="98" t="s">
        <v>549</v>
      </c>
      <c r="B7610" t="s">
        <v>544</v>
      </c>
      <c r="C7610">
        <v>0</v>
      </c>
      <c r="D7610">
        <v>202511</v>
      </c>
      <c r="E7610" s="121" t="str">
        <f t="shared" si="117"/>
        <v>01 November 2025</v>
      </c>
      <c r="F7610" t="s">
        <v>541</v>
      </c>
      <c r="G7610" t="s">
        <v>553</v>
      </c>
    </row>
    <row r="7611" spans="1:7" x14ac:dyDescent="0.25">
      <c r="A7611" s="98" t="s">
        <v>549</v>
      </c>
      <c r="B7611" t="s">
        <v>544</v>
      </c>
      <c r="C7611">
        <v>0</v>
      </c>
      <c r="D7611">
        <v>202511</v>
      </c>
      <c r="E7611" s="121" t="str">
        <f t="shared" si="117"/>
        <v>01 November 2025</v>
      </c>
      <c r="F7611" t="s">
        <v>541</v>
      </c>
      <c r="G7611" t="s">
        <v>554</v>
      </c>
    </row>
    <row r="7612" spans="1:7" x14ac:dyDescent="0.25">
      <c r="A7612" s="98" t="s">
        <v>549</v>
      </c>
      <c r="B7612" t="s">
        <v>198</v>
      </c>
      <c r="C7612">
        <v>-474.6</v>
      </c>
      <c r="D7612">
        <v>202511</v>
      </c>
      <c r="E7612" s="121" t="str">
        <f t="shared" si="117"/>
        <v>01 November 2025</v>
      </c>
      <c r="F7612" t="s">
        <v>541</v>
      </c>
      <c r="G7612" t="s">
        <v>550</v>
      </c>
    </row>
    <row r="7613" spans="1:7" x14ac:dyDescent="0.25">
      <c r="A7613" s="98" t="s">
        <v>549</v>
      </c>
      <c r="B7613" t="s">
        <v>198</v>
      </c>
      <c r="C7613">
        <v>-1423.8</v>
      </c>
      <c r="D7613">
        <v>202511</v>
      </c>
      <c r="E7613" s="121" t="str">
        <f t="shared" si="117"/>
        <v>01 November 2025</v>
      </c>
      <c r="F7613" t="s">
        <v>541</v>
      </c>
      <c r="G7613" t="s">
        <v>551</v>
      </c>
    </row>
    <row r="7614" spans="1:7" x14ac:dyDescent="0.25">
      <c r="A7614" s="98" t="s">
        <v>549</v>
      </c>
      <c r="B7614" t="s">
        <v>198</v>
      </c>
      <c r="C7614">
        <v>-2847.6</v>
      </c>
      <c r="D7614">
        <v>202511</v>
      </c>
      <c r="E7614" s="121" t="str">
        <f t="shared" si="117"/>
        <v>01 November 2025</v>
      </c>
      <c r="F7614" t="s">
        <v>541</v>
      </c>
      <c r="G7614" t="s">
        <v>552</v>
      </c>
    </row>
    <row r="7615" spans="1:7" x14ac:dyDescent="0.25">
      <c r="A7615" s="98" t="s">
        <v>549</v>
      </c>
      <c r="B7615" t="s">
        <v>198</v>
      </c>
      <c r="C7615">
        <v>-3796.8</v>
      </c>
      <c r="D7615">
        <v>202511</v>
      </c>
      <c r="E7615" s="121" t="str">
        <f t="shared" si="117"/>
        <v>01 November 2025</v>
      </c>
      <c r="F7615" t="s">
        <v>541</v>
      </c>
      <c r="G7615" t="s">
        <v>553</v>
      </c>
    </row>
    <row r="7616" spans="1:7" x14ac:dyDescent="0.25">
      <c r="A7616" s="98" t="s">
        <v>549</v>
      </c>
      <c r="B7616" t="s">
        <v>198</v>
      </c>
      <c r="C7616">
        <v>-4746</v>
      </c>
      <c r="D7616">
        <v>202511</v>
      </c>
      <c r="E7616" s="121" t="str">
        <f t="shared" si="117"/>
        <v>01 November 2025</v>
      </c>
      <c r="F7616" t="s">
        <v>541</v>
      </c>
      <c r="G7616" t="s">
        <v>554</v>
      </c>
    </row>
    <row r="7617" spans="1:7" x14ac:dyDescent="0.25">
      <c r="A7617" s="98" t="s">
        <v>549</v>
      </c>
      <c r="B7617" t="s">
        <v>200</v>
      </c>
      <c r="C7617">
        <v>0</v>
      </c>
      <c r="D7617">
        <v>202511</v>
      </c>
      <c r="E7617" s="121" t="str">
        <f t="shared" si="117"/>
        <v>01 November 2025</v>
      </c>
      <c r="F7617" t="s">
        <v>541</v>
      </c>
      <c r="G7617" t="s">
        <v>550</v>
      </c>
    </row>
    <row r="7618" spans="1:7" x14ac:dyDescent="0.25">
      <c r="A7618" s="98" t="s">
        <v>549</v>
      </c>
      <c r="B7618" t="s">
        <v>200</v>
      </c>
      <c r="C7618">
        <v>0</v>
      </c>
      <c r="D7618">
        <v>202511</v>
      </c>
      <c r="E7618" s="121" t="str">
        <f t="shared" si="117"/>
        <v>01 November 2025</v>
      </c>
      <c r="F7618" t="s">
        <v>541</v>
      </c>
      <c r="G7618" t="s">
        <v>551</v>
      </c>
    </row>
    <row r="7619" spans="1:7" x14ac:dyDescent="0.25">
      <c r="A7619" s="98" t="s">
        <v>549</v>
      </c>
      <c r="B7619" t="s">
        <v>200</v>
      </c>
      <c r="C7619">
        <v>0</v>
      </c>
      <c r="D7619">
        <v>202511</v>
      </c>
      <c r="E7619" s="121" t="str">
        <f t="shared" si="117"/>
        <v>01 November 2025</v>
      </c>
      <c r="F7619" t="s">
        <v>541</v>
      </c>
      <c r="G7619" t="s">
        <v>552</v>
      </c>
    </row>
    <row r="7620" spans="1:7" x14ac:dyDescent="0.25">
      <c r="A7620" s="98" t="s">
        <v>549</v>
      </c>
      <c r="B7620" t="s">
        <v>200</v>
      </c>
      <c r="C7620">
        <v>0</v>
      </c>
      <c r="D7620">
        <v>202511</v>
      </c>
      <c r="E7620" s="121" t="str">
        <f t="shared" si="117"/>
        <v>01 November 2025</v>
      </c>
      <c r="F7620" t="s">
        <v>541</v>
      </c>
      <c r="G7620" t="s">
        <v>553</v>
      </c>
    </row>
    <row r="7621" spans="1:7" x14ac:dyDescent="0.25">
      <c r="A7621" s="98" t="s">
        <v>549</v>
      </c>
      <c r="B7621" t="s">
        <v>200</v>
      </c>
      <c r="C7621">
        <v>0</v>
      </c>
      <c r="D7621">
        <v>202511</v>
      </c>
      <c r="E7621" s="121" t="str">
        <f t="shared" si="117"/>
        <v>01 November 2025</v>
      </c>
      <c r="F7621" t="s">
        <v>541</v>
      </c>
      <c r="G7621" t="s">
        <v>554</v>
      </c>
    </row>
    <row r="7622" spans="1:7" x14ac:dyDescent="0.25">
      <c r="A7622" s="98" t="s">
        <v>549</v>
      </c>
      <c r="B7622" t="s">
        <v>206</v>
      </c>
      <c r="C7622">
        <v>0</v>
      </c>
      <c r="D7622">
        <v>202511</v>
      </c>
      <c r="E7622" s="121" t="str">
        <f t="shared" si="117"/>
        <v>01 November 2025</v>
      </c>
      <c r="F7622" t="s">
        <v>541</v>
      </c>
      <c r="G7622" t="s">
        <v>550</v>
      </c>
    </row>
    <row r="7623" spans="1:7" x14ac:dyDescent="0.25">
      <c r="A7623" s="98" t="s">
        <v>549</v>
      </c>
      <c r="B7623" t="s">
        <v>206</v>
      </c>
      <c r="C7623">
        <v>0</v>
      </c>
      <c r="D7623">
        <v>202511</v>
      </c>
      <c r="E7623" s="121" t="str">
        <f t="shared" ref="E7623:E7686" si="118">TEXT(DATE(LEFT(D7623,4), RIGHT(D7623,2), 1), "DD MMMM YYYY")</f>
        <v>01 November 2025</v>
      </c>
      <c r="F7623" t="s">
        <v>541</v>
      </c>
      <c r="G7623" t="s">
        <v>551</v>
      </c>
    </row>
    <row r="7624" spans="1:7" x14ac:dyDescent="0.25">
      <c r="A7624" s="98" t="s">
        <v>549</v>
      </c>
      <c r="B7624" t="s">
        <v>206</v>
      </c>
      <c r="C7624">
        <v>0</v>
      </c>
      <c r="D7624">
        <v>202511</v>
      </c>
      <c r="E7624" s="121" t="str">
        <f t="shared" si="118"/>
        <v>01 November 2025</v>
      </c>
      <c r="F7624" t="s">
        <v>541</v>
      </c>
      <c r="G7624" t="s">
        <v>552</v>
      </c>
    </row>
    <row r="7625" spans="1:7" x14ac:dyDescent="0.25">
      <c r="A7625" s="98" t="s">
        <v>549</v>
      </c>
      <c r="B7625" t="s">
        <v>206</v>
      </c>
      <c r="C7625">
        <v>0</v>
      </c>
      <c r="D7625">
        <v>202511</v>
      </c>
      <c r="E7625" s="121" t="str">
        <f t="shared" si="118"/>
        <v>01 November 2025</v>
      </c>
      <c r="F7625" t="s">
        <v>541</v>
      </c>
      <c r="G7625" t="s">
        <v>553</v>
      </c>
    </row>
    <row r="7626" spans="1:7" x14ac:dyDescent="0.25">
      <c r="A7626" s="98" t="s">
        <v>549</v>
      </c>
      <c r="B7626" t="s">
        <v>206</v>
      </c>
      <c r="C7626">
        <v>0</v>
      </c>
      <c r="D7626">
        <v>202511</v>
      </c>
      <c r="E7626" s="121" t="str">
        <f t="shared" si="118"/>
        <v>01 November 2025</v>
      </c>
      <c r="F7626" t="s">
        <v>541</v>
      </c>
      <c r="G7626" t="s">
        <v>554</v>
      </c>
    </row>
    <row r="7627" spans="1:7" x14ac:dyDescent="0.25">
      <c r="A7627" s="98" t="s">
        <v>549</v>
      </c>
      <c r="B7627" t="s">
        <v>208</v>
      </c>
      <c r="C7627">
        <v>0</v>
      </c>
      <c r="D7627">
        <v>202511</v>
      </c>
      <c r="E7627" s="121" t="str">
        <f t="shared" si="118"/>
        <v>01 November 2025</v>
      </c>
      <c r="F7627" t="s">
        <v>541</v>
      </c>
      <c r="G7627" t="s">
        <v>550</v>
      </c>
    </row>
    <row r="7628" spans="1:7" x14ac:dyDescent="0.25">
      <c r="A7628" s="98" t="s">
        <v>549</v>
      </c>
      <c r="B7628" t="s">
        <v>208</v>
      </c>
      <c r="C7628">
        <v>0</v>
      </c>
      <c r="D7628">
        <v>202511</v>
      </c>
      <c r="E7628" s="121" t="str">
        <f t="shared" si="118"/>
        <v>01 November 2025</v>
      </c>
      <c r="F7628" t="s">
        <v>541</v>
      </c>
      <c r="G7628" t="s">
        <v>551</v>
      </c>
    </row>
    <row r="7629" spans="1:7" x14ac:dyDescent="0.25">
      <c r="A7629" s="98" t="s">
        <v>549</v>
      </c>
      <c r="B7629" t="s">
        <v>208</v>
      </c>
      <c r="C7629">
        <v>0</v>
      </c>
      <c r="D7629">
        <v>202511</v>
      </c>
      <c r="E7629" s="121" t="str">
        <f t="shared" si="118"/>
        <v>01 November 2025</v>
      </c>
      <c r="F7629" t="s">
        <v>541</v>
      </c>
      <c r="G7629" t="s">
        <v>552</v>
      </c>
    </row>
    <row r="7630" spans="1:7" x14ac:dyDescent="0.25">
      <c r="A7630" s="98" t="s">
        <v>549</v>
      </c>
      <c r="B7630" t="s">
        <v>208</v>
      </c>
      <c r="C7630">
        <v>0</v>
      </c>
      <c r="D7630">
        <v>202511</v>
      </c>
      <c r="E7630" s="121" t="str">
        <f t="shared" si="118"/>
        <v>01 November 2025</v>
      </c>
      <c r="F7630" t="s">
        <v>541</v>
      </c>
      <c r="G7630" t="s">
        <v>553</v>
      </c>
    </row>
    <row r="7631" spans="1:7" x14ac:dyDescent="0.25">
      <c r="A7631" s="98" t="s">
        <v>549</v>
      </c>
      <c r="B7631" t="s">
        <v>208</v>
      </c>
      <c r="C7631">
        <v>0</v>
      </c>
      <c r="D7631">
        <v>202511</v>
      </c>
      <c r="E7631" s="121" t="str">
        <f t="shared" si="118"/>
        <v>01 November 2025</v>
      </c>
      <c r="F7631" t="s">
        <v>541</v>
      </c>
      <c r="G7631" t="s">
        <v>554</v>
      </c>
    </row>
    <row r="7632" spans="1:7" x14ac:dyDescent="0.25">
      <c r="A7632" s="98" t="s">
        <v>549</v>
      </c>
      <c r="B7632" t="s">
        <v>281</v>
      </c>
      <c r="C7632">
        <v>0</v>
      </c>
      <c r="D7632">
        <v>202511</v>
      </c>
      <c r="E7632" s="121" t="str">
        <f t="shared" si="118"/>
        <v>01 November 2025</v>
      </c>
      <c r="F7632" t="s">
        <v>541</v>
      </c>
      <c r="G7632" t="s">
        <v>550</v>
      </c>
    </row>
    <row r="7633" spans="1:7" x14ac:dyDescent="0.25">
      <c r="A7633" s="98" t="s">
        <v>549</v>
      </c>
      <c r="B7633" t="s">
        <v>281</v>
      </c>
      <c r="C7633">
        <v>0</v>
      </c>
      <c r="D7633">
        <v>202511</v>
      </c>
      <c r="E7633" s="121" t="str">
        <f t="shared" si="118"/>
        <v>01 November 2025</v>
      </c>
      <c r="F7633" t="s">
        <v>541</v>
      </c>
      <c r="G7633" t="s">
        <v>551</v>
      </c>
    </row>
    <row r="7634" spans="1:7" x14ac:dyDescent="0.25">
      <c r="A7634" s="98" t="s">
        <v>549</v>
      </c>
      <c r="B7634" t="s">
        <v>281</v>
      </c>
      <c r="C7634">
        <v>0</v>
      </c>
      <c r="D7634">
        <v>202511</v>
      </c>
      <c r="E7634" s="121" t="str">
        <f t="shared" si="118"/>
        <v>01 November 2025</v>
      </c>
      <c r="F7634" t="s">
        <v>541</v>
      </c>
      <c r="G7634" t="s">
        <v>552</v>
      </c>
    </row>
    <row r="7635" spans="1:7" x14ac:dyDescent="0.25">
      <c r="A7635" s="98" t="s">
        <v>549</v>
      </c>
      <c r="B7635" t="s">
        <v>281</v>
      </c>
      <c r="C7635">
        <v>0</v>
      </c>
      <c r="D7635">
        <v>202511</v>
      </c>
      <c r="E7635" s="121" t="str">
        <f t="shared" si="118"/>
        <v>01 November 2025</v>
      </c>
      <c r="F7635" t="s">
        <v>541</v>
      </c>
      <c r="G7635" t="s">
        <v>553</v>
      </c>
    </row>
    <row r="7636" spans="1:7" x14ac:dyDescent="0.25">
      <c r="A7636" s="98" t="s">
        <v>549</v>
      </c>
      <c r="B7636" t="s">
        <v>281</v>
      </c>
      <c r="C7636">
        <v>0</v>
      </c>
      <c r="D7636">
        <v>202511</v>
      </c>
      <c r="E7636" s="121" t="str">
        <f t="shared" si="118"/>
        <v>01 November 2025</v>
      </c>
      <c r="F7636" t="s">
        <v>541</v>
      </c>
      <c r="G7636" t="s">
        <v>554</v>
      </c>
    </row>
    <row r="7637" spans="1:7" x14ac:dyDescent="0.25">
      <c r="A7637" s="98" t="s">
        <v>549</v>
      </c>
      <c r="B7637" t="s">
        <v>214</v>
      </c>
      <c r="C7637">
        <v>0</v>
      </c>
      <c r="D7637">
        <v>202511</v>
      </c>
      <c r="E7637" s="121" t="str">
        <f t="shared" si="118"/>
        <v>01 November 2025</v>
      </c>
      <c r="F7637" t="s">
        <v>541</v>
      </c>
      <c r="G7637" t="s">
        <v>550</v>
      </c>
    </row>
    <row r="7638" spans="1:7" x14ac:dyDescent="0.25">
      <c r="A7638" s="98" t="s">
        <v>549</v>
      </c>
      <c r="B7638" t="s">
        <v>214</v>
      </c>
      <c r="C7638">
        <v>0</v>
      </c>
      <c r="D7638">
        <v>202511</v>
      </c>
      <c r="E7638" s="121" t="str">
        <f t="shared" si="118"/>
        <v>01 November 2025</v>
      </c>
      <c r="F7638" t="s">
        <v>541</v>
      </c>
      <c r="G7638" t="s">
        <v>551</v>
      </c>
    </row>
    <row r="7639" spans="1:7" x14ac:dyDescent="0.25">
      <c r="A7639" s="98" t="s">
        <v>549</v>
      </c>
      <c r="B7639" t="s">
        <v>214</v>
      </c>
      <c r="C7639">
        <v>0</v>
      </c>
      <c r="D7639">
        <v>202511</v>
      </c>
      <c r="E7639" s="121" t="str">
        <f t="shared" si="118"/>
        <v>01 November 2025</v>
      </c>
      <c r="F7639" t="s">
        <v>541</v>
      </c>
      <c r="G7639" t="s">
        <v>552</v>
      </c>
    </row>
    <row r="7640" spans="1:7" x14ac:dyDescent="0.25">
      <c r="A7640" s="98" t="s">
        <v>549</v>
      </c>
      <c r="B7640" t="s">
        <v>214</v>
      </c>
      <c r="C7640">
        <v>0</v>
      </c>
      <c r="D7640">
        <v>202511</v>
      </c>
      <c r="E7640" s="121" t="str">
        <f t="shared" si="118"/>
        <v>01 November 2025</v>
      </c>
      <c r="F7640" t="s">
        <v>541</v>
      </c>
      <c r="G7640" t="s">
        <v>553</v>
      </c>
    </row>
    <row r="7641" spans="1:7" x14ac:dyDescent="0.25">
      <c r="A7641" s="98" t="s">
        <v>549</v>
      </c>
      <c r="B7641" t="s">
        <v>214</v>
      </c>
      <c r="C7641">
        <v>0</v>
      </c>
      <c r="D7641">
        <v>202511</v>
      </c>
      <c r="E7641" s="121" t="str">
        <f t="shared" si="118"/>
        <v>01 November 2025</v>
      </c>
      <c r="F7641" t="s">
        <v>541</v>
      </c>
      <c r="G7641" t="s">
        <v>554</v>
      </c>
    </row>
    <row r="7642" spans="1:7" x14ac:dyDescent="0.25">
      <c r="A7642" s="98" t="s">
        <v>549</v>
      </c>
      <c r="B7642" t="s">
        <v>218</v>
      </c>
      <c r="C7642">
        <v>-17.5</v>
      </c>
      <c r="D7642">
        <v>202511</v>
      </c>
      <c r="E7642" s="121" t="str">
        <f t="shared" si="118"/>
        <v>01 November 2025</v>
      </c>
      <c r="F7642" t="s">
        <v>541</v>
      </c>
      <c r="G7642" t="s">
        <v>550</v>
      </c>
    </row>
    <row r="7643" spans="1:7" x14ac:dyDescent="0.25">
      <c r="A7643" s="98" t="s">
        <v>549</v>
      </c>
      <c r="B7643" t="s">
        <v>218</v>
      </c>
      <c r="C7643">
        <v>-52.5</v>
      </c>
      <c r="D7643">
        <v>202511</v>
      </c>
      <c r="E7643" s="121" t="str">
        <f t="shared" si="118"/>
        <v>01 November 2025</v>
      </c>
      <c r="F7643" t="s">
        <v>541</v>
      </c>
      <c r="G7643" t="s">
        <v>551</v>
      </c>
    </row>
    <row r="7644" spans="1:7" x14ac:dyDescent="0.25">
      <c r="A7644" s="98" t="s">
        <v>549</v>
      </c>
      <c r="B7644" t="s">
        <v>218</v>
      </c>
      <c r="C7644">
        <v>-105</v>
      </c>
      <c r="D7644">
        <v>202511</v>
      </c>
      <c r="E7644" s="121" t="str">
        <f t="shared" si="118"/>
        <v>01 November 2025</v>
      </c>
      <c r="F7644" t="s">
        <v>541</v>
      </c>
      <c r="G7644" t="s">
        <v>552</v>
      </c>
    </row>
    <row r="7645" spans="1:7" x14ac:dyDescent="0.25">
      <c r="A7645" s="98" t="s">
        <v>549</v>
      </c>
      <c r="B7645" t="s">
        <v>218</v>
      </c>
      <c r="C7645">
        <v>-140</v>
      </c>
      <c r="D7645">
        <v>202511</v>
      </c>
      <c r="E7645" s="121" t="str">
        <f t="shared" si="118"/>
        <v>01 November 2025</v>
      </c>
      <c r="F7645" t="s">
        <v>541</v>
      </c>
      <c r="G7645" t="s">
        <v>553</v>
      </c>
    </row>
    <row r="7646" spans="1:7" x14ac:dyDescent="0.25">
      <c r="A7646" s="98" t="s">
        <v>549</v>
      </c>
      <c r="B7646" t="s">
        <v>218</v>
      </c>
      <c r="C7646">
        <v>-175</v>
      </c>
      <c r="D7646">
        <v>202511</v>
      </c>
      <c r="E7646" s="121" t="str">
        <f t="shared" si="118"/>
        <v>01 November 2025</v>
      </c>
      <c r="F7646" t="s">
        <v>541</v>
      </c>
      <c r="G7646" t="s">
        <v>554</v>
      </c>
    </row>
    <row r="7647" spans="1:7" x14ac:dyDescent="0.25">
      <c r="A7647" s="98" t="s">
        <v>549</v>
      </c>
      <c r="B7647" t="s">
        <v>333</v>
      </c>
      <c r="C7647">
        <v>-3</v>
      </c>
      <c r="D7647">
        <v>202511</v>
      </c>
      <c r="E7647" s="121" t="str">
        <f t="shared" si="118"/>
        <v>01 November 2025</v>
      </c>
      <c r="F7647" t="s">
        <v>541</v>
      </c>
      <c r="G7647" t="s">
        <v>550</v>
      </c>
    </row>
    <row r="7648" spans="1:7" x14ac:dyDescent="0.25">
      <c r="A7648" s="98" t="s">
        <v>549</v>
      </c>
      <c r="B7648" t="s">
        <v>333</v>
      </c>
      <c r="C7648">
        <v>-9</v>
      </c>
      <c r="D7648">
        <v>202511</v>
      </c>
      <c r="E7648" s="121" t="str">
        <f t="shared" si="118"/>
        <v>01 November 2025</v>
      </c>
      <c r="F7648" t="s">
        <v>541</v>
      </c>
      <c r="G7648" t="s">
        <v>551</v>
      </c>
    </row>
    <row r="7649" spans="1:7" x14ac:dyDescent="0.25">
      <c r="A7649" s="98" t="s">
        <v>549</v>
      </c>
      <c r="B7649" t="s">
        <v>333</v>
      </c>
      <c r="C7649">
        <v>-18</v>
      </c>
      <c r="D7649">
        <v>202511</v>
      </c>
      <c r="E7649" s="121" t="str">
        <f t="shared" si="118"/>
        <v>01 November 2025</v>
      </c>
      <c r="F7649" t="s">
        <v>541</v>
      </c>
      <c r="G7649" t="s">
        <v>552</v>
      </c>
    </row>
    <row r="7650" spans="1:7" x14ac:dyDescent="0.25">
      <c r="A7650" s="98" t="s">
        <v>549</v>
      </c>
      <c r="B7650" t="s">
        <v>333</v>
      </c>
      <c r="C7650">
        <v>-24</v>
      </c>
      <c r="D7650">
        <v>202511</v>
      </c>
      <c r="E7650" s="121" t="str">
        <f t="shared" si="118"/>
        <v>01 November 2025</v>
      </c>
      <c r="F7650" t="s">
        <v>541</v>
      </c>
      <c r="G7650" t="s">
        <v>553</v>
      </c>
    </row>
    <row r="7651" spans="1:7" x14ac:dyDescent="0.25">
      <c r="A7651" s="98" t="s">
        <v>549</v>
      </c>
      <c r="B7651" t="s">
        <v>333</v>
      </c>
      <c r="C7651">
        <v>-30</v>
      </c>
      <c r="D7651">
        <v>202511</v>
      </c>
      <c r="E7651" s="121" t="str">
        <f t="shared" si="118"/>
        <v>01 November 2025</v>
      </c>
      <c r="F7651" t="s">
        <v>541</v>
      </c>
      <c r="G7651" t="s">
        <v>554</v>
      </c>
    </row>
    <row r="7652" spans="1:7" x14ac:dyDescent="0.25">
      <c r="A7652" s="98" t="s">
        <v>549</v>
      </c>
      <c r="B7652" t="s">
        <v>220</v>
      </c>
      <c r="C7652">
        <v>-20.5</v>
      </c>
      <c r="D7652">
        <v>202511</v>
      </c>
      <c r="E7652" s="121" t="str">
        <f t="shared" si="118"/>
        <v>01 November 2025</v>
      </c>
      <c r="F7652" t="s">
        <v>541</v>
      </c>
      <c r="G7652" t="s">
        <v>550</v>
      </c>
    </row>
    <row r="7653" spans="1:7" x14ac:dyDescent="0.25">
      <c r="A7653" s="98" t="s">
        <v>549</v>
      </c>
      <c r="B7653" t="s">
        <v>220</v>
      </c>
      <c r="C7653">
        <v>-61.5</v>
      </c>
      <c r="D7653">
        <v>202511</v>
      </c>
      <c r="E7653" s="121" t="str">
        <f t="shared" si="118"/>
        <v>01 November 2025</v>
      </c>
      <c r="F7653" t="s">
        <v>541</v>
      </c>
      <c r="G7653" t="s">
        <v>551</v>
      </c>
    </row>
    <row r="7654" spans="1:7" x14ac:dyDescent="0.25">
      <c r="A7654" s="98" t="s">
        <v>549</v>
      </c>
      <c r="B7654" t="s">
        <v>220</v>
      </c>
      <c r="C7654">
        <v>-123</v>
      </c>
      <c r="D7654">
        <v>202511</v>
      </c>
      <c r="E7654" s="121" t="str">
        <f t="shared" si="118"/>
        <v>01 November 2025</v>
      </c>
      <c r="F7654" t="s">
        <v>541</v>
      </c>
      <c r="G7654" t="s">
        <v>552</v>
      </c>
    </row>
    <row r="7655" spans="1:7" x14ac:dyDescent="0.25">
      <c r="A7655" s="98" t="s">
        <v>549</v>
      </c>
      <c r="B7655" t="s">
        <v>220</v>
      </c>
      <c r="C7655">
        <v>-164</v>
      </c>
      <c r="D7655">
        <v>202511</v>
      </c>
      <c r="E7655" s="121" t="str">
        <f t="shared" si="118"/>
        <v>01 November 2025</v>
      </c>
      <c r="F7655" t="s">
        <v>541</v>
      </c>
      <c r="G7655" t="s">
        <v>553</v>
      </c>
    </row>
    <row r="7656" spans="1:7" x14ac:dyDescent="0.25">
      <c r="A7656" s="98" t="s">
        <v>549</v>
      </c>
      <c r="B7656" t="s">
        <v>220</v>
      </c>
      <c r="C7656">
        <v>-205</v>
      </c>
      <c r="D7656">
        <v>202511</v>
      </c>
      <c r="E7656" s="121" t="str">
        <f t="shared" si="118"/>
        <v>01 November 2025</v>
      </c>
      <c r="F7656" t="s">
        <v>541</v>
      </c>
      <c r="G7656" t="s">
        <v>554</v>
      </c>
    </row>
    <row r="7657" spans="1:7" x14ac:dyDescent="0.25">
      <c r="A7657" s="98" t="s">
        <v>549</v>
      </c>
      <c r="B7657" t="s">
        <v>222</v>
      </c>
      <c r="C7657">
        <v>0</v>
      </c>
      <c r="D7657">
        <v>202511</v>
      </c>
      <c r="E7657" s="121" t="str">
        <f t="shared" si="118"/>
        <v>01 November 2025</v>
      </c>
      <c r="F7657" t="s">
        <v>541</v>
      </c>
      <c r="G7657" t="s">
        <v>550</v>
      </c>
    </row>
    <row r="7658" spans="1:7" x14ac:dyDescent="0.25">
      <c r="A7658" s="98" t="s">
        <v>549</v>
      </c>
      <c r="B7658" t="s">
        <v>222</v>
      </c>
      <c r="C7658">
        <v>0</v>
      </c>
      <c r="D7658">
        <v>202511</v>
      </c>
      <c r="E7658" s="121" t="str">
        <f t="shared" si="118"/>
        <v>01 November 2025</v>
      </c>
      <c r="F7658" t="s">
        <v>541</v>
      </c>
      <c r="G7658" t="s">
        <v>551</v>
      </c>
    </row>
    <row r="7659" spans="1:7" x14ac:dyDescent="0.25">
      <c r="A7659" s="98" t="s">
        <v>549</v>
      </c>
      <c r="B7659" t="s">
        <v>222</v>
      </c>
      <c r="C7659">
        <v>0</v>
      </c>
      <c r="D7659">
        <v>202511</v>
      </c>
      <c r="E7659" s="121" t="str">
        <f t="shared" si="118"/>
        <v>01 November 2025</v>
      </c>
      <c r="F7659" t="s">
        <v>541</v>
      </c>
      <c r="G7659" t="s">
        <v>552</v>
      </c>
    </row>
    <row r="7660" spans="1:7" x14ac:dyDescent="0.25">
      <c r="A7660" s="98" t="s">
        <v>549</v>
      </c>
      <c r="B7660" t="s">
        <v>222</v>
      </c>
      <c r="C7660">
        <v>0</v>
      </c>
      <c r="D7660">
        <v>202511</v>
      </c>
      <c r="E7660" s="121" t="str">
        <f t="shared" si="118"/>
        <v>01 November 2025</v>
      </c>
      <c r="F7660" t="s">
        <v>541</v>
      </c>
      <c r="G7660" t="s">
        <v>553</v>
      </c>
    </row>
    <row r="7661" spans="1:7" x14ac:dyDescent="0.25">
      <c r="A7661" s="98" t="s">
        <v>549</v>
      </c>
      <c r="B7661" t="s">
        <v>222</v>
      </c>
      <c r="C7661">
        <v>0</v>
      </c>
      <c r="D7661">
        <v>202511</v>
      </c>
      <c r="E7661" s="121" t="str">
        <f t="shared" si="118"/>
        <v>01 November 2025</v>
      </c>
      <c r="F7661" t="s">
        <v>541</v>
      </c>
      <c r="G7661" t="s">
        <v>554</v>
      </c>
    </row>
    <row r="7662" spans="1:7" x14ac:dyDescent="0.25">
      <c r="A7662" s="98" t="s">
        <v>549</v>
      </c>
      <c r="B7662" t="s">
        <v>224</v>
      </c>
      <c r="C7662">
        <v>0</v>
      </c>
      <c r="D7662">
        <v>202511</v>
      </c>
      <c r="E7662" s="121" t="str">
        <f t="shared" si="118"/>
        <v>01 November 2025</v>
      </c>
      <c r="F7662" t="s">
        <v>541</v>
      </c>
      <c r="G7662" t="s">
        <v>550</v>
      </c>
    </row>
    <row r="7663" spans="1:7" x14ac:dyDescent="0.25">
      <c r="A7663" s="98" t="s">
        <v>549</v>
      </c>
      <c r="B7663" t="s">
        <v>224</v>
      </c>
      <c r="C7663">
        <v>0</v>
      </c>
      <c r="D7663">
        <v>202511</v>
      </c>
      <c r="E7663" s="121" t="str">
        <f t="shared" si="118"/>
        <v>01 November 2025</v>
      </c>
      <c r="F7663" t="s">
        <v>541</v>
      </c>
      <c r="G7663" t="s">
        <v>551</v>
      </c>
    </row>
    <row r="7664" spans="1:7" x14ac:dyDescent="0.25">
      <c r="A7664" s="98" t="s">
        <v>549</v>
      </c>
      <c r="B7664" t="s">
        <v>224</v>
      </c>
      <c r="C7664">
        <v>0</v>
      </c>
      <c r="D7664">
        <v>202511</v>
      </c>
      <c r="E7664" s="121" t="str">
        <f t="shared" si="118"/>
        <v>01 November 2025</v>
      </c>
      <c r="F7664" t="s">
        <v>541</v>
      </c>
      <c r="G7664" t="s">
        <v>552</v>
      </c>
    </row>
    <row r="7665" spans="1:7" x14ac:dyDescent="0.25">
      <c r="A7665" s="98" t="s">
        <v>549</v>
      </c>
      <c r="B7665" t="s">
        <v>224</v>
      </c>
      <c r="C7665">
        <v>0</v>
      </c>
      <c r="D7665">
        <v>202511</v>
      </c>
      <c r="E7665" s="121" t="str">
        <f t="shared" si="118"/>
        <v>01 November 2025</v>
      </c>
      <c r="F7665" t="s">
        <v>541</v>
      </c>
      <c r="G7665" t="s">
        <v>553</v>
      </c>
    </row>
    <row r="7666" spans="1:7" x14ac:dyDescent="0.25">
      <c r="A7666" s="98" t="s">
        <v>549</v>
      </c>
      <c r="B7666" t="s">
        <v>224</v>
      </c>
      <c r="C7666">
        <v>0</v>
      </c>
      <c r="D7666">
        <v>202511</v>
      </c>
      <c r="E7666" s="121" t="str">
        <f t="shared" si="118"/>
        <v>01 November 2025</v>
      </c>
      <c r="F7666" t="s">
        <v>541</v>
      </c>
      <c r="G7666" t="s">
        <v>554</v>
      </c>
    </row>
    <row r="7667" spans="1:7" x14ac:dyDescent="0.25">
      <c r="A7667" s="98" t="s">
        <v>549</v>
      </c>
      <c r="B7667" t="s">
        <v>226</v>
      </c>
      <c r="C7667">
        <v>0</v>
      </c>
      <c r="D7667">
        <v>202511</v>
      </c>
      <c r="E7667" s="121" t="str">
        <f t="shared" si="118"/>
        <v>01 November 2025</v>
      </c>
      <c r="F7667" t="s">
        <v>541</v>
      </c>
      <c r="G7667" t="s">
        <v>550</v>
      </c>
    </row>
    <row r="7668" spans="1:7" x14ac:dyDescent="0.25">
      <c r="A7668" s="98" t="s">
        <v>549</v>
      </c>
      <c r="B7668" t="s">
        <v>226</v>
      </c>
      <c r="C7668">
        <v>0</v>
      </c>
      <c r="D7668">
        <v>202511</v>
      </c>
      <c r="E7668" s="121" t="str">
        <f t="shared" si="118"/>
        <v>01 November 2025</v>
      </c>
      <c r="F7668" t="s">
        <v>541</v>
      </c>
      <c r="G7668" t="s">
        <v>551</v>
      </c>
    </row>
    <row r="7669" spans="1:7" x14ac:dyDescent="0.25">
      <c r="A7669" s="98" t="s">
        <v>549</v>
      </c>
      <c r="B7669" t="s">
        <v>226</v>
      </c>
      <c r="C7669">
        <v>0</v>
      </c>
      <c r="D7669">
        <v>202511</v>
      </c>
      <c r="E7669" s="121" t="str">
        <f t="shared" si="118"/>
        <v>01 November 2025</v>
      </c>
      <c r="F7669" t="s">
        <v>541</v>
      </c>
      <c r="G7669" t="s">
        <v>552</v>
      </c>
    </row>
    <row r="7670" spans="1:7" x14ac:dyDescent="0.25">
      <c r="A7670" s="98" t="s">
        <v>549</v>
      </c>
      <c r="B7670" t="s">
        <v>226</v>
      </c>
      <c r="C7670">
        <v>0</v>
      </c>
      <c r="D7670">
        <v>202511</v>
      </c>
      <c r="E7670" s="121" t="str">
        <f t="shared" si="118"/>
        <v>01 November 2025</v>
      </c>
      <c r="F7670" t="s">
        <v>541</v>
      </c>
      <c r="G7670" t="s">
        <v>553</v>
      </c>
    </row>
    <row r="7671" spans="1:7" x14ac:dyDescent="0.25">
      <c r="A7671" s="98" t="s">
        <v>549</v>
      </c>
      <c r="B7671" t="s">
        <v>226</v>
      </c>
      <c r="C7671">
        <v>0</v>
      </c>
      <c r="D7671">
        <v>202511</v>
      </c>
      <c r="E7671" s="121" t="str">
        <f t="shared" si="118"/>
        <v>01 November 2025</v>
      </c>
      <c r="F7671" t="s">
        <v>541</v>
      </c>
      <c r="G7671" t="s">
        <v>554</v>
      </c>
    </row>
    <row r="7672" spans="1:7" x14ac:dyDescent="0.25">
      <c r="A7672" s="98" t="s">
        <v>549</v>
      </c>
      <c r="B7672" t="s">
        <v>228</v>
      </c>
      <c r="C7672">
        <v>0</v>
      </c>
      <c r="D7672">
        <v>202511</v>
      </c>
      <c r="E7672" s="121" t="str">
        <f t="shared" si="118"/>
        <v>01 November 2025</v>
      </c>
      <c r="F7672" t="s">
        <v>541</v>
      </c>
      <c r="G7672" t="s">
        <v>550</v>
      </c>
    </row>
    <row r="7673" spans="1:7" x14ac:dyDescent="0.25">
      <c r="A7673" s="98" t="s">
        <v>549</v>
      </c>
      <c r="B7673" t="s">
        <v>228</v>
      </c>
      <c r="C7673">
        <v>0</v>
      </c>
      <c r="D7673">
        <v>202511</v>
      </c>
      <c r="E7673" s="121" t="str">
        <f t="shared" si="118"/>
        <v>01 November 2025</v>
      </c>
      <c r="F7673" t="s">
        <v>541</v>
      </c>
      <c r="G7673" t="s">
        <v>551</v>
      </c>
    </row>
    <row r="7674" spans="1:7" x14ac:dyDescent="0.25">
      <c r="A7674" s="98" t="s">
        <v>549</v>
      </c>
      <c r="B7674" t="s">
        <v>228</v>
      </c>
      <c r="C7674">
        <v>0</v>
      </c>
      <c r="D7674">
        <v>202511</v>
      </c>
      <c r="E7674" s="121" t="str">
        <f t="shared" si="118"/>
        <v>01 November 2025</v>
      </c>
      <c r="F7674" t="s">
        <v>541</v>
      </c>
      <c r="G7674" t="s">
        <v>552</v>
      </c>
    </row>
    <row r="7675" spans="1:7" x14ac:dyDescent="0.25">
      <c r="A7675" s="98" t="s">
        <v>549</v>
      </c>
      <c r="B7675" t="s">
        <v>228</v>
      </c>
      <c r="C7675">
        <v>0</v>
      </c>
      <c r="D7675">
        <v>202511</v>
      </c>
      <c r="E7675" s="121" t="str">
        <f t="shared" si="118"/>
        <v>01 November 2025</v>
      </c>
      <c r="F7675" t="s">
        <v>541</v>
      </c>
      <c r="G7675" t="s">
        <v>553</v>
      </c>
    </row>
    <row r="7676" spans="1:7" x14ac:dyDescent="0.25">
      <c r="A7676" s="98" t="s">
        <v>549</v>
      </c>
      <c r="B7676" t="s">
        <v>228</v>
      </c>
      <c r="C7676">
        <v>0</v>
      </c>
      <c r="D7676">
        <v>202511</v>
      </c>
      <c r="E7676" s="121" t="str">
        <f t="shared" si="118"/>
        <v>01 November 2025</v>
      </c>
      <c r="F7676" t="s">
        <v>541</v>
      </c>
      <c r="G7676" t="s">
        <v>554</v>
      </c>
    </row>
    <row r="7677" spans="1:7" x14ac:dyDescent="0.25">
      <c r="A7677" s="98" t="s">
        <v>549</v>
      </c>
      <c r="B7677" t="s">
        <v>230</v>
      </c>
      <c r="C7677">
        <v>0</v>
      </c>
      <c r="D7677">
        <v>202511</v>
      </c>
      <c r="E7677" s="121" t="str">
        <f t="shared" si="118"/>
        <v>01 November 2025</v>
      </c>
      <c r="F7677" t="s">
        <v>541</v>
      </c>
      <c r="G7677" t="s">
        <v>550</v>
      </c>
    </row>
    <row r="7678" spans="1:7" x14ac:dyDescent="0.25">
      <c r="A7678" s="98" t="s">
        <v>549</v>
      </c>
      <c r="B7678" t="s">
        <v>230</v>
      </c>
      <c r="C7678">
        <v>0</v>
      </c>
      <c r="D7678">
        <v>202511</v>
      </c>
      <c r="E7678" s="121" t="str">
        <f t="shared" si="118"/>
        <v>01 November 2025</v>
      </c>
      <c r="F7678" t="s">
        <v>541</v>
      </c>
      <c r="G7678" t="s">
        <v>551</v>
      </c>
    </row>
    <row r="7679" spans="1:7" x14ac:dyDescent="0.25">
      <c r="A7679" s="98" t="s">
        <v>549</v>
      </c>
      <c r="B7679" t="s">
        <v>230</v>
      </c>
      <c r="C7679">
        <v>0</v>
      </c>
      <c r="D7679">
        <v>202511</v>
      </c>
      <c r="E7679" s="121" t="str">
        <f t="shared" si="118"/>
        <v>01 November 2025</v>
      </c>
      <c r="F7679" t="s">
        <v>541</v>
      </c>
      <c r="G7679" t="s">
        <v>552</v>
      </c>
    </row>
    <row r="7680" spans="1:7" x14ac:dyDescent="0.25">
      <c r="A7680" s="98" t="s">
        <v>549</v>
      </c>
      <c r="B7680" t="s">
        <v>230</v>
      </c>
      <c r="C7680">
        <v>0</v>
      </c>
      <c r="D7680">
        <v>202511</v>
      </c>
      <c r="E7680" s="121" t="str">
        <f t="shared" si="118"/>
        <v>01 November 2025</v>
      </c>
      <c r="F7680" t="s">
        <v>541</v>
      </c>
      <c r="G7680" t="s">
        <v>553</v>
      </c>
    </row>
    <row r="7681" spans="1:7" x14ac:dyDescent="0.25">
      <c r="A7681" s="98" t="s">
        <v>549</v>
      </c>
      <c r="B7681" t="s">
        <v>230</v>
      </c>
      <c r="C7681">
        <v>0</v>
      </c>
      <c r="D7681">
        <v>202511</v>
      </c>
      <c r="E7681" s="121" t="str">
        <f t="shared" si="118"/>
        <v>01 November 2025</v>
      </c>
      <c r="F7681" t="s">
        <v>541</v>
      </c>
      <c r="G7681" t="s">
        <v>554</v>
      </c>
    </row>
    <row r="7682" spans="1:7" x14ac:dyDescent="0.25">
      <c r="A7682" s="98" t="s">
        <v>549</v>
      </c>
      <c r="B7682" t="s">
        <v>232</v>
      </c>
      <c r="C7682">
        <v>0</v>
      </c>
      <c r="D7682">
        <v>202511</v>
      </c>
      <c r="E7682" s="121" t="str">
        <f t="shared" si="118"/>
        <v>01 November 2025</v>
      </c>
      <c r="F7682" t="s">
        <v>541</v>
      </c>
      <c r="G7682" t="s">
        <v>550</v>
      </c>
    </row>
    <row r="7683" spans="1:7" x14ac:dyDescent="0.25">
      <c r="A7683" s="98" t="s">
        <v>549</v>
      </c>
      <c r="B7683" t="s">
        <v>232</v>
      </c>
      <c r="C7683">
        <v>0</v>
      </c>
      <c r="D7683">
        <v>202511</v>
      </c>
      <c r="E7683" s="121" t="str">
        <f t="shared" si="118"/>
        <v>01 November 2025</v>
      </c>
      <c r="F7683" t="s">
        <v>541</v>
      </c>
      <c r="G7683" t="s">
        <v>551</v>
      </c>
    </row>
    <row r="7684" spans="1:7" x14ac:dyDescent="0.25">
      <c r="A7684" s="98" t="s">
        <v>549</v>
      </c>
      <c r="B7684" t="s">
        <v>232</v>
      </c>
      <c r="C7684">
        <v>0</v>
      </c>
      <c r="D7684">
        <v>202511</v>
      </c>
      <c r="E7684" s="121" t="str">
        <f t="shared" si="118"/>
        <v>01 November 2025</v>
      </c>
      <c r="F7684" t="s">
        <v>541</v>
      </c>
      <c r="G7684" t="s">
        <v>552</v>
      </c>
    </row>
    <row r="7685" spans="1:7" x14ac:dyDescent="0.25">
      <c r="A7685" s="98" t="s">
        <v>549</v>
      </c>
      <c r="B7685" t="s">
        <v>232</v>
      </c>
      <c r="C7685">
        <v>0</v>
      </c>
      <c r="D7685">
        <v>202511</v>
      </c>
      <c r="E7685" s="121" t="str">
        <f t="shared" si="118"/>
        <v>01 November 2025</v>
      </c>
      <c r="F7685" t="s">
        <v>541</v>
      </c>
      <c r="G7685" t="s">
        <v>553</v>
      </c>
    </row>
    <row r="7686" spans="1:7" x14ac:dyDescent="0.25">
      <c r="A7686" s="98" t="s">
        <v>549</v>
      </c>
      <c r="B7686" t="s">
        <v>232</v>
      </c>
      <c r="C7686">
        <v>0</v>
      </c>
      <c r="D7686">
        <v>202511</v>
      </c>
      <c r="E7686" s="121" t="str">
        <f t="shared" si="118"/>
        <v>01 November 2025</v>
      </c>
      <c r="F7686" t="s">
        <v>541</v>
      </c>
      <c r="G7686" t="s">
        <v>554</v>
      </c>
    </row>
    <row r="7687" spans="1:7" x14ac:dyDescent="0.25">
      <c r="A7687" s="98" t="s">
        <v>549</v>
      </c>
      <c r="B7687" t="s">
        <v>234</v>
      </c>
      <c r="C7687">
        <v>-4920.3</v>
      </c>
      <c r="D7687">
        <v>202511</v>
      </c>
      <c r="E7687" s="121" t="str">
        <f t="shared" ref="E7687:E7750" si="119">TEXT(DATE(LEFT(D7687,4), RIGHT(D7687,2), 1), "DD MMMM YYYY")</f>
        <v>01 November 2025</v>
      </c>
      <c r="F7687" t="s">
        <v>541</v>
      </c>
      <c r="G7687" t="s">
        <v>550</v>
      </c>
    </row>
    <row r="7688" spans="1:7" x14ac:dyDescent="0.25">
      <c r="A7688" s="98" t="s">
        <v>549</v>
      </c>
      <c r="B7688" t="s">
        <v>234</v>
      </c>
      <c r="C7688">
        <v>-14760.9</v>
      </c>
      <c r="D7688">
        <v>202511</v>
      </c>
      <c r="E7688" s="121" t="str">
        <f t="shared" si="119"/>
        <v>01 November 2025</v>
      </c>
      <c r="F7688" t="s">
        <v>541</v>
      </c>
      <c r="G7688" t="s">
        <v>551</v>
      </c>
    </row>
    <row r="7689" spans="1:7" x14ac:dyDescent="0.25">
      <c r="A7689" s="98" t="s">
        <v>549</v>
      </c>
      <c r="B7689" t="s">
        <v>234</v>
      </c>
      <c r="C7689">
        <v>-29521.8</v>
      </c>
      <c r="D7689">
        <v>202511</v>
      </c>
      <c r="E7689" s="121" t="str">
        <f t="shared" si="119"/>
        <v>01 November 2025</v>
      </c>
      <c r="F7689" t="s">
        <v>541</v>
      </c>
      <c r="G7689" t="s">
        <v>552</v>
      </c>
    </row>
    <row r="7690" spans="1:7" x14ac:dyDescent="0.25">
      <c r="A7690" s="98" t="s">
        <v>549</v>
      </c>
      <c r="B7690" t="s">
        <v>234</v>
      </c>
      <c r="C7690">
        <v>-39362.400000000001</v>
      </c>
      <c r="D7690">
        <v>202511</v>
      </c>
      <c r="E7690" s="121" t="str">
        <f t="shared" si="119"/>
        <v>01 November 2025</v>
      </c>
      <c r="F7690" t="s">
        <v>541</v>
      </c>
      <c r="G7690" t="s">
        <v>553</v>
      </c>
    </row>
    <row r="7691" spans="1:7" x14ac:dyDescent="0.25">
      <c r="A7691" s="98" t="s">
        <v>549</v>
      </c>
      <c r="B7691" t="s">
        <v>234</v>
      </c>
      <c r="C7691">
        <v>-49203</v>
      </c>
      <c r="D7691">
        <v>202511</v>
      </c>
      <c r="E7691" s="121" t="str">
        <f t="shared" si="119"/>
        <v>01 November 2025</v>
      </c>
      <c r="F7691" t="s">
        <v>541</v>
      </c>
      <c r="G7691" t="s">
        <v>554</v>
      </c>
    </row>
    <row r="7692" spans="1:7" x14ac:dyDescent="0.25">
      <c r="A7692" s="98" t="s">
        <v>549</v>
      </c>
      <c r="B7692" t="s">
        <v>236</v>
      </c>
      <c r="C7692">
        <v>4459.7</v>
      </c>
      <c r="D7692">
        <v>202511</v>
      </c>
      <c r="E7692" s="121" t="str">
        <f t="shared" si="119"/>
        <v>01 November 2025</v>
      </c>
      <c r="F7692" t="s">
        <v>541</v>
      </c>
      <c r="G7692" t="s">
        <v>550</v>
      </c>
    </row>
    <row r="7693" spans="1:7" x14ac:dyDescent="0.25">
      <c r="A7693" s="98" t="s">
        <v>549</v>
      </c>
      <c r="B7693" t="s">
        <v>236</v>
      </c>
      <c r="C7693">
        <v>13379.1</v>
      </c>
      <c r="D7693">
        <v>202511</v>
      </c>
      <c r="E7693" s="121" t="str">
        <f t="shared" si="119"/>
        <v>01 November 2025</v>
      </c>
      <c r="F7693" t="s">
        <v>541</v>
      </c>
      <c r="G7693" t="s">
        <v>551</v>
      </c>
    </row>
    <row r="7694" spans="1:7" x14ac:dyDescent="0.25">
      <c r="A7694" s="98" t="s">
        <v>549</v>
      </c>
      <c r="B7694" t="s">
        <v>236</v>
      </c>
      <c r="C7694">
        <v>26758.2</v>
      </c>
      <c r="D7694">
        <v>202511</v>
      </c>
      <c r="E7694" s="121" t="str">
        <f t="shared" si="119"/>
        <v>01 November 2025</v>
      </c>
      <c r="F7694" t="s">
        <v>541</v>
      </c>
      <c r="G7694" t="s">
        <v>552</v>
      </c>
    </row>
    <row r="7695" spans="1:7" x14ac:dyDescent="0.25">
      <c r="A7695" s="98" t="s">
        <v>549</v>
      </c>
      <c r="B7695" t="s">
        <v>236</v>
      </c>
      <c r="C7695">
        <v>35677.599999999999</v>
      </c>
      <c r="D7695">
        <v>202511</v>
      </c>
      <c r="E7695" s="121" t="str">
        <f t="shared" si="119"/>
        <v>01 November 2025</v>
      </c>
      <c r="F7695" t="s">
        <v>541</v>
      </c>
      <c r="G7695" t="s">
        <v>553</v>
      </c>
    </row>
    <row r="7696" spans="1:7" x14ac:dyDescent="0.25">
      <c r="A7696" s="98" t="s">
        <v>549</v>
      </c>
      <c r="B7696" t="s">
        <v>236</v>
      </c>
      <c r="C7696">
        <v>44597</v>
      </c>
      <c r="D7696">
        <v>202511</v>
      </c>
      <c r="E7696" s="121" t="str">
        <f t="shared" si="119"/>
        <v>01 November 2025</v>
      </c>
      <c r="F7696" t="s">
        <v>541</v>
      </c>
      <c r="G7696" t="s">
        <v>554</v>
      </c>
    </row>
    <row r="7697" spans="1:7" x14ac:dyDescent="0.25">
      <c r="A7697" s="98" t="s">
        <v>549</v>
      </c>
      <c r="B7697" t="s">
        <v>238</v>
      </c>
      <c r="C7697">
        <v>0</v>
      </c>
      <c r="D7697">
        <v>202511</v>
      </c>
      <c r="E7697" s="121" t="str">
        <f t="shared" si="119"/>
        <v>01 November 2025</v>
      </c>
      <c r="F7697" t="s">
        <v>541</v>
      </c>
      <c r="G7697" t="s">
        <v>550</v>
      </c>
    </row>
    <row r="7698" spans="1:7" x14ac:dyDescent="0.25">
      <c r="A7698" s="98" t="s">
        <v>549</v>
      </c>
      <c r="B7698" t="s">
        <v>238</v>
      </c>
      <c r="C7698">
        <v>0</v>
      </c>
      <c r="D7698">
        <v>202511</v>
      </c>
      <c r="E7698" s="121" t="str">
        <f t="shared" si="119"/>
        <v>01 November 2025</v>
      </c>
      <c r="F7698" t="s">
        <v>541</v>
      </c>
      <c r="G7698" t="s">
        <v>551</v>
      </c>
    </row>
    <row r="7699" spans="1:7" x14ac:dyDescent="0.25">
      <c r="A7699" s="98" t="s">
        <v>549</v>
      </c>
      <c r="B7699" t="s">
        <v>238</v>
      </c>
      <c r="C7699">
        <v>0</v>
      </c>
      <c r="D7699">
        <v>202511</v>
      </c>
      <c r="E7699" s="121" t="str">
        <f t="shared" si="119"/>
        <v>01 November 2025</v>
      </c>
      <c r="F7699" t="s">
        <v>541</v>
      </c>
      <c r="G7699" t="s">
        <v>552</v>
      </c>
    </row>
    <row r="7700" spans="1:7" x14ac:dyDescent="0.25">
      <c r="A7700" s="98" t="s">
        <v>549</v>
      </c>
      <c r="B7700" t="s">
        <v>238</v>
      </c>
      <c r="C7700">
        <v>0</v>
      </c>
      <c r="D7700">
        <v>202511</v>
      </c>
      <c r="E7700" s="121" t="str">
        <f t="shared" si="119"/>
        <v>01 November 2025</v>
      </c>
      <c r="F7700" t="s">
        <v>541</v>
      </c>
      <c r="G7700" t="s">
        <v>553</v>
      </c>
    </row>
    <row r="7701" spans="1:7" x14ac:dyDescent="0.25">
      <c r="A7701" s="98" t="s">
        <v>549</v>
      </c>
      <c r="B7701" t="s">
        <v>238</v>
      </c>
      <c r="C7701">
        <v>0</v>
      </c>
      <c r="D7701">
        <v>202511</v>
      </c>
      <c r="E7701" s="121" t="str">
        <f t="shared" si="119"/>
        <v>01 November 2025</v>
      </c>
      <c r="F7701" t="s">
        <v>541</v>
      </c>
      <c r="G7701" t="s">
        <v>554</v>
      </c>
    </row>
    <row r="7702" spans="1:7" x14ac:dyDescent="0.25">
      <c r="A7702" s="98" t="s">
        <v>549</v>
      </c>
      <c r="B7702" t="s">
        <v>238</v>
      </c>
      <c r="C7702">
        <v>4459.7</v>
      </c>
      <c r="D7702">
        <v>202511</v>
      </c>
      <c r="E7702" s="121" t="str">
        <f t="shared" si="119"/>
        <v>01 November 2025</v>
      </c>
      <c r="F7702" t="s">
        <v>541</v>
      </c>
      <c r="G7702" t="s">
        <v>550</v>
      </c>
    </row>
    <row r="7703" spans="1:7" x14ac:dyDescent="0.25">
      <c r="A7703" s="98" t="s">
        <v>549</v>
      </c>
      <c r="B7703" t="s">
        <v>238</v>
      </c>
      <c r="C7703">
        <v>13379.1</v>
      </c>
      <c r="D7703">
        <v>202511</v>
      </c>
      <c r="E7703" s="121" t="str">
        <f t="shared" si="119"/>
        <v>01 November 2025</v>
      </c>
      <c r="F7703" t="s">
        <v>541</v>
      </c>
      <c r="G7703" t="s">
        <v>551</v>
      </c>
    </row>
    <row r="7704" spans="1:7" x14ac:dyDescent="0.25">
      <c r="A7704" s="98" t="s">
        <v>549</v>
      </c>
      <c r="B7704" t="s">
        <v>238</v>
      </c>
      <c r="C7704">
        <v>26758.2</v>
      </c>
      <c r="D7704">
        <v>202511</v>
      </c>
      <c r="E7704" s="121" t="str">
        <f t="shared" si="119"/>
        <v>01 November 2025</v>
      </c>
      <c r="F7704" t="s">
        <v>541</v>
      </c>
      <c r="G7704" t="s">
        <v>552</v>
      </c>
    </row>
    <row r="7705" spans="1:7" x14ac:dyDescent="0.25">
      <c r="A7705" s="98" t="s">
        <v>549</v>
      </c>
      <c r="B7705" t="s">
        <v>238</v>
      </c>
      <c r="C7705">
        <v>35677.599999999999</v>
      </c>
      <c r="D7705">
        <v>202511</v>
      </c>
      <c r="E7705" s="121" t="str">
        <f t="shared" si="119"/>
        <v>01 November 2025</v>
      </c>
      <c r="F7705" t="s">
        <v>541</v>
      </c>
      <c r="G7705" t="s">
        <v>553</v>
      </c>
    </row>
    <row r="7706" spans="1:7" x14ac:dyDescent="0.25">
      <c r="A7706" s="98" t="s">
        <v>549</v>
      </c>
      <c r="B7706" t="s">
        <v>238</v>
      </c>
      <c r="C7706">
        <v>44597</v>
      </c>
      <c r="D7706">
        <v>202511</v>
      </c>
      <c r="E7706" s="121" t="str">
        <f t="shared" si="119"/>
        <v>01 November 2025</v>
      </c>
      <c r="F7706" t="s">
        <v>541</v>
      </c>
      <c r="G7706" t="s">
        <v>554</v>
      </c>
    </row>
    <row r="7707" spans="1:7" x14ac:dyDescent="0.25">
      <c r="A7707" s="98" t="s">
        <v>549</v>
      </c>
      <c r="B7707" t="s">
        <v>241</v>
      </c>
      <c r="C7707">
        <v>4459.7</v>
      </c>
      <c r="D7707">
        <v>202511</v>
      </c>
      <c r="E7707" s="121" t="str">
        <f t="shared" si="119"/>
        <v>01 November 2025</v>
      </c>
      <c r="F7707" t="s">
        <v>541</v>
      </c>
      <c r="G7707" t="s">
        <v>550</v>
      </c>
    </row>
    <row r="7708" spans="1:7" x14ac:dyDescent="0.25">
      <c r="A7708" s="98" t="s">
        <v>549</v>
      </c>
      <c r="B7708" t="s">
        <v>241</v>
      </c>
      <c r="C7708">
        <v>13379.1</v>
      </c>
      <c r="D7708">
        <v>202511</v>
      </c>
      <c r="E7708" s="121" t="str">
        <f t="shared" si="119"/>
        <v>01 November 2025</v>
      </c>
      <c r="F7708" t="s">
        <v>541</v>
      </c>
      <c r="G7708" t="s">
        <v>551</v>
      </c>
    </row>
    <row r="7709" spans="1:7" x14ac:dyDescent="0.25">
      <c r="A7709" s="98" t="s">
        <v>549</v>
      </c>
      <c r="B7709" t="s">
        <v>241</v>
      </c>
      <c r="C7709">
        <v>26758.2</v>
      </c>
      <c r="D7709">
        <v>202511</v>
      </c>
      <c r="E7709" s="121" t="str">
        <f t="shared" si="119"/>
        <v>01 November 2025</v>
      </c>
      <c r="F7709" t="s">
        <v>541</v>
      </c>
      <c r="G7709" t="s">
        <v>552</v>
      </c>
    </row>
    <row r="7710" spans="1:7" x14ac:dyDescent="0.25">
      <c r="A7710" s="98" t="s">
        <v>549</v>
      </c>
      <c r="B7710" t="s">
        <v>241</v>
      </c>
      <c r="C7710">
        <v>35677.599999999999</v>
      </c>
      <c r="D7710">
        <v>202511</v>
      </c>
      <c r="E7710" s="121" t="str">
        <f t="shared" si="119"/>
        <v>01 November 2025</v>
      </c>
      <c r="F7710" t="s">
        <v>541</v>
      </c>
      <c r="G7710" t="s">
        <v>553</v>
      </c>
    </row>
    <row r="7711" spans="1:7" x14ac:dyDescent="0.25">
      <c r="A7711" s="98" t="s">
        <v>549</v>
      </c>
      <c r="B7711" t="s">
        <v>241</v>
      </c>
      <c r="C7711">
        <v>44597</v>
      </c>
      <c r="D7711">
        <v>202511</v>
      </c>
      <c r="E7711" s="121" t="str">
        <f t="shared" si="119"/>
        <v>01 November 2025</v>
      </c>
      <c r="F7711" t="s">
        <v>541</v>
      </c>
      <c r="G7711" t="s">
        <v>554</v>
      </c>
    </row>
    <row r="7712" spans="1:7" x14ac:dyDescent="0.25">
      <c r="A7712" s="98" t="s">
        <v>549</v>
      </c>
      <c r="B7712" t="s">
        <v>243</v>
      </c>
      <c r="C7712">
        <v>0</v>
      </c>
      <c r="D7712">
        <v>202511</v>
      </c>
      <c r="E7712" s="121" t="str">
        <f t="shared" si="119"/>
        <v>01 November 2025</v>
      </c>
      <c r="F7712" t="s">
        <v>541</v>
      </c>
      <c r="G7712" t="s">
        <v>550</v>
      </c>
    </row>
    <row r="7713" spans="1:7" x14ac:dyDescent="0.25">
      <c r="A7713" s="98" t="s">
        <v>549</v>
      </c>
      <c r="B7713" t="s">
        <v>243</v>
      </c>
      <c r="C7713">
        <v>0</v>
      </c>
      <c r="D7713">
        <v>202511</v>
      </c>
      <c r="E7713" s="121" t="str">
        <f t="shared" si="119"/>
        <v>01 November 2025</v>
      </c>
      <c r="F7713" t="s">
        <v>541</v>
      </c>
      <c r="G7713" t="s">
        <v>551</v>
      </c>
    </row>
    <row r="7714" spans="1:7" x14ac:dyDescent="0.25">
      <c r="A7714" s="98" t="s">
        <v>549</v>
      </c>
      <c r="B7714" t="s">
        <v>243</v>
      </c>
      <c r="C7714">
        <v>0</v>
      </c>
      <c r="D7714">
        <v>202511</v>
      </c>
      <c r="E7714" s="121" t="str">
        <f t="shared" si="119"/>
        <v>01 November 2025</v>
      </c>
      <c r="F7714" t="s">
        <v>541</v>
      </c>
      <c r="G7714" t="s">
        <v>552</v>
      </c>
    </row>
    <row r="7715" spans="1:7" x14ac:dyDescent="0.25">
      <c r="A7715" s="98" t="s">
        <v>549</v>
      </c>
      <c r="B7715" t="s">
        <v>243</v>
      </c>
      <c r="C7715">
        <v>0</v>
      </c>
      <c r="D7715">
        <v>202511</v>
      </c>
      <c r="E7715" s="121" t="str">
        <f t="shared" si="119"/>
        <v>01 November 2025</v>
      </c>
      <c r="F7715" t="s">
        <v>541</v>
      </c>
      <c r="G7715" t="s">
        <v>553</v>
      </c>
    </row>
    <row r="7716" spans="1:7" x14ac:dyDescent="0.25">
      <c r="A7716" s="98" t="s">
        <v>549</v>
      </c>
      <c r="B7716" t="s">
        <v>243</v>
      </c>
      <c r="C7716">
        <v>0</v>
      </c>
      <c r="D7716">
        <v>202511</v>
      </c>
      <c r="E7716" s="121" t="str">
        <f t="shared" si="119"/>
        <v>01 November 2025</v>
      </c>
      <c r="F7716" t="s">
        <v>541</v>
      </c>
      <c r="G7716" t="s">
        <v>554</v>
      </c>
    </row>
    <row r="7717" spans="1:7" x14ac:dyDescent="0.25">
      <c r="A7717" s="98" t="s">
        <v>549</v>
      </c>
      <c r="B7717" t="s">
        <v>249</v>
      </c>
      <c r="C7717">
        <v>4459.7</v>
      </c>
      <c r="D7717">
        <v>202511</v>
      </c>
      <c r="E7717" s="121" t="str">
        <f t="shared" si="119"/>
        <v>01 November 2025</v>
      </c>
      <c r="F7717" t="s">
        <v>541</v>
      </c>
      <c r="G7717" t="s">
        <v>550</v>
      </c>
    </row>
    <row r="7718" spans="1:7" x14ac:dyDescent="0.25">
      <c r="A7718" s="98" t="s">
        <v>549</v>
      </c>
      <c r="B7718" t="s">
        <v>249</v>
      </c>
      <c r="C7718">
        <v>13379.1</v>
      </c>
      <c r="D7718">
        <v>202511</v>
      </c>
      <c r="E7718" s="121" t="str">
        <f t="shared" si="119"/>
        <v>01 November 2025</v>
      </c>
      <c r="F7718" t="s">
        <v>541</v>
      </c>
      <c r="G7718" t="s">
        <v>551</v>
      </c>
    </row>
    <row r="7719" spans="1:7" x14ac:dyDescent="0.25">
      <c r="A7719" s="98" t="s">
        <v>549</v>
      </c>
      <c r="B7719" t="s">
        <v>249</v>
      </c>
      <c r="C7719">
        <v>26758.2</v>
      </c>
      <c r="D7719">
        <v>202511</v>
      </c>
      <c r="E7719" s="121" t="str">
        <f t="shared" si="119"/>
        <v>01 November 2025</v>
      </c>
      <c r="F7719" t="s">
        <v>541</v>
      </c>
      <c r="G7719" t="s">
        <v>552</v>
      </c>
    </row>
    <row r="7720" spans="1:7" x14ac:dyDescent="0.25">
      <c r="A7720" s="98" t="s">
        <v>549</v>
      </c>
      <c r="B7720" t="s">
        <v>249</v>
      </c>
      <c r="C7720">
        <v>35677.599999999999</v>
      </c>
      <c r="D7720">
        <v>202511</v>
      </c>
      <c r="E7720" s="121" t="str">
        <f t="shared" si="119"/>
        <v>01 November 2025</v>
      </c>
      <c r="F7720" t="s">
        <v>541</v>
      </c>
      <c r="G7720" t="s">
        <v>553</v>
      </c>
    </row>
    <row r="7721" spans="1:7" x14ac:dyDescent="0.25">
      <c r="A7721" s="98" t="s">
        <v>549</v>
      </c>
      <c r="B7721" t="s">
        <v>249</v>
      </c>
      <c r="C7721">
        <v>44597</v>
      </c>
      <c r="D7721">
        <v>202511</v>
      </c>
      <c r="E7721" s="121" t="str">
        <f t="shared" si="119"/>
        <v>01 November 2025</v>
      </c>
      <c r="F7721" t="s">
        <v>541</v>
      </c>
      <c r="G7721" t="s">
        <v>554</v>
      </c>
    </row>
    <row r="7722" spans="1:7" x14ac:dyDescent="0.25">
      <c r="A7722" s="98" t="s">
        <v>549</v>
      </c>
      <c r="B7722" t="s">
        <v>255</v>
      </c>
      <c r="C7722">
        <v>4459.7</v>
      </c>
      <c r="D7722">
        <v>202511</v>
      </c>
      <c r="E7722" s="121" t="str">
        <f t="shared" si="119"/>
        <v>01 November 2025</v>
      </c>
      <c r="F7722" t="s">
        <v>541</v>
      </c>
      <c r="G7722" t="s">
        <v>550</v>
      </c>
    </row>
    <row r="7723" spans="1:7" x14ac:dyDescent="0.25">
      <c r="A7723" s="98" t="s">
        <v>549</v>
      </c>
      <c r="B7723" t="s">
        <v>255</v>
      </c>
      <c r="C7723">
        <v>13379.1</v>
      </c>
      <c r="D7723">
        <v>202511</v>
      </c>
      <c r="E7723" s="121" t="str">
        <f t="shared" si="119"/>
        <v>01 November 2025</v>
      </c>
      <c r="F7723" t="s">
        <v>541</v>
      </c>
      <c r="G7723" t="s">
        <v>551</v>
      </c>
    </row>
    <row r="7724" spans="1:7" x14ac:dyDescent="0.25">
      <c r="A7724" s="98" t="s">
        <v>549</v>
      </c>
      <c r="B7724" t="s">
        <v>255</v>
      </c>
      <c r="C7724">
        <v>26758.2</v>
      </c>
      <c r="D7724">
        <v>202511</v>
      </c>
      <c r="E7724" s="121" t="str">
        <f t="shared" si="119"/>
        <v>01 November 2025</v>
      </c>
      <c r="F7724" t="s">
        <v>541</v>
      </c>
      <c r="G7724" t="s">
        <v>552</v>
      </c>
    </row>
    <row r="7725" spans="1:7" x14ac:dyDescent="0.25">
      <c r="A7725" s="98" t="s">
        <v>549</v>
      </c>
      <c r="B7725" t="s">
        <v>255</v>
      </c>
      <c r="C7725">
        <v>35677.599999999999</v>
      </c>
      <c r="D7725">
        <v>202511</v>
      </c>
      <c r="E7725" s="121" t="str">
        <f t="shared" si="119"/>
        <v>01 November 2025</v>
      </c>
      <c r="F7725" t="s">
        <v>541</v>
      </c>
      <c r="G7725" t="s">
        <v>553</v>
      </c>
    </row>
    <row r="7726" spans="1:7" x14ac:dyDescent="0.25">
      <c r="A7726" s="98" t="s">
        <v>549</v>
      </c>
      <c r="B7726" t="s">
        <v>255</v>
      </c>
      <c r="C7726">
        <v>44597</v>
      </c>
      <c r="D7726">
        <v>202511</v>
      </c>
      <c r="E7726" s="121" t="str">
        <f t="shared" si="119"/>
        <v>01 November 2025</v>
      </c>
      <c r="F7726" t="s">
        <v>541</v>
      </c>
      <c r="G7726" t="s">
        <v>554</v>
      </c>
    </row>
    <row r="7727" spans="1:7" x14ac:dyDescent="0.25">
      <c r="A7727" t="s">
        <v>549</v>
      </c>
      <c r="B7727" t="s">
        <v>15</v>
      </c>
      <c r="C7727">
        <v>0</v>
      </c>
      <c r="D7727">
        <v>202512</v>
      </c>
      <c r="E7727" s="121" t="str">
        <f t="shared" si="119"/>
        <v>01 December 2025</v>
      </c>
      <c r="F7727" t="s">
        <v>541</v>
      </c>
      <c r="G7727" t="s">
        <v>550</v>
      </c>
    </row>
    <row r="7728" spans="1:7" x14ac:dyDescent="0.25">
      <c r="A7728" t="s">
        <v>549</v>
      </c>
      <c r="B7728" t="s">
        <v>15</v>
      </c>
      <c r="C7728">
        <v>0</v>
      </c>
      <c r="D7728">
        <v>202512</v>
      </c>
      <c r="E7728" s="121" t="str">
        <f t="shared" si="119"/>
        <v>01 December 2025</v>
      </c>
      <c r="F7728" t="s">
        <v>541</v>
      </c>
      <c r="G7728" t="s">
        <v>551</v>
      </c>
    </row>
    <row r="7729" spans="1:7" x14ac:dyDescent="0.25">
      <c r="A7729" t="s">
        <v>549</v>
      </c>
      <c r="B7729" t="s">
        <v>15</v>
      </c>
      <c r="C7729">
        <v>0</v>
      </c>
      <c r="D7729">
        <v>202512</v>
      </c>
      <c r="E7729" s="121" t="str">
        <f t="shared" si="119"/>
        <v>01 December 2025</v>
      </c>
      <c r="F7729" t="s">
        <v>541</v>
      </c>
      <c r="G7729" t="s">
        <v>552</v>
      </c>
    </row>
    <row r="7730" spans="1:7" x14ac:dyDescent="0.25">
      <c r="A7730" t="s">
        <v>549</v>
      </c>
      <c r="B7730" t="s">
        <v>15</v>
      </c>
      <c r="C7730">
        <v>0</v>
      </c>
      <c r="D7730">
        <v>202512</v>
      </c>
      <c r="E7730" s="121" t="str">
        <f t="shared" si="119"/>
        <v>01 December 2025</v>
      </c>
      <c r="F7730" t="s">
        <v>541</v>
      </c>
      <c r="G7730" t="s">
        <v>553</v>
      </c>
    </row>
    <row r="7731" spans="1:7" x14ac:dyDescent="0.25">
      <c r="A7731" t="s">
        <v>549</v>
      </c>
      <c r="B7731" t="s">
        <v>15</v>
      </c>
      <c r="C7731">
        <v>0</v>
      </c>
      <c r="D7731">
        <v>202512</v>
      </c>
      <c r="E7731" s="121" t="str">
        <f t="shared" si="119"/>
        <v>01 December 2025</v>
      </c>
      <c r="F7731" t="s">
        <v>541</v>
      </c>
      <c r="G7731" t="s">
        <v>554</v>
      </c>
    </row>
    <row r="7732" spans="1:7" x14ac:dyDescent="0.25">
      <c r="A7732" t="s">
        <v>549</v>
      </c>
      <c r="B7732" t="s">
        <v>18</v>
      </c>
      <c r="C7732">
        <v>0</v>
      </c>
      <c r="D7732">
        <v>202512</v>
      </c>
      <c r="E7732" s="121" t="str">
        <f t="shared" si="119"/>
        <v>01 December 2025</v>
      </c>
      <c r="F7732" t="s">
        <v>541</v>
      </c>
      <c r="G7732" t="s">
        <v>550</v>
      </c>
    </row>
    <row r="7733" spans="1:7" x14ac:dyDescent="0.25">
      <c r="A7733" t="s">
        <v>549</v>
      </c>
      <c r="B7733" t="s">
        <v>18</v>
      </c>
      <c r="C7733">
        <v>0</v>
      </c>
      <c r="D7733">
        <v>202512</v>
      </c>
      <c r="E7733" s="121" t="str">
        <f t="shared" si="119"/>
        <v>01 December 2025</v>
      </c>
      <c r="F7733" t="s">
        <v>541</v>
      </c>
      <c r="G7733" t="s">
        <v>551</v>
      </c>
    </row>
    <row r="7734" spans="1:7" x14ac:dyDescent="0.25">
      <c r="A7734" t="s">
        <v>549</v>
      </c>
      <c r="B7734" t="s">
        <v>18</v>
      </c>
      <c r="C7734">
        <v>0</v>
      </c>
      <c r="D7734">
        <v>202512</v>
      </c>
      <c r="E7734" s="121" t="str">
        <f t="shared" si="119"/>
        <v>01 December 2025</v>
      </c>
      <c r="F7734" t="s">
        <v>541</v>
      </c>
      <c r="G7734" t="s">
        <v>552</v>
      </c>
    </row>
    <row r="7735" spans="1:7" x14ac:dyDescent="0.25">
      <c r="A7735" t="s">
        <v>549</v>
      </c>
      <c r="B7735" t="s">
        <v>18</v>
      </c>
      <c r="C7735">
        <v>0</v>
      </c>
      <c r="D7735">
        <v>202512</v>
      </c>
      <c r="E7735" s="121" t="str">
        <f t="shared" si="119"/>
        <v>01 December 2025</v>
      </c>
      <c r="F7735" t="s">
        <v>541</v>
      </c>
      <c r="G7735" t="s">
        <v>553</v>
      </c>
    </row>
    <row r="7736" spans="1:7" x14ac:dyDescent="0.25">
      <c r="A7736" t="s">
        <v>549</v>
      </c>
      <c r="B7736" t="s">
        <v>18</v>
      </c>
      <c r="C7736">
        <v>0</v>
      </c>
      <c r="D7736">
        <v>202512</v>
      </c>
      <c r="E7736" s="121" t="str">
        <f t="shared" si="119"/>
        <v>01 December 2025</v>
      </c>
      <c r="F7736" t="s">
        <v>541</v>
      </c>
      <c r="G7736" t="s">
        <v>554</v>
      </c>
    </row>
    <row r="7737" spans="1:7" x14ac:dyDescent="0.25">
      <c r="A7737" t="s">
        <v>549</v>
      </c>
      <c r="B7737" t="s">
        <v>20</v>
      </c>
      <c r="C7737">
        <v>0</v>
      </c>
      <c r="D7737">
        <v>202512</v>
      </c>
      <c r="E7737" s="121" t="str">
        <f t="shared" si="119"/>
        <v>01 December 2025</v>
      </c>
      <c r="F7737" t="s">
        <v>541</v>
      </c>
      <c r="G7737" t="s">
        <v>550</v>
      </c>
    </row>
    <row r="7738" spans="1:7" x14ac:dyDescent="0.25">
      <c r="A7738" t="s">
        <v>549</v>
      </c>
      <c r="B7738" t="s">
        <v>20</v>
      </c>
      <c r="C7738">
        <v>0</v>
      </c>
      <c r="D7738">
        <v>202512</v>
      </c>
      <c r="E7738" s="121" t="str">
        <f t="shared" si="119"/>
        <v>01 December 2025</v>
      </c>
      <c r="F7738" t="s">
        <v>541</v>
      </c>
      <c r="G7738" t="s">
        <v>551</v>
      </c>
    </row>
    <row r="7739" spans="1:7" x14ac:dyDescent="0.25">
      <c r="A7739" t="s">
        <v>549</v>
      </c>
      <c r="B7739" t="s">
        <v>20</v>
      </c>
      <c r="C7739">
        <v>0</v>
      </c>
      <c r="D7739">
        <v>202512</v>
      </c>
      <c r="E7739" s="121" t="str">
        <f t="shared" si="119"/>
        <v>01 December 2025</v>
      </c>
      <c r="F7739" t="s">
        <v>541</v>
      </c>
      <c r="G7739" t="s">
        <v>552</v>
      </c>
    </row>
    <row r="7740" spans="1:7" x14ac:dyDescent="0.25">
      <c r="A7740" t="s">
        <v>549</v>
      </c>
      <c r="B7740" t="s">
        <v>20</v>
      </c>
      <c r="C7740">
        <v>0</v>
      </c>
      <c r="D7740">
        <v>202512</v>
      </c>
      <c r="E7740" s="121" t="str">
        <f t="shared" si="119"/>
        <v>01 December 2025</v>
      </c>
      <c r="F7740" t="s">
        <v>541</v>
      </c>
      <c r="G7740" t="s">
        <v>553</v>
      </c>
    </row>
    <row r="7741" spans="1:7" x14ac:dyDescent="0.25">
      <c r="A7741" t="s">
        <v>549</v>
      </c>
      <c r="B7741" t="s">
        <v>20</v>
      </c>
      <c r="C7741">
        <v>0</v>
      </c>
      <c r="D7741">
        <v>202512</v>
      </c>
      <c r="E7741" s="121" t="str">
        <f t="shared" si="119"/>
        <v>01 December 2025</v>
      </c>
      <c r="F7741" t="s">
        <v>541</v>
      </c>
      <c r="G7741" t="s">
        <v>554</v>
      </c>
    </row>
    <row r="7742" spans="1:7" x14ac:dyDescent="0.25">
      <c r="A7742" t="s">
        <v>549</v>
      </c>
      <c r="B7742" t="s">
        <v>22</v>
      </c>
      <c r="C7742">
        <v>87000</v>
      </c>
      <c r="D7742">
        <v>202512</v>
      </c>
      <c r="E7742" s="121" t="str">
        <f t="shared" si="119"/>
        <v>01 December 2025</v>
      </c>
      <c r="F7742" t="s">
        <v>541</v>
      </c>
      <c r="G7742" t="s">
        <v>550</v>
      </c>
    </row>
    <row r="7743" spans="1:7" x14ac:dyDescent="0.25">
      <c r="A7743" t="s">
        <v>549</v>
      </c>
      <c r="B7743" t="s">
        <v>22</v>
      </c>
      <c r="C7743">
        <v>145000</v>
      </c>
      <c r="D7743">
        <v>202512</v>
      </c>
      <c r="E7743" s="121" t="str">
        <f t="shared" si="119"/>
        <v>01 December 2025</v>
      </c>
      <c r="F7743" t="s">
        <v>541</v>
      </c>
      <c r="G7743" t="s">
        <v>551</v>
      </c>
    </row>
    <row r="7744" spans="1:7" x14ac:dyDescent="0.25">
      <c r="A7744" t="s">
        <v>549</v>
      </c>
      <c r="B7744" t="s">
        <v>22</v>
      </c>
      <c r="C7744">
        <v>203000</v>
      </c>
      <c r="D7744">
        <v>202512</v>
      </c>
      <c r="E7744" s="121" t="str">
        <f t="shared" si="119"/>
        <v>01 December 2025</v>
      </c>
      <c r="F7744" t="s">
        <v>541</v>
      </c>
      <c r="G7744" t="s">
        <v>552</v>
      </c>
    </row>
    <row r="7745" spans="1:7" x14ac:dyDescent="0.25">
      <c r="A7745" t="s">
        <v>549</v>
      </c>
      <c r="B7745" t="s">
        <v>22</v>
      </c>
      <c r="C7745">
        <v>269700</v>
      </c>
      <c r="D7745">
        <v>202512</v>
      </c>
      <c r="E7745" s="121" t="str">
        <f t="shared" si="119"/>
        <v>01 December 2025</v>
      </c>
      <c r="F7745" t="s">
        <v>541</v>
      </c>
      <c r="G7745" t="s">
        <v>553</v>
      </c>
    </row>
    <row r="7746" spans="1:7" x14ac:dyDescent="0.25">
      <c r="A7746" t="s">
        <v>549</v>
      </c>
      <c r="B7746" t="s">
        <v>22</v>
      </c>
      <c r="C7746">
        <v>290000</v>
      </c>
      <c r="D7746">
        <v>202512</v>
      </c>
      <c r="E7746" s="121" t="str">
        <f t="shared" si="119"/>
        <v>01 December 2025</v>
      </c>
      <c r="F7746" t="s">
        <v>541</v>
      </c>
      <c r="G7746" t="s">
        <v>554</v>
      </c>
    </row>
    <row r="7747" spans="1:7" x14ac:dyDescent="0.25">
      <c r="A7747" t="s">
        <v>549</v>
      </c>
      <c r="B7747" t="s">
        <v>63</v>
      </c>
      <c r="C7747">
        <v>87000</v>
      </c>
      <c r="D7747">
        <v>202512</v>
      </c>
      <c r="E7747" s="121" t="str">
        <f t="shared" si="119"/>
        <v>01 December 2025</v>
      </c>
      <c r="F7747" t="s">
        <v>541</v>
      </c>
      <c r="G7747" t="s">
        <v>550</v>
      </c>
    </row>
    <row r="7748" spans="1:7" x14ac:dyDescent="0.25">
      <c r="A7748" t="s">
        <v>549</v>
      </c>
      <c r="B7748" t="s">
        <v>63</v>
      </c>
      <c r="C7748">
        <v>145000</v>
      </c>
      <c r="D7748">
        <v>202512</v>
      </c>
      <c r="E7748" s="121" t="str">
        <f t="shared" si="119"/>
        <v>01 December 2025</v>
      </c>
      <c r="F7748" t="s">
        <v>541</v>
      </c>
      <c r="G7748" t="s">
        <v>551</v>
      </c>
    </row>
    <row r="7749" spans="1:7" x14ac:dyDescent="0.25">
      <c r="A7749" t="s">
        <v>549</v>
      </c>
      <c r="B7749" t="s">
        <v>63</v>
      </c>
      <c r="C7749">
        <v>203000</v>
      </c>
      <c r="D7749">
        <v>202512</v>
      </c>
      <c r="E7749" s="121" t="str">
        <f t="shared" si="119"/>
        <v>01 December 2025</v>
      </c>
      <c r="F7749" t="s">
        <v>541</v>
      </c>
      <c r="G7749" t="s">
        <v>552</v>
      </c>
    </row>
    <row r="7750" spans="1:7" x14ac:dyDescent="0.25">
      <c r="A7750" t="s">
        <v>549</v>
      </c>
      <c r="B7750" t="s">
        <v>63</v>
      </c>
      <c r="C7750">
        <v>269700</v>
      </c>
      <c r="D7750">
        <v>202512</v>
      </c>
      <c r="E7750" s="121" t="str">
        <f t="shared" si="119"/>
        <v>01 December 2025</v>
      </c>
      <c r="F7750" t="s">
        <v>541</v>
      </c>
      <c r="G7750" t="s">
        <v>553</v>
      </c>
    </row>
    <row r="7751" spans="1:7" x14ac:dyDescent="0.25">
      <c r="A7751" t="s">
        <v>549</v>
      </c>
      <c r="B7751" t="s">
        <v>63</v>
      </c>
      <c r="C7751">
        <v>290000</v>
      </c>
      <c r="D7751">
        <v>202512</v>
      </c>
      <c r="E7751" s="121" t="str">
        <f t="shared" ref="E7751:E7814" si="120">TEXT(DATE(LEFT(D7751,4), RIGHT(D7751,2), 1), "DD MMMM YYYY")</f>
        <v>01 December 2025</v>
      </c>
      <c r="F7751" t="s">
        <v>541</v>
      </c>
      <c r="G7751" t="s">
        <v>554</v>
      </c>
    </row>
    <row r="7752" spans="1:7" x14ac:dyDescent="0.25">
      <c r="A7752" t="s">
        <v>549</v>
      </c>
      <c r="B7752" t="s">
        <v>66</v>
      </c>
      <c r="C7752">
        <v>0</v>
      </c>
      <c r="D7752">
        <v>202512</v>
      </c>
      <c r="E7752" s="121" t="str">
        <f t="shared" si="120"/>
        <v>01 December 2025</v>
      </c>
      <c r="F7752" t="s">
        <v>541</v>
      </c>
      <c r="G7752" t="s">
        <v>550</v>
      </c>
    </row>
    <row r="7753" spans="1:7" x14ac:dyDescent="0.25">
      <c r="A7753" t="s">
        <v>549</v>
      </c>
      <c r="B7753" t="s">
        <v>66</v>
      </c>
      <c r="C7753">
        <v>0</v>
      </c>
      <c r="D7753">
        <v>202512</v>
      </c>
      <c r="E7753" s="121" t="str">
        <f t="shared" si="120"/>
        <v>01 December 2025</v>
      </c>
      <c r="F7753" t="s">
        <v>541</v>
      </c>
      <c r="G7753" t="s">
        <v>551</v>
      </c>
    </row>
    <row r="7754" spans="1:7" x14ac:dyDescent="0.25">
      <c r="A7754" t="s">
        <v>549</v>
      </c>
      <c r="B7754" t="s">
        <v>66</v>
      </c>
      <c r="C7754">
        <v>0</v>
      </c>
      <c r="D7754">
        <v>202512</v>
      </c>
      <c r="E7754" s="121" t="str">
        <f t="shared" si="120"/>
        <v>01 December 2025</v>
      </c>
      <c r="F7754" t="s">
        <v>541</v>
      </c>
      <c r="G7754" t="s">
        <v>552</v>
      </c>
    </row>
    <row r="7755" spans="1:7" x14ac:dyDescent="0.25">
      <c r="A7755" t="s">
        <v>549</v>
      </c>
      <c r="B7755" t="s">
        <v>66</v>
      </c>
      <c r="C7755">
        <v>0</v>
      </c>
      <c r="D7755">
        <v>202512</v>
      </c>
      <c r="E7755" s="121" t="str">
        <f t="shared" si="120"/>
        <v>01 December 2025</v>
      </c>
      <c r="F7755" t="s">
        <v>541</v>
      </c>
      <c r="G7755" t="s">
        <v>553</v>
      </c>
    </row>
    <row r="7756" spans="1:7" x14ac:dyDescent="0.25">
      <c r="A7756" t="s">
        <v>549</v>
      </c>
      <c r="B7756" t="s">
        <v>66</v>
      </c>
      <c r="C7756">
        <v>0</v>
      </c>
      <c r="D7756">
        <v>202512</v>
      </c>
      <c r="E7756" s="121" t="str">
        <f t="shared" si="120"/>
        <v>01 December 2025</v>
      </c>
      <c r="F7756" t="s">
        <v>541</v>
      </c>
      <c r="G7756" t="s">
        <v>554</v>
      </c>
    </row>
    <row r="7757" spans="1:7" x14ac:dyDescent="0.25">
      <c r="A7757" t="s">
        <v>549</v>
      </c>
      <c r="B7757" t="s">
        <v>68</v>
      </c>
      <c r="C7757">
        <v>-62640</v>
      </c>
      <c r="D7757">
        <v>202512</v>
      </c>
      <c r="E7757" s="121" t="str">
        <f t="shared" si="120"/>
        <v>01 December 2025</v>
      </c>
      <c r="F7757" t="s">
        <v>541</v>
      </c>
      <c r="G7757" t="s">
        <v>550</v>
      </c>
    </row>
    <row r="7758" spans="1:7" x14ac:dyDescent="0.25">
      <c r="A7758" t="s">
        <v>549</v>
      </c>
      <c r="B7758" t="s">
        <v>68</v>
      </c>
      <c r="C7758">
        <v>-104400</v>
      </c>
      <c r="D7758">
        <v>202512</v>
      </c>
      <c r="E7758" s="121" t="str">
        <f t="shared" si="120"/>
        <v>01 December 2025</v>
      </c>
      <c r="F7758" t="s">
        <v>541</v>
      </c>
      <c r="G7758" t="s">
        <v>551</v>
      </c>
    </row>
    <row r="7759" spans="1:7" x14ac:dyDescent="0.25">
      <c r="A7759" t="s">
        <v>549</v>
      </c>
      <c r="B7759" t="s">
        <v>68</v>
      </c>
      <c r="C7759">
        <v>-146160</v>
      </c>
      <c r="D7759">
        <v>202512</v>
      </c>
      <c r="E7759" s="121" t="str">
        <f t="shared" si="120"/>
        <v>01 December 2025</v>
      </c>
      <c r="F7759" t="s">
        <v>541</v>
      </c>
      <c r="G7759" t="s">
        <v>552</v>
      </c>
    </row>
    <row r="7760" spans="1:7" x14ac:dyDescent="0.25">
      <c r="A7760" t="s">
        <v>549</v>
      </c>
      <c r="B7760" t="s">
        <v>68</v>
      </c>
      <c r="C7760">
        <v>-194184</v>
      </c>
      <c r="D7760">
        <v>202512</v>
      </c>
      <c r="E7760" s="121" t="str">
        <f t="shared" si="120"/>
        <v>01 December 2025</v>
      </c>
      <c r="F7760" t="s">
        <v>541</v>
      </c>
      <c r="G7760" t="s">
        <v>553</v>
      </c>
    </row>
    <row r="7761" spans="1:7" x14ac:dyDescent="0.25">
      <c r="A7761" t="s">
        <v>549</v>
      </c>
      <c r="B7761" t="s">
        <v>68</v>
      </c>
      <c r="C7761">
        <v>-208800</v>
      </c>
      <c r="D7761">
        <v>202512</v>
      </c>
      <c r="E7761" s="121" t="str">
        <f t="shared" si="120"/>
        <v>01 December 2025</v>
      </c>
      <c r="F7761" t="s">
        <v>541</v>
      </c>
      <c r="G7761" t="s">
        <v>554</v>
      </c>
    </row>
    <row r="7762" spans="1:7" x14ac:dyDescent="0.25">
      <c r="A7762" t="s">
        <v>549</v>
      </c>
      <c r="B7762" t="s">
        <v>110</v>
      </c>
      <c r="C7762">
        <v>-62640</v>
      </c>
      <c r="D7762">
        <v>202512</v>
      </c>
      <c r="E7762" s="121" t="str">
        <f t="shared" si="120"/>
        <v>01 December 2025</v>
      </c>
      <c r="F7762" t="s">
        <v>541</v>
      </c>
      <c r="G7762" t="s">
        <v>550</v>
      </c>
    </row>
    <row r="7763" spans="1:7" x14ac:dyDescent="0.25">
      <c r="A7763" t="s">
        <v>549</v>
      </c>
      <c r="B7763" t="s">
        <v>110</v>
      </c>
      <c r="C7763">
        <v>-104400</v>
      </c>
      <c r="D7763">
        <v>202512</v>
      </c>
      <c r="E7763" s="121" t="str">
        <f t="shared" si="120"/>
        <v>01 December 2025</v>
      </c>
      <c r="F7763" t="s">
        <v>541</v>
      </c>
      <c r="G7763" t="s">
        <v>551</v>
      </c>
    </row>
    <row r="7764" spans="1:7" x14ac:dyDescent="0.25">
      <c r="A7764" t="s">
        <v>549</v>
      </c>
      <c r="B7764" t="s">
        <v>110</v>
      </c>
      <c r="C7764">
        <v>-146160</v>
      </c>
      <c r="D7764">
        <v>202512</v>
      </c>
      <c r="E7764" s="121" t="str">
        <f t="shared" si="120"/>
        <v>01 December 2025</v>
      </c>
      <c r="F7764" t="s">
        <v>541</v>
      </c>
      <c r="G7764" t="s">
        <v>552</v>
      </c>
    </row>
    <row r="7765" spans="1:7" x14ac:dyDescent="0.25">
      <c r="A7765" t="s">
        <v>549</v>
      </c>
      <c r="B7765" t="s">
        <v>110</v>
      </c>
      <c r="C7765">
        <v>-194184</v>
      </c>
      <c r="D7765">
        <v>202512</v>
      </c>
      <c r="E7765" s="121" t="str">
        <f t="shared" si="120"/>
        <v>01 December 2025</v>
      </c>
      <c r="F7765" t="s">
        <v>541</v>
      </c>
      <c r="G7765" t="s">
        <v>553</v>
      </c>
    </row>
    <row r="7766" spans="1:7" x14ac:dyDescent="0.25">
      <c r="A7766" t="s">
        <v>549</v>
      </c>
      <c r="B7766" t="s">
        <v>110</v>
      </c>
      <c r="C7766">
        <v>-208800</v>
      </c>
      <c r="D7766">
        <v>202512</v>
      </c>
      <c r="E7766" s="121" t="str">
        <f t="shared" si="120"/>
        <v>01 December 2025</v>
      </c>
      <c r="F7766" t="s">
        <v>541</v>
      </c>
      <c r="G7766" t="s">
        <v>554</v>
      </c>
    </row>
    <row r="7767" spans="1:7" x14ac:dyDescent="0.25">
      <c r="A7767" t="s">
        <v>549</v>
      </c>
      <c r="B7767" t="s">
        <v>112</v>
      </c>
      <c r="C7767">
        <v>24360</v>
      </c>
      <c r="D7767">
        <v>202512</v>
      </c>
      <c r="E7767" s="121" t="str">
        <f t="shared" si="120"/>
        <v>01 December 2025</v>
      </c>
      <c r="F7767" t="s">
        <v>541</v>
      </c>
      <c r="G7767" t="s">
        <v>550</v>
      </c>
    </row>
    <row r="7768" spans="1:7" x14ac:dyDescent="0.25">
      <c r="A7768" t="s">
        <v>549</v>
      </c>
      <c r="B7768" t="s">
        <v>112</v>
      </c>
      <c r="C7768">
        <v>40600</v>
      </c>
      <c r="D7768">
        <v>202512</v>
      </c>
      <c r="E7768" s="121" t="str">
        <f t="shared" si="120"/>
        <v>01 December 2025</v>
      </c>
      <c r="F7768" t="s">
        <v>541</v>
      </c>
      <c r="G7768" t="s">
        <v>551</v>
      </c>
    </row>
    <row r="7769" spans="1:7" x14ac:dyDescent="0.25">
      <c r="A7769" t="s">
        <v>549</v>
      </c>
      <c r="B7769" t="s">
        <v>112</v>
      </c>
      <c r="C7769">
        <v>56840</v>
      </c>
      <c r="D7769">
        <v>202512</v>
      </c>
      <c r="E7769" s="121" t="str">
        <f t="shared" si="120"/>
        <v>01 December 2025</v>
      </c>
      <c r="F7769" t="s">
        <v>541</v>
      </c>
      <c r="G7769" t="s">
        <v>552</v>
      </c>
    </row>
    <row r="7770" spans="1:7" x14ac:dyDescent="0.25">
      <c r="A7770" t="s">
        <v>549</v>
      </c>
      <c r="B7770" t="s">
        <v>112</v>
      </c>
      <c r="C7770">
        <v>75516</v>
      </c>
      <c r="D7770">
        <v>202512</v>
      </c>
      <c r="E7770" s="121" t="str">
        <f t="shared" si="120"/>
        <v>01 December 2025</v>
      </c>
      <c r="F7770" t="s">
        <v>541</v>
      </c>
      <c r="G7770" t="s">
        <v>553</v>
      </c>
    </row>
    <row r="7771" spans="1:7" x14ac:dyDescent="0.25">
      <c r="A7771" t="s">
        <v>549</v>
      </c>
      <c r="B7771" t="s">
        <v>112</v>
      </c>
      <c r="C7771">
        <v>81200</v>
      </c>
      <c r="D7771">
        <v>202512</v>
      </c>
      <c r="E7771" s="121" t="str">
        <f t="shared" si="120"/>
        <v>01 December 2025</v>
      </c>
      <c r="F7771" t="s">
        <v>541</v>
      </c>
      <c r="G7771" t="s">
        <v>554</v>
      </c>
    </row>
    <row r="7772" spans="1:7" x14ac:dyDescent="0.25">
      <c r="A7772" t="s">
        <v>549</v>
      </c>
      <c r="B7772" t="s">
        <v>114</v>
      </c>
      <c r="C7772">
        <v>24360</v>
      </c>
      <c r="D7772">
        <v>202512</v>
      </c>
      <c r="E7772" s="121" t="str">
        <f t="shared" si="120"/>
        <v>01 December 2025</v>
      </c>
      <c r="F7772" t="s">
        <v>541</v>
      </c>
      <c r="G7772" t="s">
        <v>550</v>
      </c>
    </row>
    <row r="7773" spans="1:7" x14ac:dyDescent="0.25">
      <c r="A7773" t="s">
        <v>549</v>
      </c>
      <c r="B7773" t="s">
        <v>114</v>
      </c>
      <c r="C7773">
        <v>40600</v>
      </c>
      <c r="D7773">
        <v>202512</v>
      </c>
      <c r="E7773" s="121" t="str">
        <f t="shared" si="120"/>
        <v>01 December 2025</v>
      </c>
      <c r="F7773" t="s">
        <v>541</v>
      </c>
      <c r="G7773" t="s">
        <v>551</v>
      </c>
    </row>
    <row r="7774" spans="1:7" x14ac:dyDescent="0.25">
      <c r="A7774" t="s">
        <v>549</v>
      </c>
      <c r="B7774" t="s">
        <v>114</v>
      </c>
      <c r="C7774">
        <v>56840</v>
      </c>
      <c r="D7774">
        <v>202512</v>
      </c>
      <c r="E7774" s="121" t="str">
        <f t="shared" si="120"/>
        <v>01 December 2025</v>
      </c>
      <c r="F7774" t="s">
        <v>541</v>
      </c>
      <c r="G7774" t="s">
        <v>552</v>
      </c>
    </row>
    <row r="7775" spans="1:7" x14ac:dyDescent="0.25">
      <c r="A7775" t="s">
        <v>549</v>
      </c>
      <c r="B7775" t="s">
        <v>114</v>
      </c>
      <c r="C7775">
        <v>75516</v>
      </c>
      <c r="D7775">
        <v>202512</v>
      </c>
      <c r="E7775" s="121" t="str">
        <f t="shared" si="120"/>
        <v>01 December 2025</v>
      </c>
      <c r="F7775" t="s">
        <v>541</v>
      </c>
      <c r="G7775" t="s">
        <v>553</v>
      </c>
    </row>
    <row r="7776" spans="1:7" x14ac:dyDescent="0.25">
      <c r="A7776" t="s">
        <v>549</v>
      </c>
      <c r="B7776" t="s">
        <v>114</v>
      </c>
      <c r="C7776">
        <v>81200</v>
      </c>
      <c r="D7776">
        <v>202512</v>
      </c>
      <c r="E7776" s="121" t="str">
        <f t="shared" si="120"/>
        <v>01 December 2025</v>
      </c>
      <c r="F7776" t="s">
        <v>541</v>
      </c>
      <c r="G7776" t="s">
        <v>554</v>
      </c>
    </row>
    <row r="7777" spans="1:7" x14ac:dyDescent="0.25">
      <c r="A7777" t="s">
        <v>549</v>
      </c>
      <c r="B7777" t="s">
        <v>116</v>
      </c>
      <c r="C7777">
        <v>0</v>
      </c>
      <c r="D7777">
        <v>202512</v>
      </c>
      <c r="E7777" s="121" t="str">
        <f t="shared" si="120"/>
        <v>01 December 2025</v>
      </c>
      <c r="F7777" t="s">
        <v>541</v>
      </c>
      <c r="G7777" t="s">
        <v>550</v>
      </c>
    </row>
    <row r="7778" spans="1:7" x14ac:dyDescent="0.25">
      <c r="A7778" t="s">
        <v>549</v>
      </c>
      <c r="B7778" t="s">
        <v>116</v>
      </c>
      <c r="C7778">
        <v>0</v>
      </c>
      <c r="D7778">
        <v>202512</v>
      </c>
      <c r="E7778" s="121" t="str">
        <f t="shared" si="120"/>
        <v>01 December 2025</v>
      </c>
      <c r="F7778" t="s">
        <v>541</v>
      </c>
      <c r="G7778" t="s">
        <v>551</v>
      </c>
    </row>
    <row r="7779" spans="1:7" x14ac:dyDescent="0.25">
      <c r="A7779" t="s">
        <v>549</v>
      </c>
      <c r="B7779" t="s">
        <v>116</v>
      </c>
      <c r="C7779">
        <v>0</v>
      </c>
      <c r="D7779">
        <v>202512</v>
      </c>
      <c r="E7779" s="121" t="str">
        <f t="shared" si="120"/>
        <v>01 December 2025</v>
      </c>
      <c r="F7779" t="s">
        <v>541</v>
      </c>
      <c r="G7779" t="s">
        <v>552</v>
      </c>
    </row>
    <row r="7780" spans="1:7" x14ac:dyDescent="0.25">
      <c r="A7780" t="s">
        <v>549</v>
      </c>
      <c r="B7780" t="s">
        <v>116</v>
      </c>
      <c r="C7780">
        <v>0</v>
      </c>
      <c r="D7780">
        <v>202512</v>
      </c>
      <c r="E7780" s="121" t="str">
        <f t="shared" si="120"/>
        <v>01 December 2025</v>
      </c>
      <c r="F7780" t="s">
        <v>541</v>
      </c>
      <c r="G7780" t="s">
        <v>553</v>
      </c>
    </row>
    <row r="7781" spans="1:7" x14ac:dyDescent="0.25">
      <c r="A7781" t="s">
        <v>549</v>
      </c>
      <c r="B7781" t="s">
        <v>116</v>
      </c>
      <c r="C7781">
        <v>0</v>
      </c>
      <c r="D7781">
        <v>202512</v>
      </c>
      <c r="E7781" s="121" t="str">
        <f t="shared" si="120"/>
        <v>01 December 2025</v>
      </c>
      <c r="F7781" t="s">
        <v>541</v>
      </c>
      <c r="G7781" t="s">
        <v>554</v>
      </c>
    </row>
    <row r="7782" spans="1:7" x14ac:dyDescent="0.25">
      <c r="A7782" t="s">
        <v>549</v>
      </c>
      <c r="B7782" t="s">
        <v>118</v>
      </c>
      <c r="C7782">
        <v>0</v>
      </c>
      <c r="D7782">
        <v>202512</v>
      </c>
      <c r="E7782" s="121" t="str">
        <f t="shared" si="120"/>
        <v>01 December 2025</v>
      </c>
      <c r="F7782" t="s">
        <v>541</v>
      </c>
      <c r="G7782" t="s">
        <v>550</v>
      </c>
    </row>
    <row r="7783" spans="1:7" x14ac:dyDescent="0.25">
      <c r="A7783" t="s">
        <v>549</v>
      </c>
      <c r="B7783" t="s">
        <v>118</v>
      </c>
      <c r="C7783">
        <v>0</v>
      </c>
      <c r="D7783">
        <v>202512</v>
      </c>
      <c r="E7783" s="121" t="str">
        <f t="shared" si="120"/>
        <v>01 December 2025</v>
      </c>
      <c r="F7783" t="s">
        <v>541</v>
      </c>
      <c r="G7783" t="s">
        <v>551</v>
      </c>
    </row>
    <row r="7784" spans="1:7" x14ac:dyDescent="0.25">
      <c r="A7784" t="s">
        <v>549</v>
      </c>
      <c r="B7784" t="s">
        <v>118</v>
      </c>
      <c r="C7784">
        <v>0</v>
      </c>
      <c r="D7784">
        <v>202512</v>
      </c>
      <c r="E7784" s="121" t="str">
        <f t="shared" si="120"/>
        <v>01 December 2025</v>
      </c>
      <c r="F7784" t="s">
        <v>541</v>
      </c>
      <c r="G7784" t="s">
        <v>552</v>
      </c>
    </row>
    <row r="7785" spans="1:7" x14ac:dyDescent="0.25">
      <c r="A7785" t="s">
        <v>549</v>
      </c>
      <c r="B7785" t="s">
        <v>118</v>
      </c>
      <c r="C7785">
        <v>0</v>
      </c>
      <c r="D7785">
        <v>202512</v>
      </c>
      <c r="E7785" s="121" t="str">
        <f t="shared" si="120"/>
        <v>01 December 2025</v>
      </c>
      <c r="F7785" t="s">
        <v>541</v>
      </c>
      <c r="G7785" t="s">
        <v>553</v>
      </c>
    </row>
    <row r="7786" spans="1:7" x14ac:dyDescent="0.25">
      <c r="A7786" t="s">
        <v>549</v>
      </c>
      <c r="B7786" t="s">
        <v>118</v>
      </c>
      <c r="C7786">
        <v>0</v>
      </c>
      <c r="D7786">
        <v>202512</v>
      </c>
      <c r="E7786" s="121" t="str">
        <f t="shared" si="120"/>
        <v>01 December 2025</v>
      </c>
      <c r="F7786" t="s">
        <v>541</v>
      </c>
      <c r="G7786" t="s">
        <v>554</v>
      </c>
    </row>
    <row r="7787" spans="1:7" x14ac:dyDescent="0.25">
      <c r="A7787" t="s">
        <v>549</v>
      </c>
      <c r="B7787" t="s">
        <v>120</v>
      </c>
      <c r="C7787">
        <v>-10295.1</v>
      </c>
      <c r="D7787">
        <v>202512</v>
      </c>
      <c r="E7787" s="121" t="str">
        <f t="shared" si="120"/>
        <v>01 December 2025</v>
      </c>
      <c r="F7787" t="s">
        <v>541</v>
      </c>
      <c r="G7787" t="s">
        <v>550</v>
      </c>
    </row>
    <row r="7788" spans="1:7" x14ac:dyDescent="0.25">
      <c r="A7788" t="s">
        <v>549</v>
      </c>
      <c r="B7788" t="s">
        <v>120</v>
      </c>
      <c r="C7788">
        <v>-17158.5</v>
      </c>
      <c r="D7788">
        <v>202512</v>
      </c>
      <c r="E7788" s="121" t="str">
        <f t="shared" si="120"/>
        <v>01 December 2025</v>
      </c>
      <c r="F7788" t="s">
        <v>541</v>
      </c>
      <c r="G7788" t="s">
        <v>551</v>
      </c>
    </row>
    <row r="7789" spans="1:7" x14ac:dyDescent="0.25">
      <c r="A7789" t="s">
        <v>549</v>
      </c>
      <c r="B7789" t="s">
        <v>120</v>
      </c>
      <c r="C7789">
        <v>-24021.899999999998</v>
      </c>
      <c r="D7789">
        <v>202512</v>
      </c>
      <c r="E7789" s="121" t="str">
        <f t="shared" si="120"/>
        <v>01 December 2025</v>
      </c>
      <c r="F7789" t="s">
        <v>541</v>
      </c>
      <c r="G7789" t="s">
        <v>552</v>
      </c>
    </row>
    <row r="7790" spans="1:7" x14ac:dyDescent="0.25">
      <c r="A7790" t="s">
        <v>549</v>
      </c>
      <c r="B7790" t="s">
        <v>120</v>
      </c>
      <c r="C7790">
        <v>-31914.81</v>
      </c>
      <c r="D7790">
        <v>202512</v>
      </c>
      <c r="E7790" s="121" t="str">
        <f t="shared" si="120"/>
        <v>01 December 2025</v>
      </c>
      <c r="F7790" t="s">
        <v>541</v>
      </c>
      <c r="G7790" t="s">
        <v>553</v>
      </c>
    </row>
    <row r="7791" spans="1:7" x14ac:dyDescent="0.25">
      <c r="A7791" t="s">
        <v>549</v>
      </c>
      <c r="B7791" t="s">
        <v>120</v>
      </c>
      <c r="C7791">
        <v>-34317</v>
      </c>
      <c r="D7791">
        <v>202512</v>
      </c>
      <c r="E7791" s="121" t="str">
        <f t="shared" si="120"/>
        <v>01 December 2025</v>
      </c>
      <c r="F7791" t="s">
        <v>541</v>
      </c>
      <c r="G7791" t="s">
        <v>554</v>
      </c>
    </row>
    <row r="7792" spans="1:7" x14ac:dyDescent="0.25">
      <c r="A7792" t="s">
        <v>549</v>
      </c>
      <c r="B7792" t="s">
        <v>122</v>
      </c>
      <c r="C7792">
        <v>-4494</v>
      </c>
      <c r="D7792">
        <v>202512</v>
      </c>
      <c r="E7792" s="121" t="str">
        <f t="shared" si="120"/>
        <v>01 December 2025</v>
      </c>
      <c r="F7792" t="s">
        <v>541</v>
      </c>
      <c r="G7792" t="s">
        <v>550</v>
      </c>
    </row>
    <row r="7793" spans="1:7" x14ac:dyDescent="0.25">
      <c r="A7793" t="s">
        <v>549</v>
      </c>
      <c r="B7793" t="s">
        <v>122</v>
      </c>
      <c r="C7793">
        <v>-7490</v>
      </c>
      <c r="D7793">
        <v>202512</v>
      </c>
      <c r="E7793" s="121" t="str">
        <f t="shared" si="120"/>
        <v>01 December 2025</v>
      </c>
      <c r="F7793" t="s">
        <v>541</v>
      </c>
      <c r="G7793" t="s">
        <v>551</v>
      </c>
    </row>
    <row r="7794" spans="1:7" x14ac:dyDescent="0.25">
      <c r="A7794" t="s">
        <v>549</v>
      </c>
      <c r="B7794" t="s">
        <v>122</v>
      </c>
      <c r="C7794">
        <v>-10486</v>
      </c>
      <c r="D7794">
        <v>202512</v>
      </c>
      <c r="E7794" s="121" t="str">
        <f t="shared" si="120"/>
        <v>01 December 2025</v>
      </c>
      <c r="F7794" t="s">
        <v>541</v>
      </c>
      <c r="G7794" t="s">
        <v>552</v>
      </c>
    </row>
    <row r="7795" spans="1:7" x14ac:dyDescent="0.25">
      <c r="A7795" t="s">
        <v>549</v>
      </c>
      <c r="B7795" t="s">
        <v>122</v>
      </c>
      <c r="C7795">
        <v>-13931.400000000001</v>
      </c>
      <c r="D7795">
        <v>202512</v>
      </c>
      <c r="E7795" s="121" t="str">
        <f t="shared" si="120"/>
        <v>01 December 2025</v>
      </c>
      <c r="F7795" t="s">
        <v>541</v>
      </c>
      <c r="G7795" t="s">
        <v>553</v>
      </c>
    </row>
    <row r="7796" spans="1:7" x14ac:dyDescent="0.25">
      <c r="A7796" t="s">
        <v>549</v>
      </c>
      <c r="B7796" t="s">
        <v>122</v>
      </c>
      <c r="C7796">
        <v>-14980</v>
      </c>
      <c r="D7796">
        <v>202512</v>
      </c>
      <c r="E7796" s="121" t="str">
        <f t="shared" si="120"/>
        <v>01 December 2025</v>
      </c>
      <c r="F7796" t="s">
        <v>541</v>
      </c>
      <c r="G7796" t="s">
        <v>554</v>
      </c>
    </row>
    <row r="7797" spans="1:7" x14ac:dyDescent="0.25">
      <c r="A7797" t="s">
        <v>549</v>
      </c>
      <c r="B7797" t="s">
        <v>124</v>
      </c>
      <c r="C7797">
        <v>-651.6</v>
      </c>
      <c r="D7797">
        <v>202512</v>
      </c>
      <c r="E7797" s="121" t="str">
        <f t="shared" si="120"/>
        <v>01 December 2025</v>
      </c>
      <c r="F7797" t="s">
        <v>541</v>
      </c>
      <c r="G7797" t="s">
        <v>550</v>
      </c>
    </row>
    <row r="7798" spans="1:7" x14ac:dyDescent="0.25">
      <c r="A7798" t="s">
        <v>549</v>
      </c>
      <c r="B7798" t="s">
        <v>124</v>
      </c>
      <c r="C7798">
        <v>-1086</v>
      </c>
      <c r="D7798">
        <v>202512</v>
      </c>
      <c r="E7798" s="121" t="str">
        <f t="shared" si="120"/>
        <v>01 December 2025</v>
      </c>
      <c r="F7798" t="s">
        <v>541</v>
      </c>
      <c r="G7798" t="s">
        <v>551</v>
      </c>
    </row>
    <row r="7799" spans="1:7" x14ac:dyDescent="0.25">
      <c r="A7799" t="s">
        <v>549</v>
      </c>
      <c r="B7799" t="s">
        <v>124</v>
      </c>
      <c r="C7799">
        <v>-1520.3999999999999</v>
      </c>
      <c r="D7799">
        <v>202512</v>
      </c>
      <c r="E7799" s="121" t="str">
        <f t="shared" si="120"/>
        <v>01 December 2025</v>
      </c>
      <c r="F7799" t="s">
        <v>541</v>
      </c>
      <c r="G7799" t="s">
        <v>552</v>
      </c>
    </row>
    <row r="7800" spans="1:7" x14ac:dyDescent="0.25">
      <c r="A7800" t="s">
        <v>549</v>
      </c>
      <c r="B7800" t="s">
        <v>124</v>
      </c>
      <c r="C7800">
        <v>-2019.96</v>
      </c>
      <c r="D7800">
        <v>202512</v>
      </c>
      <c r="E7800" s="121" t="str">
        <f t="shared" si="120"/>
        <v>01 December 2025</v>
      </c>
      <c r="F7800" t="s">
        <v>541</v>
      </c>
      <c r="G7800" t="s">
        <v>553</v>
      </c>
    </row>
    <row r="7801" spans="1:7" x14ac:dyDescent="0.25">
      <c r="A7801" t="s">
        <v>549</v>
      </c>
      <c r="B7801" t="s">
        <v>124</v>
      </c>
      <c r="C7801">
        <v>-2172</v>
      </c>
      <c r="D7801">
        <v>202512</v>
      </c>
      <c r="E7801" s="121" t="str">
        <f t="shared" si="120"/>
        <v>01 December 2025</v>
      </c>
      <c r="F7801" t="s">
        <v>541</v>
      </c>
      <c r="G7801" t="s">
        <v>554</v>
      </c>
    </row>
    <row r="7802" spans="1:7" x14ac:dyDescent="0.25">
      <c r="A7802" t="s">
        <v>549</v>
      </c>
      <c r="B7802" t="s">
        <v>558</v>
      </c>
      <c r="C7802">
        <v>-1500</v>
      </c>
      <c r="D7802">
        <v>202512</v>
      </c>
      <c r="E7802" s="121" t="str">
        <f t="shared" si="120"/>
        <v>01 December 2025</v>
      </c>
      <c r="F7802" t="s">
        <v>541</v>
      </c>
      <c r="G7802" t="s">
        <v>550</v>
      </c>
    </row>
    <row r="7803" spans="1:7" x14ac:dyDescent="0.25">
      <c r="A7803" t="s">
        <v>549</v>
      </c>
      <c r="B7803" t="s">
        <v>558</v>
      </c>
      <c r="C7803">
        <v>-2500</v>
      </c>
      <c r="D7803">
        <v>202512</v>
      </c>
      <c r="E7803" s="121" t="str">
        <f t="shared" si="120"/>
        <v>01 December 2025</v>
      </c>
      <c r="F7803" t="s">
        <v>541</v>
      </c>
      <c r="G7803" t="s">
        <v>551</v>
      </c>
    </row>
    <row r="7804" spans="1:7" x14ac:dyDescent="0.25">
      <c r="A7804" t="s">
        <v>549</v>
      </c>
      <c r="B7804" t="s">
        <v>558</v>
      </c>
      <c r="C7804">
        <v>-3500</v>
      </c>
      <c r="D7804">
        <v>202512</v>
      </c>
      <c r="E7804" s="121" t="str">
        <f t="shared" si="120"/>
        <v>01 December 2025</v>
      </c>
      <c r="F7804" t="s">
        <v>541</v>
      </c>
      <c r="G7804" t="s">
        <v>552</v>
      </c>
    </row>
    <row r="7805" spans="1:7" x14ac:dyDescent="0.25">
      <c r="A7805" t="s">
        <v>549</v>
      </c>
      <c r="B7805" t="s">
        <v>558</v>
      </c>
      <c r="C7805">
        <v>-4650</v>
      </c>
      <c r="D7805">
        <v>202512</v>
      </c>
      <c r="E7805" s="121" t="str">
        <f t="shared" si="120"/>
        <v>01 December 2025</v>
      </c>
      <c r="F7805" t="s">
        <v>541</v>
      </c>
      <c r="G7805" t="s">
        <v>553</v>
      </c>
    </row>
    <row r="7806" spans="1:7" x14ac:dyDescent="0.25">
      <c r="A7806" t="s">
        <v>549</v>
      </c>
      <c r="B7806" t="s">
        <v>558</v>
      </c>
      <c r="C7806">
        <v>-5000</v>
      </c>
      <c r="D7806">
        <v>202512</v>
      </c>
      <c r="E7806" s="121" t="str">
        <f t="shared" si="120"/>
        <v>01 December 2025</v>
      </c>
      <c r="F7806" t="s">
        <v>541</v>
      </c>
      <c r="G7806" t="s">
        <v>554</v>
      </c>
    </row>
    <row r="7807" spans="1:7" x14ac:dyDescent="0.25">
      <c r="A7807" t="s">
        <v>549</v>
      </c>
      <c r="B7807" t="s">
        <v>126</v>
      </c>
      <c r="C7807">
        <v>-864.9</v>
      </c>
      <c r="D7807">
        <v>202512</v>
      </c>
      <c r="E7807" s="121" t="str">
        <f t="shared" si="120"/>
        <v>01 December 2025</v>
      </c>
      <c r="F7807" t="s">
        <v>541</v>
      </c>
      <c r="G7807" t="s">
        <v>550</v>
      </c>
    </row>
    <row r="7808" spans="1:7" x14ac:dyDescent="0.25">
      <c r="A7808" t="s">
        <v>549</v>
      </c>
      <c r="B7808" t="s">
        <v>126</v>
      </c>
      <c r="C7808">
        <v>-1441.5</v>
      </c>
      <c r="D7808">
        <v>202512</v>
      </c>
      <c r="E7808" s="121" t="str">
        <f t="shared" si="120"/>
        <v>01 December 2025</v>
      </c>
      <c r="F7808" t="s">
        <v>541</v>
      </c>
      <c r="G7808" t="s">
        <v>551</v>
      </c>
    </row>
    <row r="7809" spans="1:7" x14ac:dyDescent="0.25">
      <c r="A7809" t="s">
        <v>549</v>
      </c>
      <c r="B7809" t="s">
        <v>126</v>
      </c>
      <c r="C7809">
        <v>-2018.1</v>
      </c>
      <c r="D7809">
        <v>202512</v>
      </c>
      <c r="E7809" s="121" t="str">
        <f t="shared" si="120"/>
        <v>01 December 2025</v>
      </c>
      <c r="F7809" t="s">
        <v>541</v>
      </c>
      <c r="G7809" t="s">
        <v>552</v>
      </c>
    </row>
    <row r="7810" spans="1:7" x14ac:dyDescent="0.25">
      <c r="A7810" t="s">
        <v>549</v>
      </c>
      <c r="B7810" t="s">
        <v>126</v>
      </c>
      <c r="C7810">
        <v>-2681.19</v>
      </c>
      <c r="D7810">
        <v>202512</v>
      </c>
      <c r="E7810" s="121" t="str">
        <f t="shared" si="120"/>
        <v>01 December 2025</v>
      </c>
      <c r="F7810" t="s">
        <v>541</v>
      </c>
      <c r="G7810" t="s">
        <v>553</v>
      </c>
    </row>
    <row r="7811" spans="1:7" x14ac:dyDescent="0.25">
      <c r="A7811" t="s">
        <v>549</v>
      </c>
      <c r="B7811" t="s">
        <v>126</v>
      </c>
      <c r="C7811">
        <v>-2883</v>
      </c>
      <c r="D7811">
        <v>202512</v>
      </c>
      <c r="E7811" s="121" t="str">
        <f t="shared" si="120"/>
        <v>01 December 2025</v>
      </c>
      <c r="F7811" t="s">
        <v>541</v>
      </c>
      <c r="G7811" t="s">
        <v>554</v>
      </c>
    </row>
    <row r="7812" spans="1:7" x14ac:dyDescent="0.25">
      <c r="A7812" t="s">
        <v>549</v>
      </c>
      <c r="B7812" t="s">
        <v>128</v>
      </c>
      <c r="C7812">
        <v>0</v>
      </c>
      <c r="D7812">
        <v>202512</v>
      </c>
      <c r="E7812" s="121" t="str">
        <f t="shared" si="120"/>
        <v>01 December 2025</v>
      </c>
      <c r="F7812" t="s">
        <v>541</v>
      </c>
      <c r="G7812" t="s">
        <v>550</v>
      </c>
    </row>
    <row r="7813" spans="1:7" x14ac:dyDescent="0.25">
      <c r="A7813" t="s">
        <v>549</v>
      </c>
      <c r="B7813" t="s">
        <v>128</v>
      </c>
      <c r="C7813">
        <v>0</v>
      </c>
      <c r="D7813">
        <v>202512</v>
      </c>
      <c r="E7813" s="121" t="str">
        <f t="shared" si="120"/>
        <v>01 December 2025</v>
      </c>
      <c r="F7813" t="s">
        <v>541</v>
      </c>
      <c r="G7813" t="s">
        <v>551</v>
      </c>
    </row>
    <row r="7814" spans="1:7" x14ac:dyDescent="0.25">
      <c r="A7814" t="s">
        <v>549</v>
      </c>
      <c r="B7814" t="s">
        <v>128</v>
      </c>
      <c r="C7814">
        <v>0</v>
      </c>
      <c r="D7814">
        <v>202512</v>
      </c>
      <c r="E7814" s="121" t="str">
        <f t="shared" si="120"/>
        <v>01 December 2025</v>
      </c>
      <c r="F7814" t="s">
        <v>541</v>
      </c>
      <c r="G7814" t="s">
        <v>552</v>
      </c>
    </row>
    <row r="7815" spans="1:7" x14ac:dyDescent="0.25">
      <c r="A7815" t="s">
        <v>549</v>
      </c>
      <c r="B7815" t="s">
        <v>128</v>
      </c>
      <c r="C7815">
        <v>0</v>
      </c>
      <c r="D7815">
        <v>202512</v>
      </c>
      <c r="E7815" s="121" t="str">
        <f t="shared" ref="E7815:E7878" si="121">TEXT(DATE(LEFT(D7815,4), RIGHT(D7815,2), 1), "DD MMMM YYYY")</f>
        <v>01 December 2025</v>
      </c>
      <c r="F7815" t="s">
        <v>541</v>
      </c>
      <c r="G7815" t="s">
        <v>553</v>
      </c>
    </row>
    <row r="7816" spans="1:7" x14ac:dyDescent="0.25">
      <c r="A7816" t="s">
        <v>549</v>
      </c>
      <c r="B7816" t="s">
        <v>128</v>
      </c>
      <c r="C7816">
        <v>0</v>
      </c>
      <c r="D7816">
        <v>202512</v>
      </c>
      <c r="E7816" s="121" t="str">
        <f t="shared" si="121"/>
        <v>01 December 2025</v>
      </c>
      <c r="F7816" t="s">
        <v>541</v>
      </c>
      <c r="G7816" t="s">
        <v>554</v>
      </c>
    </row>
    <row r="7817" spans="1:7" x14ac:dyDescent="0.25">
      <c r="A7817" t="s">
        <v>549</v>
      </c>
      <c r="B7817" t="s">
        <v>543</v>
      </c>
      <c r="C7817">
        <v>-16.2</v>
      </c>
      <c r="D7817">
        <v>202512</v>
      </c>
      <c r="E7817" s="121" t="str">
        <f t="shared" si="121"/>
        <v>01 December 2025</v>
      </c>
      <c r="F7817" t="s">
        <v>541</v>
      </c>
      <c r="G7817" t="s">
        <v>550</v>
      </c>
    </row>
    <row r="7818" spans="1:7" x14ac:dyDescent="0.25">
      <c r="A7818" t="s">
        <v>549</v>
      </c>
      <c r="B7818" t="s">
        <v>543</v>
      </c>
      <c r="C7818">
        <v>-27</v>
      </c>
      <c r="D7818">
        <v>202512</v>
      </c>
      <c r="E7818" s="121" t="str">
        <f t="shared" si="121"/>
        <v>01 December 2025</v>
      </c>
      <c r="F7818" t="s">
        <v>541</v>
      </c>
      <c r="G7818" t="s">
        <v>551</v>
      </c>
    </row>
    <row r="7819" spans="1:7" x14ac:dyDescent="0.25">
      <c r="A7819" t="s">
        <v>549</v>
      </c>
      <c r="B7819" t="s">
        <v>543</v>
      </c>
      <c r="C7819">
        <v>-37.799999999999997</v>
      </c>
      <c r="D7819">
        <v>202512</v>
      </c>
      <c r="E7819" s="121" t="str">
        <f t="shared" si="121"/>
        <v>01 December 2025</v>
      </c>
      <c r="F7819" t="s">
        <v>541</v>
      </c>
      <c r="G7819" t="s">
        <v>552</v>
      </c>
    </row>
    <row r="7820" spans="1:7" x14ac:dyDescent="0.25">
      <c r="A7820" t="s">
        <v>549</v>
      </c>
      <c r="B7820" t="s">
        <v>543</v>
      </c>
      <c r="C7820">
        <v>-50.220000000000006</v>
      </c>
      <c r="D7820">
        <v>202512</v>
      </c>
      <c r="E7820" s="121" t="str">
        <f t="shared" si="121"/>
        <v>01 December 2025</v>
      </c>
      <c r="F7820" t="s">
        <v>541</v>
      </c>
      <c r="G7820" t="s">
        <v>553</v>
      </c>
    </row>
    <row r="7821" spans="1:7" x14ac:dyDescent="0.25">
      <c r="A7821" t="s">
        <v>549</v>
      </c>
      <c r="B7821" t="s">
        <v>543</v>
      </c>
      <c r="C7821">
        <v>-54</v>
      </c>
      <c r="D7821">
        <v>202512</v>
      </c>
      <c r="E7821" s="121" t="str">
        <f t="shared" si="121"/>
        <v>01 December 2025</v>
      </c>
      <c r="F7821" t="s">
        <v>541</v>
      </c>
      <c r="G7821" t="s">
        <v>554</v>
      </c>
    </row>
    <row r="7822" spans="1:7" x14ac:dyDescent="0.25">
      <c r="A7822" t="s">
        <v>549</v>
      </c>
      <c r="B7822" t="s">
        <v>130</v>
      </c>
      <c r="C7822">
        <v>0</v>
      </c>
      <c r="D7822">
        <v>202512</v>
      </c>
      <c r="E7822" s="121" t="str">
        <f t="shared" si="121"/>
        <v>01 December 2025</v>
      </c>
      <c r="F7822" t="s">
        <v>541</v>
      </c>
      <c r="G7822" t="s">
        <v>550</v>
      </c>
    </row>
    <row r="7823" spans="1:7" x14ac:dyDescent="0.25">
      <c r="A7823" t="s">
        <v>549</v>
      </c>
      <c r="B7823" t="s">
        <v>130</v>
      </c>
      <c r="C7823">
        <v>0</v>
      </c>
      <c r="D7823">
        <v>202512</v>
      </c>
      <c r="E7823" s="121" t="str">
        <f t="shared" si="121"/>
        <v>01 December 2025</v>
      </c>
      <c r="F7823" t="s">
        <v>541</v>
      </c>
      <c r="G7823" t="s">
        <v>551</v>
      </c>
    </row>
    <row r="7824" spans="1:7" x14ac:dyDescent="0.25">
      <c r="A7824" t="s">
        <v>549</v>
      </c>
      <c r="B7824" t="s">
        <v>130</v>
      </c>
      <c r="C7824">
        <v>0</v>
      </c>
      <c r="D7824">
        <v>202512</v>
      </c>
      <c r="E7824" s="121" t="str">
        <f t="shared" si="121"/>
        <v>01 December 2025</v>
      </c>
      <c r="F7824" t="s">
        <v>541</v>
      </c>
      <c r="G7824" t="s">
        <v>552</v>
      </c>
    </row>
    <row r="7825" spans="1:7" x14ac:dyDescent="0.25">
      <c r="A7825" t="s">
        <v>549</v>
      </c>
      <c r="B7825" t="s">
        <v>130</v>
      </c>
      <c r="C7825">
        <v>0</v>
      </c>
      <c r="D7825">
        <v>202512</v>
      </c>
      <c r="E7825" s="121" t="str">
        <f t="shared" si="121"/>
        <v>01 December 2025</v>
      </c>
      <c r="F7825" t="s">
        <v>541</v>
      </c>
      <c r="G7825" t="s">
        <v>553</v>
      </c>
    </row>
    <row r="7826" spans="1:7" x14ac:dyDescent="0.25">
      <c r="A7826" t="s">
        <v>549</v>
      </c>
      <c r="B7826" t="s">
        <v>130</v>
      </c>
      <c r="C7826">
        <v>0</v>
      </c>
      <c r="D7826">
        <v>202512</v>
      </c>
      <c r="E7826" s="121" t="str">
        <f t="shared" si="121"/>
        <v>01 December 2025</v>
      </c>
      <c r="F7826" t="s">
        <v>541</v>
      </c>
      <c r="G7826" t="s">
        <v>554</v>
      </c>
    </row>
    <row r="7827" spans="1:7" x14ac:dyDescent="0.25">
      <c r="A7827" t="s">
        <v>549</v>
      </c>
      <c r="B7827" t="s">
        <v>134</v>
      </c>
      <c r="C7827">
        <v>-1303.2</v>
      </c>
      <c r="D7827">
        <v>202512</v>
      </c>
      <c r="E7827" s="121" t="str">
        <f t="shared" si="121"/>
        <v>01 December 2025</v>
      </c>
      <c r="F7827" t="s">
        <v>541</v>
      </c>
      <c r="G7827" t="s">
        <v>550</v>
      </c>
    </row>
    <row r="7828" spans="1:7" x14ac:dyDescent="0.25">
      <c r="A7828" t="s">
        <v>549</v>
      </c>
      <c r="B7828" t="s">
        <v>134</v>
      </c>
      <c r="C7828">
        <v>-2172</v>
      </c>
      <c r="D7828">
        <v>202512</v>
      </c>
      <c r="E7828" s="121" t="str">
        <f t="shared" si="121"/>
        <v>01 December 2025</v>
      </c>
      <c r="F7828" t="s">
        <v>541</v>
      </c>
      <c r="G7828" t="s">
        <v>551</v>
      </c>
    </row>
    <row r="7829" spans="1:7" x14ac:dyDescent="0.25">
      <c r="A7829" t="s">
        <v>549</v>
      </c>
      <c r="B7829" t="s">
        <v>134</v>
      </c>
      <c r="C7829">
        <v>-3040.7999999999997</v>
      </c>
      <c r="D7829">
        <v>202512</v>
      </c>
      <c r="E7829" s="121" t="str">
        <f t="shared" si="121"/>
        <v>01 December 2025</v>
      </c>
      <c r="F7829" t="s">
        <v>541</v>
      </c>
      <c r="G7829" t="s">
        <v>552</v>
      </c>
    </row>
    <row r="7830" spans="1:7" x14ac:dyDescent="0.25">
      <c r="A7830" t="s">
        <v>549</v>
      </c>
      <c r="B7830" t="s">
        <v>134</v>
      </c>
      <c r="C7830">
        <v>-4039.92</v>
      </c>
      <c r="D7830">
        <v>202512</v>
      </c>
      <c r="E7830" s="121" t="str">
        <f t="shared" si="121"/>
        <v>01 December 2025</v>
      </c>
      <c r="F7830" t="s">
        <v>541</v>
      </c>
      <c r="G7830" t="s">
        <v>553</v>
      </c>
    </row>
    <row r="7831" spans="1:7" x14ac:dyDescent="0.25">
      <c r="A7831" t="s">
        <v>549</v>
      </c>
      <c r="B7831" t="s">
        <v>134</v>
      </c>
      <c r="C7831">
        <v>-4344</v>
      </c>
      <c r="D7831">
        <v>202512</v>
      </c>
      <c r="E7831" s="121" t="str">
        <f t="shared" si="121"/>
        <v>01 December 2025</v>
      </c>
      <c r="F7831" t="s">
        <v>541</v>
      </c>
      <c r="G7831" t="s">
        <v>554</v>
      </c>
    </row>
    <row r="7832" spans="1:7" x14ac:dyDescent="0.25">
      <c r="A7832" t="s">
        <v>549</v>
      </c>
      <c r="B7832" t="s">
        <v>140</v>
      </c>
      <c r="C7832">
        <v>-19125</v>
      </c>
      <c r="D7832">
        <v>202512</v>
      </c>
      <c r="E7832" s="121" t="str">
        <f t="shared" si="121"/>
        <v>01 December 2025</v>
      </c>
      <c r="F7832" t="s">
        <v>541</v>
      </c>
      <c r="G7832" t="s">
        <v>550</v>
      </c>
    </row>
    <row r="7833" spans="1:7" x14ac:dyDescent="0.25">
      <c r="A7833" t="s">
        <v>549</v>
      </c>
      <c r="B7833" t="s">
        <v>140</v>
      </c>
      <c r="C7833">
        <v>-31875</v>
      </c>
      <c r="D7833">
        <v>202512</v>
      </c>
      <c r="E7833" s="121" t="str">
        <f t="shared" si="121"/>
        <v>01 December 2025</v>
      </c>
      <c r="F7833" t="s">
        <v>541</v>
      </c>
      <c r="G7833" t="s">
        <v>551</v>
      </c>
    </row>
    <row r="7834" spans="1:7" x14ac:dyDescent="0.25">
      <c r="A7834" t="s">
        <v>549</v>
      </c>
      <c r="B7834" t="s">
        <v>140</v>
      </c>
      <c r="C7834">
        <v>-44625</v>
      </c>
      <c r="D7834">
        <v>202512</v>
      </c>
      <c r="E7834" s="121" t="str">
        <f t="shared" si="121"/>
        <v>01 December 2025</v>
      </c>
      <c r="F7834" t="s">
        <v>541</v>
      </c>
      <c r="G7834" t="s">
        <v>552</v>
      </c>
    </row>
    <row r="7835" spans="1:7" x14ac:dyDescent="0.25">
      <c r="A7835" t="s">
        <v>549</v>
      </c>
      <c r="B7835" t="s">
        <v>140</v>
      </c>
      <c r="C7835">
        <v>-59287.5</v>
      </c>
      <c r="D7835">
        <v>202512</v>
      </c>
      <c r="E7835" s="121" t="str">
        <f t="shared" si="121"/>
        <v>01 December 2025</v>
      </c>
      <c r="F7835" t="s">
        <v>541</v>
      </c>
      <c r="G7835" t="s">
        <v>553</v>
      </c>
    </row>
    <row r="7836" spans="1:7" x14ac:dyDescent="0.25">
      <c r="A7836" t="s">
        <v>549</v>
      </c>
      <c r="B7836" t="s">
        <v>140</v>
      </c>
      <c r="C7836">
        <v>-63750</v>
      </c>
      <c r="D7836">
        <v>202512</v>
      </c>
      <c r="E7836" s="121" t="str">
        <f t="shared" si="121"/>
        <v>01 December 2025</v>
      </c>
      <c r="F7836" t="s">
        <v>541</v>
      </c>
      <c r="G7836" t="s">
        <v>554</v>
      </c>
    </row>
    <row r="7837" spans="1:7" x14ac:dyDescent="0.25">
      <c r="A7837" t="s">
        <v>549</v>
      </c>
      <c r="B7837" t="s">
        <v>142</v>
      </c>
      <c r="C7837">
        <v>0</v>
      </c>
      <c r="D7837">
        <v>202512</v>
      </c>
      <c r="E7837" s="121" t="str">
        <f t="shared" si="121"/>
        <v>01 December 2025</v>
      </c>
      <c r="F7837" t="s">
        <v>541</v>
      </c>
      <c r="G7837" t="s">
        <v>550</v>
      </c>
    </row>
    <row r="7838" spans="1:7" x14ac:dyDescent="0.25">
      <c r="A7838" t="s">
        <v>549</v>
      </c>
      <c r="B7838" t="s">
        <v>142</v>
      </c>
      <c r="C7838">
        <v>0</v>
      </c>
      <c r="D7838">
        <v>202512</v>
      </c>
      <c r="E7838" s="121" t="str">
        <f t="shared" si="121"/>
        <v>01 December 2025</v>
      </c>
      <c r="F7838" t="s">
        <v>541</v>
      </c>
      <c r="G7838" t="s">
        <v>551</v>
      </c>
    </row>
    <row r="7839" spans="1:7" x14ac:dyDescent="0.25">
      <c r="A7839" t="s">
        <v>549</v>
      </c>
      <c r="B7839" t="s">
        <v>142</v>
      </c>
      <c r="C7839">
        <v>0</v>
      </c>
      <c r="D7839">
        <v>202512</v>
      </c>
      <c r="E7839" s="121" t="str">
        <f t="shared" si="121"/>
        <v>01 December 2025</v>
      </c>
      <c r="F7839" t="s">
        <v>541</v>
      </c>
      <c r="G7839" t="s">
        <v>552</v>
      </c>
    </row>
    <row r="7840" spans="1:7" x14ac:dyDescent="0.25">
      <c r="A7840" t="s">
        <v>549</v>
      </c>
      <c r="B7840" t="s">
        <v>142</v>
      </c>
      <c r="C7840">
        <v>0</v>
      </c>
      <c r="D7840">
        <v>202512</v>
      </c>
      <c r="E7840" s="121" t="str">
        <f t="shared" si="121"/>
        <v>01 December 2025</v>
      </c>
      <c r="F7840" t="s">
        <v>541</v>
      </c>
      <c r="G7840" t="s">
        <v>553</v>
      </c>
    </row>
    <row r="7841" spans="1:7" x14ac:dyDescent="0.25">
      <c r="A7841" t="s">
        <v>549</v>
      </c>
      <c r="B7841" t="s">
        <v>142</v>
      </c>
      <c r="C7841">
        <v>0</v>
      </c>
      <c r="D7841">
        <v>202512</v>
      </c>
      <c r="E7841" s="121" t="str">
        <f t="shared" si="121"/>
        <v>01 December 2025</v>
      </c>
      <c r="F7841" t="s">
        <v>541</v>
      </c>
      <c r="G7841" t="s">
        <v>554</v>
      </c>
    </row>
    <row r="7842" spans="1:7" x14ac:dyDescent="0.25">
      <c r="A7842" t="s">
        <v>549</v>
      </c>
      <c r="B7842" t="s">
        <v>329</v>
      </c>
      <c r="C7842">
        <v>-180</v>
      </c>
      <c r="D7842">
        <v>202512</v>
      </c>
      <c r="E7842" s="121" t="str">
        <f t="shared" si="121"/>
        <v>01 December 2025</v>
      </c>
      <c r="F7842" t="s">
        <v>541</v>
      </c>
      <c r="G7842" t="s">
        <v>550</v>
      </c>
    </row>
    <row r="7843" spans="1:7" x14ac:dyDescent="0.25">
      <c r="A7843" t="s">
        <v>549</v>
      </c>
      <c r="B7843" t="s">
        <v>329</v>
      </c>
      <c r="C7843">
        <v>-300</v>
      </c>
      <c r="D7843">
        <v>202512</v>
      </c>
      <c r="E7843" s="121" t="str">
        <f t="shared" si="121"/>
        <v>01 December 2025</v>
      </c>
      <c r="F7843" t="s">
        <v>541</v>
      </c>
      <c r="G7843" t="s">
        <v>551</v>
      </c>
    </row>
    <row r="7844" spans="1:7" x14ac:dyDescent="0.25">
      <c r="A7844" t="s">
        <v>549</v>
      </c>
      <c r="B7844" t="s">
        <v>329</v>
      </c>
      <c r="C7844">
        <v>-420</v>
      </c>
      <c r="D7844">
        <v>202512</v>
      </c>
      <c r="E7844" s="121" t="str">
        <f t="shared" si="121"/>
        <v>01 December 2025</v>
      </c>
      <c r="F7844" t="s">
        <v>541</v>
      </c>
      <c r="G7844" t="s">
        <v>552</v>
      </c>
    </row>
    <row r="7845" spans="1:7" x14ac:dyDescent="0.25">
      <c r="A7845" t="s">
        <v>549</v>
      </c>
      <c r="B7845" t="s">
        <v>329</v>
      </c>
      <c r="C7845">
        <v>-558</v>
      </c>
      <c r="D7845">
        <v>202512</v>
      </c>
      <c r="E7845" s="121" t="str">
        <f t="shared" si="121"/>
        <v>01 December 2025</v>
      </c>
      <c r="F7845" t="s">
        <v>541</v>
      </c>
      <c r="G7845" t="s">
        <v>553</v>
      </c>
    </row>
    <row r="7846" spans="1:7" x14ac:dyDescent="0.25">
      <c r="A7846" t="s">
        <v>549</v>
      </c>
      <c r="B7846" t="s">
        <v>329</v>
      </c>
      <c r="C7846">
        <v>-600</v>
      </c>
      <c r="D7846">
        <v>202512</v>
      </c>
      <c r="E7846" s="121" t="str">
        <f t="shared" si="121"/>
        <v>01 December 2025</v>
      </c>
      <c r="F7846" t="s">
        <v>541</v>
      </c>
      <c r="G7846" t="s">
        <v>554</v>
      </c>
    </row>
    <row r="7847" spans="1:7" x14ac:dyDescent="0.25">
      <c r="A7847" t="s">
        <v>549</v>
      </c>
      <c r="B7847" t="s">
        <v>144</v>
      </c>
      <c r="C7847">
        <v>0</v>
      </c>
      <c r="D7847">
        <v>202512</v>
      </c>
      <c r="E7847" s="121" t="str">
        <f t="shared" si="121"/>
        <v>01 December 2025</v>
      </c>
      <c r="F7847" t="s">
        <v>541</v>
      </c>
      <c r="G7847" t="s">
        <v>550</v>
      </c>
    </row>
    <row r="7848" spans="1:7" x14ac:dyDescent="0.25">
      <c r="A7848" t="s">
        <v>549</v>
      </c>
      <c r="B7848" t="s">
        <v>144</v>
      </c>
      <c r="C7848">
        <v>0</v>
      </c>
      <c r="D7848">
        <v>202512</v>
      </c>
      <c r="E7848" s="121" t="str">
        <f t="shared" si="121"/>
        <v>01 December 2025</v>
      </c>
      <c r="F7848" t="s">
        <v>541</v>
      </c>
      <c r="G7848" t="s">
        <v>551</v>
      </c>
    </row>
    <row r="7849" spans="1:7" x14ac:dyDescent="0.25">
      <c r="A7849" t="s">
        <v>549</v>
      </c>
      <c r="B7849" t="s">
        <v>144</v>
      </c>
      <c r="C7849">
        <v>0</v>
      </c>
      <c r="D7849">
        <v>202512</v>
      </c>
      <c r="E7849" s="121" t="str">
        <f t="shared" si="121"/>
        <v>01 December 2025</v>
      </c>
      <c r="F7849" t="s">
        <v>541</v>
      </c>
      <c r="G7849" t="s">
        <v>552</v>
      </c>
    </row>
    <row r="7850" spans="1:7" x14ac:dyDescent="0.25">
      <c r="A7850" t="s">
        <v>549</v>
      </c>
      <c r="B7850" t="s">
        <v>144</v>
      </c>
      <c r="C7850">
        <v>0</v>
      </c>
      <c r="D7850">
        <v>202512</v>
      </c>
      <c r="E7850" s="121" t="str">
        <f t="shared" si="121"/>
        <v>01 December 2025</v>
      </c>
      <c r="F7850" t="s">
        <v>541</v>
      </c>
      <c r="G7850" t="s">
        <v>553</v>
      </c>
    </row>
    <row r="7851" spans="1:7" x14ac:dyDescent="0.25">
      <c r="A7851" t="s">
        <v>549</v>
      </c>
      <c r="B7851" t="s">
        <v>144</v>
      </c>
      <c r="C7851">
        <v>0</v>
      </c>
      <c r="D7851">
        <v>202512</v>
      </c>
      <c r="E7851" s="121" t="str">
        <f t="shared" si="121"/>
        <v>01 December 2025</v>
      </c>
      <c r="F7851" t="s">
        <v>541</v>
      </c>
      <c r="G7851" t="s">
        <v>554</v>
      </c>
    </row>
    <row r="7852" spans="1:7" x14ac:dyDescent="0.25">
      <c r="A7852" t="s">
        <v>549</v>
      </c>
      <c r="B7852" t="s">
        <v>146</v>
      </c>
      <c r="C7852">
        <v>-90</v>
      </c>
      <c r="D7852">
        <v>202512</v>
      </c>
      <c r="E7852" s="121" t="str">
        <f t="shared" si="121"/>
        <v>01 December 2025</v>
      </c>
      <c r="F7852" t="s">
        <v>541</v>
      </c>
      <c r="G7852" t="s">
        <v>550</v>
      </c>
    </row>
    <row r="7853" spans="1:7" x14ac:dyDescent="0.25">
      <c r="A7853" t="s">
        <v>549</v>
      </c>
      <c r="B7853" t="s">
        <v>146</v>
      </c>
      <c r="C7853">
        <v>-150</v>
      </c>
      <c r="D7853">
        <v>202512</v>
      </c>
      <c r="E7853" s="121" t="str">
        <f t="shared" si="121"/>
        <v>01 December 2025</v>
      </c>
      <c r="F7853" t="s">
        <v>541</v>
      </c>
      <c r="G7853" t="s">
        <v>551</v>
      </c>
    </row>
    <row r="7854" spans="1:7" x14ac:dyDescent="0.25">
      <c r="A7854" t="s">
        <v>549</v>
      </c>
      <c r="B7854" t="s">
        <v>146</v>
      </c>
      <c r="C7854">
        <v>-210</v>
      </c>
      <c r="D7854">
        <v>202512</v>
      </c>
      <c r="E7854" s="121" t="str">
        <f t="shared" si="121"/>
        <v>01 December 2025</v>
      </c>
      <c r="F7854" t="s">
        <v>541</v>
      </c>
      <c r="G7854" t="s">
        <v>552</v>
      </c>
    </row>
    <row r="7855" spans="1:7" x14ac:dyDescent="0.25">
      <c r="A7855" t="s">
        <v>549</v>
      </c>
      <c r="B7855" t="s">
        <v>146</v>
      </c>
      <c r="C7855">
        <v>-279</v>
      </c>
      <c r="D7855">
        <v>202512</v>
      </c>
      <c r="E7855" s="121" t="str">
        <f t="shared" si="121"/>
        <v>01 December 2025</v>
      </c>
      <c r="F7855" t="s">
        <v>541</v>
      </c>
      <c r="G7855" t="s">
        <v>553</v>
      </c>
    </row>
    <row r="7856" spans="1:7" x14ac:dyDescent="0.25">
      <c r="A7856" t="s">
        <v>549</v>
      </c>
      <c r="B7856" t="s">
        <v>146</v>
      </c>
      <c r="C7856">
        <v>-300</v>
      </c>
      <c r="D7856">
        <v>202512</v>
      </c>
      <c r="E7856" s="121" t="str">
        <f t="shared" si="121"/>
        <v>01 December 2025</v>
      </c>
      <c r="F7856" t="s">
        <v>541</v>
      </c>
      <c r="G7856" t="s">
        <v>554</v>
      </c>
    </row>
    <row r="7857" spans="1:7" x14ac:dyDescent="0.25">
      <c r="A7857" t="s">
        <v>549</v>
      </c>
      <c r="B7857" t="s">
        <v>148</v>
      </c>
      <c r="C7857">
        <v>-270</v>
      </c>
      <c r="D7857">
        <v>202512</v>
      </c>
      <c r="E7857" s="121" t="str">
        <f t="shared" si="121"/>
        <v>01 December 2025</v>
      </c>
      <c r="F7857" t="s">
        <v>541</v>
      </c>
      <c r="G7857" t="s">
        <v>550</v>
      </c>
    </row>
    <row r="7858" spans="1:7" x14ac:dyDescent="0.25">
      <c r="A7858" t="s">
        <v>549</v>
      </c>
      <c r="B7858" t="s">
        <v>148</v>
      </c>
      <c r="C7858">
        <v>-450</v>
      </c>
      <c r="D7858">
        <v>202512</v>
      </c>
      <c r="E7858" s="121" t="str">
        <f t="shared" si="121"/>
        <v>01 December 2025</v>
      </c>
      <c r="F7858" t="s">
        <v>541</v>
      </c>
      <c r="G7858" t="s">
        <v>551</v>
      </c>
    </row>
    <row r="7859" spans="1:7" x14ac:dyDescent="0.25">
      <c r="A7859" t="s">
        <v>549</v>
      </c>
      <c r="B7859" t="s">
        <v>148</v>
      </c>
      <c r="C7859">
        <v>-630</v>
      </c>
      <c r="D7859">
        <v>202512</v>
      </c>
      <c r="E7859" s="121" t="str">
        <f t="shared" si="121"/>
        <v>01 December 2025</v>
      </c>
      <c r="F7859" t="s">
        <v>541</v>
      </c>
      <c r="G7859" t="s">
        <v>552</v>
      </c>
    </row>
    <row r="7860" spans="1:7" x14ac:dyDescent="0.25">
      <c r="A7860" t="s">
        <v>549</v>
      </c>
      <c r="B7860" t="s">
        <v>148</v>
      </c>
      <c r="C7860">
        <v>-837</v>
      </c>
      <c r="D7860">
        <v>202512</v>
      </c>
      <c r="E7860" s="121" t="str">
        <f t="shared" si="121"/>
        <v>01 December 2025</v>
      </c>
      <c r="F7860" t="s">
        <v>541</v>
      </c>
      <c r="G7860" t="s">
        <v>553</v>
      </c>
    </row>
    <row r="7861" spans="1:7" x14ac:dyDescent="0.25">
      <c r="A7861" t="s">
        <v>549</v>
      </c>
      <c r="B7861" t="s">
        <v>148</v>
      </c>
      <c r="C7861">
        <v>-900</v>
      </c>
      <c r="D7861">
        <v>202512</v>
      </c>
      <c r="E7861" s="121" t="str">
        <f t="shared" si="121"/>
        <v>01 December 2025</v>
      </c>
      <c r="F7861" t="s">
        <v>541</v>
      </c>
      <c r="G7861" t="s">
        <v>554</v>
      </c>
    </row>
    <row r="7862" spans="1:7" x14ac:dyDescent="0.25">
      <c r="A7862" t="s">
        <v>549</v>
      </c>
      <c r="B7862" t="s">
        <v>150</v>
      </c>
      <c r="C7862">
        <v>0</v>
      </c>
      <c r="D7862">
        <v>202512</v>
      </c>
      <c r="E7862" s="121" t="str">
        <f t="shared" si="121"/>
        <v>01 December 2025</v>
      </c>
      <c r="F7862" t="s">
        <v>541</v>
      </c>
      <c r="G7862" t="s">
        <v>550</v>
      </c>
    </row>
    <row r="7863" spans="1:7" x14ac:dyDescent="0.25">
      <c r="A7863" t="s">
        <v>549</v>
      </c>
      <c r="B7863" t="s">
        <v>150</v>
      </c>
      <c r="C7863">
        <v>0</v>
      </c>
      <c r="D7863">
        <v>202512</v>
      </c>
      <c r="E7863" s="121" t="str">
        <f t="shared" si="121"/>
        <v>01 December 2025</v>
      </c>
      <c r="F7863" t="s">
        <v>541</v>
      </c>
      <c r="G7863" t="s">
        <v>551</v>
      </c>
    </row>
    <row r="7864" spans="1:7" x14ac:dyDescent="0.25">
      <c r="A7864" t="s">
        <v>549</v>
      </c>
      <c r="B7864" t="s">
        <v>150</v>
      </c>
      <c r="C7864">
        <v>0</v>
      </c>
      <c r="D7864">
        <v>202512</v>
      </c>
      <c r="E7864" s="121" t="str">
        <f t="shared" si="121"/>
        <v>01 December 2025</v>
      </c>
      <c r="F7864" t="s">
        <v>541</v>
      </c>
      <c r="G7864" t="s">
        <v>552</v>
      </c>
    </row>
    <row r="7865" spans="1:7" x14ac:dyDescent="0.25">
      <c r="A7865" t="s">
        <v>549</v>
      </c>
      <c r="B7865" t="s">
        <v>150</v>
      </c>
      <c r="C7865">
        <v>0</v>
      </c>
      <c r="D7865">
        <v>202512</v>
      </c>
      <c r="E7865" s="121" t="str">
        <f t="shared" si="121"/>
        <v>01 December 2025</v>
      </c>
      <c r="F7865" t="s">
        <v>541</v>
      </c>
      <c r="G7865" t="s">
        <v>553</v>
      </c>
    </row>
    <row r="7866" spans="1:7" x14ac:dyDescent="0.25">
      <c r="A7866" t="s">
        <v>549</v>
      </c>
      <c r="B7866" t="s">
        <v>150</v>
      </c>
      <c r="C7866">
        <v>0</v>
      </c>
      <c r="D7866">
        <v>202512</v>
      </c>
      <c r="E7866" s="121" t="str">
        <f t="shared" si="121"/>
        <v>01 December 2025</v>
      </c>
      <c r="F7866" t="s">
        <v>541</v>
      </c>
      <c r="G7866" t="s">
        <v>554</v>
      </c>
    </row>
    <row r="7867" spans="1:7" x14ac:dyDescent="0.25">
      <c r="A7867" t="s">
        <v>549</v>
      </c>
      <c r="B7867" t="s">
        <v>154</v>
      </c>
      <c r="C7867">
        <v>0</v>
      </c>
      <c r="D7867">
        <v>202512</v>
      </c>
      <c r="E7867" s="121" t="str">
        <f t="shared" si="121"/>
        <v>01 December 2025</v>
      </c>
      <c r="F7867" t="s">
        <v>541</v>
      </c>
      <c r="G7867" t="s">
        <v>550</v>
      </c>
    </row>
    <row r="7868" spans="1:7" x14ac:dyDescent="0.25">
      <c r="A7868" t="s">
        <v>549</v>
      </c>
      <c r="B7868" t="s">
        <v>154</v>
      </c>
      <c r="C7868">
        <v>0</v>
      </c>
      <c r="D7868">
        <v>202512</v>
      </c>
      <c r="E7868" s="121" t="str">
        <f t="shared" si="121"/>
        <v>01 December 2025</v>
      </c>
      <c r="F7868" t="s">
        <v>541</v>
      </c>
      <c r="G7868" t="s">
        <v>551</v>
      </c>
    </row>
    <row r="7869" spans="1:7" x14ac:dyDescent="0.25">
      <c r="A7869" t="s">
        <v>549</v>
      </c>
      <c r="B7869" t="s">
        <v>154</v>
      </c>
      <c r="C7869">
        <v>0</v>
      </c>
      <c r="D7869">
        <v>202512</v>
      </c>
      <c r="E7869" s="121" t="str">
        <f t="shared" si="121"/>
        <v>01 December 2025</v>
      </c>
      <c r="F7869" t="s">
        <v>541</v>
      </c>
      <c r="G7869" t="s">
        <v>552</v>
      </c>
    </row>
    <row r="7870" spans="1:7" x14ac:dyDescent="0.25">
      <c r="A7870" t="s">
        <v>549</v>
      </c>
      <c r="B7870" t="s">
        <v>154</v>
      </c>
      <c r="C7870">
        <v>0</v>
      </c>
      <c r="D7870">
        <v>202512</v>
      </c>
      <c r="E7870" s="121" t="str">
        <f t="shared" si="121"/>
        <v>01 December 2025</v>
      </c>
      <c r="F7870" t="s">
        <v>541</v>
      </c>
      <c r="G7870" t="s">
        <v>553</v>
      </c>
    </row>
    <row r="7871" spans="1:7" x14ac:dyDescent="0.25">
      <c r="A7871" t="s">
        <v>549</v>
      </c>
      <c r="B7871" t="s">
        <v>154</v>
      </c>
      <c r="C7871">
        <v>0</v>
      </c>
      <c r="D7871">
        <v>202512</v>
      </c>
      <c r="E7871" s="121" t="str">
        <f t="shared" si="121"/>
        <v>01 December 2025</v>
      </c>
      <c r="F7871" t="s">
        <v>541</v>
      </c>
      <c r="G7871" t="s">
        <v>554</v>
      </c>
    </row>
    <row r="7872" spans="1:7" x14ac:dyDescent="0.25">
      <c r="A7872" t="s">
        <v>549</v>
      </c>
      <c r="B7872" t="s">
        <v>156</v>
      </c>
      <c r="C7872">
        <v>0</v>
      </c>
      <c r="D7872">
        <v>202512</v>
      </c>
      <c r="E7872" s="121" t="str">
        <f t="shared" si="121"/>
        <v>01 December 2025</v>
      </c>
      <c r="F7872" t="s">
        <v>541</v>
      </c>
      <c r="G7872" t="s">
        <v>550</v>
      </c>
    </row>
    <row r="7873" spans="1:7" x14ac:dyDescent="0.25">
      <c r="A7873" t="s">
        <v>549</v>
      </c>
      <c r="B7873" t="s">
        <v>156</v>
      </c>
      <c r="C7873">
        <v>0</v>
      </c>
      <c r="D7873">
        <v>202512</v>
      </c>
      <c r="E7873" s="121" t="str">
        <f t="shared" si="121"/>
        <v>01 December 2025</v>
      </c>
      <c r="F7873" t="s">
        <v>541</v>
      </c>
      <c r="G7873" t="s">
        <v>551</v>
      </c>
    </row>
    <row r="7874" spans="1:7" x14ac:dyDescent="0.25">
      <c r="A7874" t="s">
        <v>549</v>
      </c>
      <c r="B7874" t="s">
        <v>156</v>
      </c>
      <c r="C7874">
        <v>0</v>
      </c>
      <c r="D7874">
        <v>202512</v>
      </c>
      <c r="E7874" s="121" t="str">
        <f t="shared" si="121"/>
        <v>01 December 2025</v>
      </c>
      <c r="F7874" t="s">
        <v>541</v>
      </c>
      <c r="G7874" t="s">
        <v>552</v>
      </c>
    </row>
    <row r="7875" spans="1:7" x14ac:dyDescent="0.25">
      <c r="A7875" t="s">
        <v>549</v>
      </c>
      <c r="B7875" t="s">
        <v>156</v>
      </c>
      <c r="C7875">
        <v>0</v>
      </c>
      <c r="D7875">
        <v>202512</v>
      </c>
      <c r="E7875" s="121" t="str">
        <f t="shared" si="121"/>
        <v>01 December 2025</v>
      </c>
      <c r="F7875" t="s">
        <v>541</v>
      </c>
      <c r="G7875" t="s">
        <v>553</v>
      </c>
    </row>
    <row r="7876" spans="1:7" x14ac:dyDescent="0.25">
      <c r="A7876" t="s">
        <v>549</v>
      </c>
      <c r="B7876" t="s">
        <v>156</v>
      </c>
      <c r="C7876">
        <v>0</v>
      </c>
      <c r="D7876">
        <v>202512</v>
      </c>
      <c r="E7876" s="121" t="str">
        <f t="shared" si="121"/>
        <v>01 December 2025</v>
      </c>
      <c r="F7876" t="s">
        <v>541</v>
      </c>
      <c r="G7876" t="s">
        <v>554</v>
      </c>
    </row>
    <row r="7877" spans="1:7" x14ac:dyDescent="0.25">
      <c r="A7877" t="s">
        <v>549</v>
      </c>
      <c r="B7877" t="s">
        <v>162</v>
      </c>
      <c r="C7877">
        <v>0</v>
      </c>
      <c r="D7877">
        <v>202512</v>
      </c>
      <c r="E7877" s="121" t="str">
        <f t="shared" si="121"/>
        <v>01 December 2025</v>
      </c>
      <c r="F7877" t="s">
        <v>541</v>
      </c>
      <c r="G7877" t="s">
        <v>550</v>
      </c>
    </row>
    <row r="7878" spans="1:7" x14ac:dyDescent="0.25">
      <c r="A7878" t="s">
        <v>549</v>
      </c>
      <c r="B7878" t="s">
        <v>162</v>
      </c>
      <c r="C7878">
        <v>0</v>
      </c>
      <c r="D7878">
        <v>202512</v>
      </c>
      <c r="E7878" s="121" t="str">
        <f t="shared" si="121"/>
        <v>01 December 2025</v>
      </c>
      <c r="F7878" t="s">
        <v>541</v>
      </c>
      <c r="G7878" t="s">
        <v>551</v>
      </c>
    </row>
    <row r="7879" spans="1:7" x14ac:dyDescent="0.25">
      <c r="A7879" t="s">
        <v>549</v>
      </c>
      <c r="B7879" t="s">
        <v>162</v>
      </c>
      <c r="C7879">
        <v>0</v>
      </c>
      <c r="D7879">
        <v>202512</v>
      </c>
      <c r="E7879" s="121" t="str">
        <f t="shared" ref="E7879:E7942" si="122">TEXT(DATE(LEFT(D7879,4), RIGHT(D7879,2), 1), "DD MMMM YYYY")</f>
        <v>01 December 2025</v>
      </c>
      <c r="F7879" t="s">
        <v>541</v>
      </c>
      <c r="G7879" t="s">
        <v>552</v>
      </c>
    </row>
    <row r="7880" spans="1:7" x14ac:dyDescent="0.25">
      <c r="A7880" t="s">
        <v>549</v>
      </c>
      <c r="B7880" t="s">
        <v>162</v>
      </c>
      <c r="C7880">
        <v>0</v>
      </c>
      <c r="D7880">
        <v>202512</v>
      </c>
      <c r="E7880" s="121" t="str">
        <f t="shared" si="122"/>
        <v>01 December 2025</v>
      </c>
      <c r="F7880" t="s">
        <v>541</v>
      </c>
      <c r="G7880" t="s">
        <v>553</v>
      </c>
    </row>
    <row r="7881" spans="1:7" x14ac:dyDescent="0.25">
      <c r="A7881" t="s">
        <v>549</v>
      </c>
      <c r="B7881" t="s">
        <v>162</v>
      </c>
      <c r="C7881">
        <v>0</v>
      </c>
      <c r="D7881">
        <v>202512</v>
      </c>
      <c r="E7881" s="121" t="str">
        <f t="shared" si="122"/>
        <v>01 December 2025</v>
      </c>
      <c r="F7881" t="s">
        <v>541</v>
      </c>
      <c r="G7881" t="s">
        <v>554</v>
      </c>
    </row>
    <row r="7882" spans="1:7" x14ac:dyDescent="0.25">
      <c r="A7882" t="s">
        <v>549</v>
      </c>
      <c r="B7882" t="s">
        <v>164</v>
      </c>
      <c r="C7882">
        <v>0</v>
      </c>
      <c r="D7882">
        <v>202512</v>
      </c>
      <c r="E7882" s="121" t="str">
        <f t="shared" si="122"/>
        <v>01 December 2025</v>
      </c>
      <c r="F7882" t="s">
        <v>541</v>
      </c>
      <c r="G7882" t="s">
        <v>550</v>
      </c>
    </row>
    <row r="7883" spans="1:7" x14ac:dyDescent="0.25">
      <c r="A7883" t="s">
        <v>549</v>
      </c>
      <c r="B7883" t="s">
        <v>164</v>
      </c>
      <c r="C7883">
        <v>0</v>
      </c>
      <c r="D7883">
        <v>202512</v>
      </c>
      <c r="E7883" s="121" t="str">
        <f t="shared" si="122"/>
        <v>01 December 2025</v>
      </c>
      <c r="F7883" t="s">
        <v>541</v>
      </c>
      <c r="G7883" t="s">
        <v>551</v>
      </c>
    </row>
    <row r="7884" spans="1:7" x14ac:dyDescent="0.25">
      <c r="A7884" t="s">
        <v>549</v>
      </c>
      <c r="B7884" t="s">
        <v>164</v>
      </c>
      <c r="C7884">
        <v>0</v>
      </c>
      <c r="D7884">
        <v>202512</v>
      </c>
      <c r="E7884" s="121" t="str">
        <f t="shared" si="122"/>
        <v>01 December 2025</v>
      </c>
      <c r="F7884" t="s">
        <v>541</v>
      </c>
      <c r="G7884" t="s">
        <v>552</v>
      </c>
    </row>
    <row r="7885" spans="1:7" x14ac:dyDescent="0.25">
      <c r="A7885" t="s">
        <v>549</v>
      </c>
      <c r="B7885" t="s">
        <v>164</v>
      </c>
      <c r="C7885">
        <v>0</v>
      </c>
      <c r="D7885">
        <v>202512</v>
      </c>
      <c r="E7885" s="121" t="str">
        <f t="shared" si="122"/>
        <v>01 December 2025</v>
      </c>
      <c r="F7885" t="s">
        <v>541</v>
      </c>
      <c r="G7885" t="s">
        <v>553</v>
      </c>
    </row>
    <row r="7886" spans="1:7" x14ac:dyDescent="0.25">
      <c r="A7886" t="s">
        <v>549</v>
      </c>
      <c r="B7886" t="s">
        <v>164</v>
      </c>
      <c r="C7886">
        <v>0</v>
      </c>
      <c r="D7886">
        <v>202512</v>
      </c>
      <c r="E7886" s="121" t="str">
        <f t="shared" si="122"/>
        <v>01 December 2025</v>
      </c>
      <c r="F7886" t="s">
        <v>541</v>
      </c>
      <c r="G7886" t="s">
        <v>554</v>
      </c>
    </row>
    <row r="7887" spans="1:7" x14ac:dyDescent="0.25">
      <c r="A7887" t="s">
        <v>549</v>
      </c>
      <c r="B7887" t="s">
        <v>276</v>
      </c>
      <c r="C7887">
        <v>-870</v>
      </c>
      <c r="D7887">
        <v>202512</v>
      </c>
      <c r="E7887" s="121" t="str">
        <f t="shared" si="122"/>
        <v>01 December 2025</v>
      </c>
      <c r="F7887" t="s">
        <v>541</v>
      </c>
      <c r="G7887" t="s">
        <v>550</v>
      </c>
    </row>
    <row r="7888" spans="1:7" x14ac:dyDescent="0.25">
      <c r="A7888" t="s">
        <v>549</v>
      </c>
      <c r="B7888" t="s">
        <v>276</v>
      </c>
      <c r="C7888">
        <v>-1450</v>
      </c>
      <c r="D7888">
        <v>202512</v>
      </c>
      <c r="E7888" s="121" t="str">
        <f t="shared" si="122"/>
        <v>01 December 2025</v>
      </c>
      <c r="F7888" t="s">
        <v>541</v>
      </c>
      <c r="G7888" t="s">
        <v>551</v>
      </c>
    </row>
    <row r="7889" spans="1:7" x14ac:dyDescent="0.25">
      <c r="A7889" t="s">
        <v>549</v>
      </c>
      <c r="B7889" t="s">
        <v>276</v>
      </c>
      <c r="C7889">
        <v>-2029.9999999999998</v>
      </c>
      <c r="D7889">
        <v>202512</v>
      </c>
      <c r="E7889" s="121" t="str">
        <f t="shared" si="122"/>
        <v>01 December 2025</v>
      </c>
      <c r="F7889" t="s">
        <v>541</v>
      </c>
      <c r="G7889" t="s">
        <v>552</v>
      </c>
    </row>
    <row r="7890" spans="1:7" x14ac:dyDescent="0.25">
      <c r="A7890" t="s">
        <v>549</v>
      </c>
      <c r="B7890" t="s">
        <v>276</v>
      </c>
      <c r="C7890">
        <v>-2697</v>
      </c>
      <c r="D7890">
        <v>202512</v>
      </c>
      <c r="E7890" s="121" t="str">
        <f t="shared" si="122"/>
        <v>01 December 2025</v>
      </c>
      <c r="F7890" t="s">
        <v>541</v>
      </c>
      <c r="G7890" t="s">
        <v>553</v>
      </c>
    </row>
    <row r="7891" spans="1:7" x14ac:dyDescent="0.25">
      <c r="A7891" t="s">
        <v>549</v>
      </c>
      <c r="B7891" t="s">
        <v>276</v>
      </c>
      <c r="C7891">
        <v>-2900</v>
      </c>
      <c r="D7891">
        <v>202512</v>
      </c>
      <c r="E7891" s="121" t="str">
        <f t="shared" si="122"/>
        <v>01 December 2025</v>
      </c>
      <c r="F7891" t="s">
        <v>541</v>
      </c>
      <c r="G7891" t="s">
        <v>554</v>
      </c>
    </row>
    <row r="7892" spans="1:7" x14ac:dyDescent="0.25">
      <c r="A7892" t="s">
        <v>549</v>
      </c>
      <c r="B7892" t="s">
        <v>247</v>
      </c>
      <c r="C7892">
        <v>0</v>
      </c>
      <c r="D7892">
        <v>202512</v>
      </c>
      <c r="E7892" s="121" t="str">
        <f t="shared" si="122"/>
        <v>01 December 2025</v>
      </c>
      <c r="F7892" t="s">
        <v>541</v>
      </c>
      <c r="G7892" t="s">
        <v>550</v>
      </c>
    </row>
    <row r="7893" spans="1:7" x14ac:dyDescent="0.25">
      <c r="A7893" t="s">
        <v>549</v>
      </c>
      <c r="B7893" t="s">
        <v>247</v>
      </c>
      <c r="C7893">
        <v>0</v>
      </c>
      <c r="D7893">
        <v>202512</v>
      </c>
      <c r="E7893" s="121" t="str">
        <f t="shared" si="122"/>
        <v>01 December 2025</v>
      </c>
      <c r="F7893" t="s">
        <v>541</v>
      </c>
      <c r="G7893" t="s">
        <v>551</v>
      </c>
    </row>
    <row r="7894" spans="1:7" x14ac:dyDescent="0.25">
      <c r="A7894" t="s">
        <v>549</v>
      </c>
      <c r="B7894" t="s">
        <v>247</v>
      </c>
      <c r="C7894">
        <v>0</v>
      </c>
      <c r="D7894">
        <v>202512</v>
      </c>
      <c r="E7894" s="121" t="str">
        <f t="shared" si="122"/>
        <v>01 December 2025</v>
      </c>
      <c r="F7894" t="s">
        <v>541</v>
      </c>
      <c r="G7894" t="s">
        <v>552</v>
      </c>
    </row>
    <row r="7895" spans="1:7" x14ac:dyDescent="0.25">
      <c r="A7895" t="s">
        <v>549</v>
      </c>
      <c r="B7895" t="s">
        <v>247</v>
      </c>
      <c r="C7895">
        <v>0</v>
      </c>
      <c r="D7895">
        <v>202512</v>
      </c>
      <c r="E7895" s="121" t="str">
        <f t="shared" si="122"/>
        <v>01 December 2025</v>
      </c>
      <c r="F7895" t="s">
        <v>541</v>
      </c>
      <c r="G7895" t="s">
        <v>553</v>
      </c>
    </row>
    <row r="7896" spans="1:7" x14ac:dyDescent="0.25">
      <c r="A7896" t="s">
        <v>549</v>
      </c>
      <c r="B7896" t="s">
        <v>247</v>
      </c>
      <c r="C7896">
        <v>0</v>
      </c>
      <c r="D7896">
        <v>202512</v>
      </c>
      <c r="E7896" s="121" t="str">
        <f t="shared" si="122"/>
        <v>01 December 2025</v>
      </c>
      <c r="F7896" t="s">
        <v>541</v>
      </c>
      <c r="G7896" t="s">
        <v>554</v>
      </c>
    </row>
    <row r="7897" spans="1:7" x14ac:dyDescent="0.25">
      <c r="A7897" t="s">
        <v>549</v>
      </c>
      <c r="B7897" t="s">
        <v>559</v>
      </c>
      <c r="C7897">
        <v>0</v>
      </c>
      <c r="D7897">
        <v>202512</v>
      </c>
      <c r="E7897" s="121" t="str">
        <f t="shared" si="122"/>
        <v>01 December 2025</v>
      </c>
      <c r="F7897" t="s">
        <v>541</v>
      </c>
      <c r="G7897" t="s">
        <v>550</v>
      </c>
    </row>
    <row r="7898" spans="1:7" x14ac:dyDescent="0.25">
      <c r="A7898" t="s">
        <v>549</v>
      </c>
      <c r="B7898" t="s">
        <v>559</v>
      </c>
      <c r="C7898">
        <v>0</v>
      </c>
      <c r="D7898">
        <v>202512</v>
      </c>
      <c r="E7898" s="121" t="str">
        <f t="shared" si="122"/>
        <v>01 December 2025</v>
      </c>
      <c r="F7898" t="s">
        <v>541</v>
      </c>
      <c r="G7898" t="s">
        <v>551</v>
      </c>
    </row>
    <row r="7899" spans="1:7" x14ac:dyDescent="0.25">
      <c r="A7899" t="s">
        <v>549</v>
      </c>
      <c r="B7899" t="s">
        <v>559</v>
      </c>
      <c r="C7899">
        <v>0</v>
      </c>
      <c r="D7899">
        <v>202512</v>
      </c>
      <c r="E7899" s="121" t="str">
        <f t="shared" si="122"/>
        <v>01 December 2025</v>
      </c>
      <c r="F7899" t="s">
        <v>541</v>
      </c>
      <c r="G7899" t="s">
        <v>552</v>
      </c>
    </row>
    <row r="7900" spans="1:7" x14ac:dyDescent="0.25">
      <c r="A7900" t="s">
        <v>549</v>
      </c>
      <c r="B7900" t="s">
        <v>559</v>
      </c>
      <c r="C7900">
        <v>0</v>
      </c>
      <c r="D7900">
        <v>202512</v>
      </c>
      <c r="E7900" s="121" t="str">
        <f t="shared" si="122"/>
        <v>01 December 2025</v>
      </c>
      <c r="F7900" t="s">
        <v>541</v>
      </c>
      <c r="G7900" t="s">
        <v>553</v>
      </c>
    </row>
    <row r="7901" spans="1:7" x14ac:dyDescent="0.25">
      <c r="A7901" t="s">
        <v>549</v>
      </c>
      <c r="B7901" t="s">
        <v>559</v>
      </c>
      <c r="C7901">
        <v>0</v>
      </c>
      <c r="D7901">
        <v>202512</v>
      </c>
      <c r="E7901" s="121" t="str">
        <f t="shared" si="122"/>
        <v>01 December 2025</v>
      </c>
      <c r="F7901" t="s">
        <v>541</v>
      </c>
      <c r="G7901" t="s">
        <v>554</v>
      </c>
    </row>
    <row r="7902" spans="1:7" x14ac:dyDescent="0.25">
      <c r="A7902" t="s">
        <v>549</v>
      </c>
      <c r="B7902" t="s">
        <v>172</v>
      </c>
      <c r="C7902">
        <v>-870</v>
      </c>
      <c r="D7902">
        <v>202512</v>
      </c>
      <c r="E7902" s="121" t="str">
        <f t="shared" si="122"/>
        <v>01 December 2025</v>
      </c>
      <c r="F7902" t="s">
        <v>541</v>
      </c>
      <c r="G7902" t="s">
        <v>550</v>
      </c>
    </row>
    <row r="7903" spans="1:7" x14ac:dyDescent="0.25">
      <c r="A7903" t="s">
        <v>549</v>
      </c>
      <c r="B7903" t="s">
        <v>172</v>
      </c>
      <c r="C7903">
        <v>-1450</v>
      </c>
      <c r="D7903">
        <v>202512</v>
      </c>
      <c r="E7903" s="121" t="str">
        <f t="shared" si="122"/>
        <v>01 December 2025</v>
      </c>
      <c r="F7903" t="s">
        <v>541</v>
      </c>
      <c r="G7903" t="s">
        <v>551</v>
      </c>
    </row>
    <row r="7904" spans="1:7" x14ac:dyDescent="0.25">
      <c r="A7904" t="s">
        <v>549</v>
      </c>
      <c r="B7904" t="s">
        <v>172</v>
      </c>
      <c r="C7904">
        <v>-2029.9999999999998</v>
      </c>
      <c r="D7904">
        <v>202512</v>
      </c>
      <c r="E7904" s="121" t="str">
        <f t="shared" si="122"/>
        <v>01 December 2025</v>
      </c>
      <c r="F7904" t="s">
        <v>541</v>
      </c>
      <c r="G7904" t="s">
        <v>552</v>
      </c>
    </row>
    <row r="7905" spans="1:7" x14ac:dyDescent="0.25">
      <c r="A7905" t="s">
        <v>549</v>
      </c>
      <c r="B7905" t="s">
        <v>172</v>
      </c>
      <c r="C7905">
        <v>-2697</v>
      </c>
      <c r="D7905">
        <v>202512</v>
      </c>
      <c r="E7905" s="121" t="str">
        <f t="shared" si="122"/>
        <v>01 December 2025</v>
      </c>
      <c r="F7905" t="s">
        <v>541</v>
      </c>
      <c r="G7905" t="s">
        <v>553</v>
      </c>
    </row>
    <row r="7906" spans="1:7" x14ac:dyDescent="0.25">
      <c r="A7906" t="s">
        <v>549</v>
      </c>
      <c r="B7906" t="s">
        <v>172</v>
      </c>
      <c r="C7906">
        <v>-2900</v>
      </c>
      <c r="D7906">
        <v>202512</v>
      </c>
      <c r="E7906" s="121" t="str">
        <f t="shared" si="122"/>
        <v>01 December 2025</v>
      </c>
      <c r="F7906" t="s">
        <v>541</v>
      </c>
      <c r="G7906" t="s">
        <v>554</v>
      </c>
    </row>
    <row r="7907" spans="1:7" x14ac:dyDescent="0.25">
      <c r="A7907" t="s">
        <v>549</v>
      </c>
      <c r="B7907" t="s">
        <v>174</v>
      </c>
      <c r="C7907">
        <v>0</v>
      </c>
      <c r="D7907">
        <v>202512</v>
      </c>
      <c r="E7907" s="121" t="str">
        <f t="shared" si="122"/>
        <v>01 December 2025</v>
      </c>
      <c r="F7907" t="s">
        <v>541</v>
      </c>
      <c r="G7907" t="s">
        <v>550</v>
      </c>
    </row>
    <row r="7908" spans="1:7" x14ac:dyDescent="0.25">
      <c r="A7908" t="s">
        <v>549</v>
      </c>
      <c r="B7908" t="s">
        <v>174</v>
      </c>
      <c r="C7908">
        <v>0</v>
      </c>
      <c r="D7908">
        <v>202512</v>
      </c>
      <c r="E7908" s="121" t="str">
        <f t="shared" si="122"/>
        <v>01 December 2025</v>
      </c>
      <c r="F7908" t="s">
        <v>541</v>
      </c>
      <c r="G7908" t="s">
        <v>551</v>
      </c>
    </row>
    <row r="7909" spans="1:7" x14ac:dyDescent="0.25">
      <c r="A7909" t="s">
        <v>549</v>
      </c>
      <c r="B7909" t="s">
        <v>174</v>
      </c>
      <c r="C7909">
        <v>0</v>
      </c>
      <c r="D7909">
        <v>202512</v>
      </c>
      <c r="E7909" s="121" t="str">
        <f t="shared" si="122"/>
        <v>01 December 2025</v>
      </c>
      <c r="F7909" t="s">
        <v>541</v>
      </c>
      <c r="G7909" t="s">
        <v>552</v>
      </c>
    </row>
    <row r="7910" spans="1:7" x14ac:dyDescent="0.25">
      <c r="A7910" t="s">
        <v>549</v>
      </c>
      <c r="B7910" t="s">
        <v>174</v>
      </c>
      <c r="C7910">
        <v>0</v>
      </c>
      <c r="D7910">
        <v>202512</v>
      </c>
      <c r="E7910" s="121" t="str">
        <f t="shared" si="122"/>
        <v>01 December 2025</v>
      </c>
      <c r="F7910" t="s">
        <v>541</v>
      </c>
      <c r="G7910" t="s">
        <v>553</v>
      </c>
    </row>
    <row r="7911" spans="1:7" x14ac:dyDescent="0.25">
      <c r="A7911" t="s">
        <v>549</v>
      </c>
      <c r="B7911" t="s">
        <v>174</v>
      </c>
      <c r="C7911">
        <v>0</v>
      </c>
      <c r="D7911">
        <v>202512</v>
      </c>
      <c r="E7911" s="121" t="str">
        <f t="shared" si="122"/>
        <v>01 December 2025</v>
      </c>
      <c r="F7911" t="s">
        <v>541</v>
      </c>
      <c r="G7911" t="s">
        <v>554</v>
      </c>
    </row>
    <row r="7912" spans="1:7" x14ac:dyDescent="0.25">
      <c r="A7912" t="s">
        <v>549</v>
      </c>
      <c r="B7912" t="s">
        <v>176</v>
      </c>
      <c r="C7912">
        <v>-1341.3</v>
      </c>
      <c r="D7912">
        <v>202512</v>
      </c>
      <c r="E7912" s="121" t="str">
        <f t="shared" si="122"/>
        <v>01 December 2025</v>
      </c>
      <c r="F7912" t="s">
        <v>541</v>
      </c>
      <c r="G7912" t="s">
        <v>550</v>
      </c>
    </row>
    <row r="7913" spans="1:7" x14ac:dyDescent="0.25">
      <c r="A7913" t="s">
        <v>549</v>
      </c>
      <c r="B7913" t="s">
        <v>176</v>
      </c>
      <c r="C7913">
        <v>-2235.5</v>
      </c>
      <c r="D7913">
        <v>202512</v>
      </c>
      <c r="E7913" s="121" t="str">
        <f t="shared" si="122"/>
        <v>01 December 2025</v>
      </c>
      <c r="F7913" t="s">
        <v>541</v>
      </c>
      <c r="G7913" t="s">
        <v>551</v>
      </c>
    </row>
    <row r="7914" spans="1:7" x14ac:dyDescent="0.25">
      <c r="A7914" t="s">
        <v>549</v>
      </c>
      <c r="B7914" t="s">
        <v>176</v>
      </c>
      <c r="C7914">
        <v>-3129.7</v>
      </c>
      <c r="D7914">
        <v>202512</v>
      </c>
      <c r="E7914" s="121" t="str">
        <f t="shared" si="122"/>
        <v>01 December 2025</v>
      </c>
      <c r="F7914" t="s">
        <v>541</v>
      </c>
      <c r="G7914" t="s">
        <v>552</v>
      </c>
    </row>
    <row r="7915" spans="1:7" x14ac:dyDescent="0.25">
      <c r="A7915" t="s">
        <v>549</v>
      </c>
      <c r="B7915" t="s">
        <v>176</v>
      </c>
      <c r="C7915">
        <v>-4158.0300000000007</v>
      </c>
      <c r="D7915">
        <v>202512</v>
      </c>
      <c r="E7915" s="121" t="str">
        <f t="shared" si="122"/>
        <v>01 December 2025</v>
      </c>
      <c r="F7915" t="s">
        <v>541</v>
      </c>
      <c r="G7915" t="s">
        <v>553</v>
      </c>
    </row>
    <row r="7916" spans="1:7" x14ac:dyDescent="0.25">
      <c r="A7916" t="s">
        <v>549</v>
      </c>
      <c r="B7916" t="s">
        <v>176</v>
      </c>
      <c r="C7916">
        <v>-4471</v>
      </c>
      <c r="D7916">
        <v>202512</v>
      </c>
      <c r="E7916" s="121" t="str">
        <f t="shared" si="122"/>
        <v>01 December 2025</v>
      </c>
      <c r="F7916" t="s">
        <v>541</v>
      </c>
      <c r="G7916" t="s">
        <v>554</v>
      </c>
    </row>
    <row r="7917" spans="1:7" x14ac:dyDescent="0.25">
      <c r="A7917" t="s">
        <v>549</v>
      </c>
      <c r="B7917" t="s">
        <v>184</v>
      </c>
      <c r="C7917">
        <v>-15</v>
      </c>
      <c r="D7917">
        <v>202512</v>
      </c>
      <c r="E7917" s="121" t="str">
        <f t="shared" si="122"/>
        <v>01 December 2025</v>
      </c>
      <c r="F7917" t="s">
        <v>541</v>
      </c>
      <c r="G7917" t="s">
        <v>550</v>
      </c>
    </row>
    <row r="7918" spans="1:7" x14ac:dyDescent="0.25">
      <c r="A7918" t="s">
        <v>549</v>
      </c>
      <c r="B7918" t="s">
        <v>184</v>
      </c>
      <c r="C7918">
        <v>-25</v>
      </c>
      <c r="D7918">
        <v>202512</v>
      </c>
      <c r="E7918" s="121" t="str">
        <f t="shared" si="122"/>
        <v>01 December 2025</v>
      </c>
      <c r="F7918" t="s">
        <v>541</v>
      </c>
      <c r="G7918" t="s">
        <v>551</v>
      </c>
    </row>
    <row r="7919" spans="1:7" x14ac:dyDescent="0.25">
      <c r="A7919" t="s">
        <v>549</v>
      </c>
      <c r="B7919" t="s">
        <v>184</v>
      </c>
      <c r="C7919">
        <v>-35</v>
      </c>
      <c r="D7919">
        <v>202512</v>
      </c>
      <c r="E7919" s="121" t="str">
        <f t="shared" si="122"/>
        <v>01 December 2025</v>
      </c>
      <c r="F7919" t="s">
        <v>541</v>
      </c>
      <c r="G7919" t="s">
        <v>552</v>
      </c>
    </row>
    <row r="7920" spans="1:7" x14ac:dyDescent="0.25">
      <c r="A7920" t="s">
        <v>549</v>
      </c>
      <c r="B7920" t="s">
        <v>184</v>
      </c>
      <c r="C7920">
        <v>-46.5</v>
      </c>
      <c r="D7920">
        <v>202512</v>
      </c>
      <c r="E7920" s="121" t="str">
        <f t="shared" si="122"/>
        <v>01 December 2025</v>
      </c>
      <c r="F7920" t="s">
        <v>541</v>
      </c>
      <c r="G7920" t="s">
        <v>553</v>
      </c>
    </row>
    <row r="7921" spans="1:7" x14ac:dyDescent="0.25">
      <c r="A7921" t="s">
        <v>549</v>
      </c>
      <c r="B7921" t="s">
        <v>184</v>
      </c>
      <c r="C7921">
        <v>-50</v>
      </c>
      <c r="D7921">
        <v>202512</v>
      </c>
      <c r="E7921" s="121" t="str">
        <f t="shared" si="122"/>
        <v>01 December 2025</v>
      </c>
      <c r="F7921" t="s">
        <v>541</v>
      </c>
      <c r="G7921" t="s">
        <v>554</v>
      </c>
    </row>
    <row r="7922" spans="1:7" x14ac:dyDescent="0.25">
      <c r="A7922" t="s">
        <v>549</v>
      </c>
      <c r="B7922" t="s">
        <v>188</v>
      </c>
      <c r="C7922">
        <v>-82.5</v>
      </c>
      <c r="D7922">
        <v>202512</v>
      </c>
      <c r="E7922" s="121" t="str">
        <f t="shared" si="122"/>
        <v>01 December 2025</v>
      </c>
      <c r="F7922" t="s">
        <v>541</v>
      </c>
      <c r="G7922" t="s">
        <v>550</v>
      </c>
    </row>
    <row r="7923" spans="1:7" x14ac:dyDescent="0.25">
      <c r="A7923" t="s">
        <v>549</v>
      </c>
      <c r="B7923" t="s">
        <v>188</v>
      </c>
      <c r="C7923">
        <v>-137.5</v>
      </c>
      <c r="D7923">
        <v>202512</v>
      </c>
      <c r="E7923" s="121" t="str">
        <f t="shared" si="122"/>
        <v>01 December 2025</v>
      </c>
      <c r="F7923" t="s">
        <v>541</v>
      </c>
      <c r="G7923" t="s">
        <v>551</v>
      </c>
    </row>
    <row r="7924" spans="1:7" x14ac:dyDescent="0.25">
      <c r="A7924" t="s">
        <v>549</v>
      </c>
      <c r="B7924" t="s">
        <v>188</v>
      </c>
      <c r="C7924">
        <v>-192.5</v>
      </c>
      <c r="D7924">
        <v>202512</v>
      </c>
      <c r="E7924" s="121" t="str">
        <f t="shared" si="122"/>
        <v>01 December 2025</v>
      </c>
      <c r="F7924" t="s">
        <v>541</v>
      </c>
      <c r="G7924" t="s">
        <v>552</v>
      </c>
    </row>
    <row r="7925" spans="1:7" x14ac:dyDescent="0.25">
      <c r="A7925" t="s">
        <v>549</v>
      </c>
      <c r="B7925" t="s">
        <v>188</v>
      </c>
      <c r="C7925">
        <v>-255.75</v>
      </c>
      <c r="D7925">
        <v>202512</v>
      </c>
      <c r="E7925" s="121" t="str">
        <f t="shared" si="122"/>
        <v>01 December 2025</v>
      </c>
      <c r="F7925" t="s">
        <v>541</v>
      </c>
      <c r="G7925" t="s">
        <v>553</v>
      </c>
    </row>
    <row r="7926" spans="1:7" x14ac:dyDescent="0.25">
      <c r="A7926" t="s">
        <v>549</v>
      </c>
      <c r="B7926" t="s">
        <v>188</v>
      </c>
      <c r="C7926">
        <v>-275</v>
      </c>
      <c r="D7926">
        <v>202512</v>
      </c>
      <c r="E7926" s="121" t="str">
        <f t="shared" si="122"/>
        <v>01 December 2025</v>
      </c>
      <c r="F7926" t="s">
        <v>541</v>
      </c>
      <c r="G7926" t="s">
        <v>554</v>
      </c>
    </row>
    <row r="7927" spans="1:7" x14ac:dyDescent="0.25">
      <c r="A7927" t="s">
        <v>549</v>
      </c>
      <c r="B7927" t="s">
        <v>190</v>
      </c>
      <c r="C7927">
        <v>-30</v>
      </c>
      <c r="D7927">
        <v>202512</v>
      </c>
      <c r="E7927" s="121" t="str">
        <f t="shared" si="122"/>
        <v>01 December 2025</v>
      </c>
      <c r="F7927" t="s">
        <v>541</v>
      </c>
      <c r="G7927" t="s">
        <v>550</v>
      </c>
    </row>
    <row r="7928" spans="1:7" x14ac:dyDescent="0.25">
      <c r="A7928" t="s">
        <v>549</v>
      </c>
      <c r="B7928" t="s">
        <v>190</v>
      </c>
      <c r="C7928">
        <v>-50</v>
      </c>
      <c r="D7928">
        <v>202512</v>
      </c>
      <c r="E7928" s="121" t="str">
        <f t="shared" si="122"/>
        <v>01 December 2025</v>
      </c>
      <c r="F7928" t="s">
        <v>541</v>
      </c>
      <c r="G7928" t="s">
        <v>551</v>
      </c>
    </row>
    <row r="7929" spans="1:7" x14ac:dyDescent="0.25">
      <c r="A7929" t="s">
        <v>549</v>
      </c>
      <c r="B7929" t="s">
        <v>190</v>
      </c>
      <c r="C7929">
        <v>-70</v>
      </c>
      <c r="D7929">
        <v>202512</v>
      </c>
      <c r="E7929" s="121" t="str">
        <f t="shared" si="122"/>
        <v>01 December 2025</v>
      </c>
      <c r="F7929" t="s">
        <v>541</v>
      </c>
      <c r="G7929" t="s">
        <v>552</v>
      </c>
    </row>
    <row r="7930" spans="1:7" x14ac:dyDescent="0.25">
      <c r="A7930" t="s">
        <v>549</v>
      </c>
      <c r="B7930" t="s">
        <v>190</v>
      </c>
      <c r="C7930">
        <v>-93</v>
      </c>
      <c r="D7930">
        <v>202512</v>
      </c>
      <c r="E7930" s="121" t="str">
        <f t="shared" si="122"/>
        <v>01 December 2025</v>
      </c>
      <c r="F7930" t="s">
        <v>541</v>
      </c>
      <c r="G7930" t="s">
        <v>553</v>
      </c>
    </row>
    <row r="7931" spans="1:7" x14ac:dyDescent="0.25">
      <c r="A7931" t="s">
        <v>549</v>
      </c>
      <c r="B7931" t="s">
        <v>190</v>
      </c>
      <c r="C7931">
        <v>-100</v>
      </c>
      <c r="D7931">
        <v>202512</v>
      </c>
      <c r="E7931" s="121" t="str">
        <f t="shared" si="122"/>
        <v>01 December 2025</v>
      </c>
      <c r="F7931" t="s">
        <v>541</v>
      </c>
      <c r="G7931" t="s">
        <v>554</v>
      </c>
    </row>
    <row r="7932" spans="1:7" x14ac:dyDescent="0.25">
      <c r="A7932" t="s">
        <v>549</v>
      </c>
      <c r="B7932" t="s">
        <v>544</v>
      </c>
      <c r="C7932">
        <v>0</v>
      </c>
      <c r="D7932">
        <v>202512</v>
      </c>
      <c r="E7932" s="121" t="str">
        <f t="shared" si="122"/>
        <v>01 December 2025</v>
      </c>
      <c r="F7932" t="s">
        <v>541</v>
      </c>
      <c r="G7932" t="s">
        <v>550</v>
      </c>
    </row>
    <row r="7933" spans="1:7" x14ac:dyDescent="0.25">
      <c r="A7933" t="s">
        <v>549</v>
      </c>
      <c r="B7933" t="s">
        <v>544</v>
      </c>
      <c r="C7933">
        <v>0</v>
      </c>
      <c r="D7933">
        <v>202512</v>
      </c>
      <c r="E7933" s="121" t="str">
        <f t="shared" si="122"/>
        <v>01 December 2025</v>
      </c>
      <c r="F7933" t="s">
        <v>541</v>
      </c>
      <c r="G7933" t="s">
        <v>551</v>
      </c>
    </row>
    <row r="7934" spans="1:7" x14ac:dyDescent="0.25">
      <c r="A7934" t="s">
        <v>549</v>
      </c>
      <c r="B7934" t="s">
        <v>544</v>
      </c>
      <c r="C7934">
        <v>0</v>
      </c>
      <c r="D7934">
        <v>202512</v>
      </c>
      <c r="E7934" s="121" t="str">
        <f t="shared" si="122"/>
        <v>01 December 2025</v>
      </c>
      <c r="F7934" t="s">
        <v>541</v>
      </c>
      <c r="G7934" t="s">
        <v>552</v>
      </c>
    </row>
    <row r="7935" spans="1:7" x14ac:dyDescent="0.25">
      <c r="A7935" t="s">
        <v>549</v>
      </c>
      <c r="B7935" t="s">
        <v>544</v>
      </c>
      <c r="C7935">
        <v>0</v>
      </c>
      <c r="D7935">
        <v>202512</v>
      </c>
      <c r="E7935" s="121" t="str">
        <f t="shared" si="122"/>
        <v>01 December 2025</v>
      </c>
      <c r="F7935" t="s">
        <v>541</v>
      </c>
      <c r="G7935" t="s">
        <v>553</v>
      </c>
    </row>
    <row r="7936" spans="1:7" x14ac:dyDescent="0.25">
      <c r="A7936" t="s">
        <v>549</v>
      </c>
      <c r="B7936" t="s">
        <v>544</v>
      </c>
      <c r="C7936">
        <v>0</v>
      </c>
      <c r="D7936">
        <v>202512</v>
      </c>
      <c r="E7936" s="121" t="str">
        <f t="shared" si="122"/>
        <v>01 December 2025</v>
      </c>
      <c r="F7936" t="s">
        <v>541</v>
      </c>
      <c r="G7936" t="s">
        <v>554</v>
      </c>
    </row>
    <row r="7937" spans="1:7" x14ac:dyDescent="0.25">
      <c r="A7937" t="s">
        <v>549</v>
      </c>
      <c r="B7937" t="s">
        <v>198</v>
      </c>
      <c r="C7937">
        <v>-1468.8</v>
      </c>
      <c r="D7937">
        <v>202512</v>
      </c>
      <c r="E7937" s="121" t="str">
        <f t="shared" si="122"/>
        <v>01 December 2025</v>
      </c>
      <c r="F7937" t="s">
        <v>541</v>
      </c>
      <c r="G7937" t="s">
        <v>550</v>
      </c>
    </row>
    <row r="7938" spans="1:7" x14ac:dyDescent="0.25">
      <c r="A7938" t="s">
        <v>549</v>
      </c>
      <c r="B7938" t="s">
        <v>198</v>
      </c>
      <c r="C7938">
        <v>-2448</v>
      </c>
      <c r="D7938">
        <v>202512</v>
      </c>
      <c r="E7938" s="121" t="str">
        <f t="shared" si="122"/>
        <v>01 December 2025</v>
      </c>
      <c r="F7938" t="s">
        <v>541</v>
      </c>
      <c r="G7938" t="s">
        <v>551</v>
      </c>
    </row>
    <row r="7939" spans="1:7" x14ac:dyDescent="0.25">
      <c r="A7939" t="s">
        <v>549</v>
      </c>
      <c r="B7939" t="s">
        <v>198</v>
      </c>
      <c r="C7939">
        <v>-3427.2</v>
      </c>
      <c r="D7939">
        <v>202512</v>
      </c>
      <c r="E7939" s="121" t="str">
        <f t="shared" si="122"/>
        <v>01 December 2025</v>
      </c>
      <c r="F7939" t="s">
        <v>541</v>
      </c>
      <c r="G7939" t="s">
        <v>552</v>
      </c>
    </row>
    <row r="7940" spans="1:7" x14ac:dyDescent="0.25">
      <c r="A7940" t="s">
        <v>549</v>
      </c>
      <c r="B7940" t="s">
        <v>198</v>
      </c>
      <c r="C7940">
        <v>-4553.2800000000007</v>
      </c>
      <c r="D7940">
        <v>202512</v>
      </c>
      <c r="E7940" s="121" t="str">
        <f t="shared" si="122"/>
        <v>01 December 2025</v>
      </c>
      <c r="F7940" t="s">
        <v>541</v>
      </c>
      <c r="G7940" t="s">
        <v>553</v>
      </c>
    </row>
    <row r="7941" spans="1:7" x14ac:dyDescent="0.25">
      <c r="A7941" t="s">
        <v>549</v>
      </c>
      <c r="B7941" t="s">
        <v>198</v>
      </c>
      <c r="C7941">
        <v>-4896</v>
      </c>
      <c r="D7941">
        <v>202512</v>
      </c>
      <c r="E7941" s="121" t="str">
        <f t="shared" si="122"/>
        <v>01 December 2025</v>
      </c>
      <c r="F7941" t="s">
        <v>541</v>
      </c>
      <c r="G7941" t="s">
        <v>554</v>
      </c>
    </row>
    <row r="7942" spans="1:7" x14ac:dyDescent="0.25">
      <c r="A7942" t="s">
        <v>549</v>
      </c>
      <c r="B7942" t="s">
        <v>200</v>
      </c>
      <c r="C7942">
        <v>0</v>
      </c>
      <c r="D7942">
        <v>202512</v>
      </c>
      <c r="E7942" s="121" t="str">
        <f t="shared" si="122"/>
        <v>01 December 2025</v>
      </c>
      <c r="F7942" t="s">
        <v>541</v>
      </c>
      <c r="G7942" t="s">
        <v>550</v>
      </c>
    </row>
    <row r="7943" spans="1:7" x14ac:dyDescent="0.25">
      <c r="A7943" t="s">
        <v>549</v>
      </c>
      <c r="B7943" t="s">
        <v>200</v>
      </c>
      <c r="C7943">
        <v>0</v>
      </c>
      <c r="D7943">
        <v>202512</v>
      </c>
      <c r="E7943" s="121" t="str">
        <f t="shared" ref="E7943:E8006" si="123">TEXT(DATE(LEFT(D7943,4), RIGHT(D7943,2), 1), "DD MMMM YYYY")</f>
        <v>01 December 2025</v>
      </c>
      <c r="F7943" t="s">
        <v>541</v>
      </c>
      <c r="G7943" t="s">
        <v>551</v>
      </c>
    </row>
    <row r="7944" spans="1:7" x14ac:dyDescent="0.25">
      <c r="A7944" t="s">
        <v>549</v>
      </c>
      <c r="B7944" t="s">
        <v>200</v>
      </c>
      <c r="C7944">
        <v>0</v>
      </c>
      <c r="D7944">
        <v>202512</v>
      </c>
      <c r="E7944" s="121" t="str">
        <f t="shared" si="123"/>
        <v>01 December 2025</v>
      </c>
      <c r="F7944" t="s">
        <v>541</v>
      </c>
      <c r="G7944" t="s">
        <v>552</v>
      </c>
    </row>
    <row r="7945" spans="1:7" x14ac:dyDescent="0.25">
      <c r="A7945" t="s">
        <v>549</v>
      </c>
      <c r="B7945" t="s">
        <v>200</v>
      </c>
      <c r="C7945">
        <v>0</v>
      </c>
      <c r="D7945">
        <v>202512</v>
      </c>
      <c r="E7945" s="121" t="str">
        <f t="shared" si="123"/>
        <v>01 December 2025</v>
      </c>
      <c r="F7945" t="s">
        <v>541</v>
      </c>
      <c r="G7945" t="s">
        <v>553</v>
      </c>
    </row>
    <row r="7946" spans="1:7" x14ac:dyDescent="0.25">
      <c r="A7946" t="s">
        <v>549</v>
      </c>
      <c r="B7946" t="s">
        <v>200</v>
      </c>
      <c r="C7946">
        <v>0</v>
      </c>
      <c r="D7946">
        <v>202512</v>
      </c>
      <c r="E7946" s="121" t="str">
        <f t="shared" si="123"/>
        <v>01 December 2025</v>
      </c>
      <c r="F7946" t="s">
        <v>541</v>
      </c>
      <c r="G7946" t="s">
        <v>554</v>
      </c>
    </row>
    <row r="7947" spans="1:7" x14ac:dyDescent="0.25">
      <c r="A7947" t="s">
        <v>549</v>
      </c>
      <c r="B7947" t="s">
        <v>206</v>
      </c>
      <c r="C7947">
        <v>0</v>
      </c>
      <c r="D7947">
        <v>202512</v>
      </c>
      <c r="E7947" s="121" t="str">
        <f t="shared" si="123"/>
        <v>01 December 2025</v>
      </c>
      <c r="F7947" t="s">
        <v>541</v>
      </c>
      <c r="G7947" t="s">
        <v>550</v>
      </c>
    </row>
    <row r="7948" spans="1:7" x14ac:dyDescent="0.25">
      <c r="A7948" t="s">
        <v>549</v>
      </c>
      <c r="B7948" t="s">
        <v>206</v>
      </c>
      <c r="C7948">
        <v>0</v>
      </c>
      <c r="D7948">
        <v>202512</v>
      </c>
      <c r="E7948" s="121" t="str">
        <f t="shared" si="123"/>
        <v>01 December 2025</v>
      </c>
      <c r="F7948" t="s">
        <v>541</v>
      </c>
      <c r="G7948" t="s">
        <v>551</v>
      </c>
    </row>
    <row r="7949" spans="1:7" x14ac:dyDescent="0.25">
      <c r="A7949" t="s">
        <v>549</v>
      </c>
      <c r="B7949" t="s">
        <v>206</v>
      </c>
      <c r="C7949">
        <v>0</v>
      </c>
      <c r="D7949">
        <v>202512</v>
      </c>
      <c r="E7949" s="121" t="str">
        <f t="shared" si="123"/>
        <v>01 December 2025</v>
      </c>
      <c r="F7949" t="s">
        <v>541</v>
      </c>
      <c r="G7949" t="s">
        <v>552</v>
      </c>
    </row>
    <row r="7950" spans="1:7" x14ac:dyDescent="0.25">
      <c r="A7950" t="s">
        <v>549</v>
      </c>
      <c r="B7950" t="s">
        <v>206</v>
      </c>
      <c r="C7950">
        <v>0</v>
      </c>
      <c r="D7950">
        <v>202512</v>
      </c>
      <c r="E7950" s="121" t="str">
        <f t="shared" si="123"/>
        <v>01 December 2025</v>
      </c>
      <c r="F7950" t="s">
        <v>541</v>
      </c>
      <c r="G7950" t="s">
        <v>553</v>
      </c>
    </row>
    <row r="7951" spans="1:7" x14ac:dyDescent="0.25">
      <c r="A7951" t="s">
        <v>549</v>
      </c>
      <c r="B7951" t="s">
        <v>206</v>
      </c>
      <c r="C7951">
        <v>0</v>
      </c>
      <c r="D7951">
        <v>202512</v>
      </c>
      <c r="E7951" s="121" t="str">
        <f t="shared" si="123"/>
        <v>01 December 2025</v>
      </c>
      <c r="F7951" t="s">
        <v>541</v>
      </c>
      <c r="G7951" t="s">
        <v>554</v>
      </c>
    </row>
    <row r="7952" spans="1:7" x14ac:dyDescent="0.25">
      <c r="A7952" t="s">
        <v>549</v>
      </c>
      <c r="B7952" t="s">
        <v>208</v>
      </c>
      <c r="C7952">
        <v>0</v>
      </c>
      <c r="D7952">
        <v>202512</v>
      </c>
      <c r="E7952" s="121" t="str">
        <f t="shared" si="123"/>
        <v>01 December 2025</v>
      </c>
      <c r="F7952" t="s">
        <v>541</v>
      </c>
      <c r="G7952" t="s">
        <v>550</v>
      </c>
    </row>
    <row r="7953" spans="1:7" x14ac:dyDescent="0.25">
      <c r="A7953" t="s">
        <v>549</v>
      </c>
      <c r="B7953" t="s">
        <v>208</v>
      </c>
      <c r="C7953">
        <v>0</v>
      </c>
      <c r="D7953">
        <v>202512</v>
      </c>
      <c r="E7953" s="121" t="str">
        <f t="shared" si="123"/>
        <v>01 December 2025</v>
      </c>
      <c r="F7953" t="s">
        <v>541</v>
      </c>
      <c r="G7953" t="s">
        <v>551</v>
      </c>
    </row>
    <row r="7954" spans="1:7" x14ac:dyDescent="0.25">
      <c r="A7954" t="s">
        <v>549</v>
      </c>
      <c r="B7954" t="s">
        <v>208</v>
      </c>
      <c r="C7954">
        <v>0</v>
      </c>
      <c r="D7954">
        <v>202512</v>
      </c>
      <c r="E7954" s="121" t="str">
        <f t="shared" si="123"/>
        <v>01 December 2025</v>
      </c>
      <c r="F7954" t="s">
        <v>541</v>
      </c>
      <c r="G7954" t="s">
        <v>552</v>
      </c>
    </row>
    <row r="7955" spans="1:7" x14ac:dyDescent="0.25">
      <c r="A7955" t="s">
        <v>549</v>
      </c>
      <c r="B7955" t="s">
        <v>208</v>
      </c>
      <c r="C7955">
        <v>0</v>
      </c>
      <c r="D7955">
        <v>202512</v>
      </c>
      <c r="E7955" s="121" t="str">
        <f t="shared" si="123"/>
        <v>01 December 2025</v>
      </c>
      <c r="F7955" t="s">
        <v>541</v>
      </c>
      <c r="G7955" t="s">
        <v>553</v>
      </c>
    </row>
    <row r="7956" spans="1:7" x14ac:dyDescent="0.25">
      <c r="A7956" t="s">
        <v>549</v>
      </c>
      <c r="B7956" t="s">
        <v>208</v>
      </c>
      <c r="C7956">
        <v>0</v>
      </c>
      <c r="D7956">
        <v>202512</v>
      </c>
      <c r="E7956" s="121" t="str">
        <f t="shared" si="123"/>
        <v>01 December 2025</v>
      </c>
      <c r="F7956" t="s">
        <v>541</v>
      </c>
      <c r="G7956" t="s">
        <v>554</v>
      </c>
    </row>
    <row r="7957" spans="1:7" x14ac:dyDescent="0.25">
      <c r="A7957" t="s">
        <v>549</v>
      </c>
      <c r="B7957" t="s">
        <v>281</v>
      </c>
      <c r="C7957">
        <v>0</v>
      </c>
      <c r="D7957">
        <v>202512</v>
      </c>
      <c r="E7957" s="121" t="str">
        <f t="shared" si="123"/>
        <v>01 December 2025</v>
      </c>
      <c r="F7957" t="s">
        <v>541</v>
      </c>
      <c r="G7957" t="s">
        <v>550</v>
      </c>
    </row>
    <row r="7958" spans="1:7" x14ac:dyDescent="0.25">
      <c r="A7958" t="s">
        <v>549</v>
      </c>
      <c r="B7958" t="s">
        <v>281</v>
      </c>
      <c r="C7958">
        <v>0</v>
      </c>
      <c r="D7958">
        <v>202512</v>
      </c>
      <c r="E7958" s="121" t="str">
        <f t="shared" si="123"/>
        <v>01 December 2025</v>
      </c>
      <c r="F7958" t="s">
        <v>541</v>
      </c>
      <c r="G7958" t="s">
        <v>551</v>
      </c>
    </row>
    <row r="7959" spans="1:7" x14ac:dyDescent="0.25">
      <c r="A7959" t="s">
        <v>549</v>
      </c>
      <c r="B7959" t="s">
        <v>281</v>
      </c>
      <c r="C7959">
        <v>0</v>
      </c>
      <c r="D7959">
        <v>202512</v>
      </c>
      <c r="E7959" s="121" t="str">
        <f t="shared" si="123"/>
        <v>01 December 2025</v>
      </c>
      <c r="F7959" t="s">
        <v>541</v>
      </c>
      <c r="G7959" t="s">
        <v>552</v>
      </c>
    </row>
    <row r="7960" spans="1:7" x14ac:dyDescent="0.25">
      <c r="A7960" t="s">
        <v>549</v>
      </c>
      <c r="B7960" t="s">
        <v>281</v>
      </c>
      <c r="C7960">
        <v>0</v>
      </c>
      <c r="D7960">
        <v>202512</v>
      </c>
      <c r="E7960" s="121" t="str">
        <f t="shared" si="123"/>
        <v>01 December 2025</v>
      </c>
      <c r="F7960" t="s">
        <v>541</v>
      </c>
      <c r="G7960" t="s">
        <v>553</v>
      </c>
    </row>
    <row r="7961" spans="1:7" x14ac:dyDescent="0.25">
      <c r="A7961" t="s">
        <v>549</v>
      </c>
      <c r="B7961" t="s">
        <v>281</v>
      </c>
      <c r="C7961">
        <v>0</v>
      </c>
      <c r="D7961">
        <v>202512</v>
      </c>
      <c r="E7961" s="121" t="str">
        <f t="shared" si="123"/>
        <v>01 December 2025</v>
      </c>
      <c r="F7961" t="s">
        <v>541</v>
      </c>
      <c r="G7961" t="s">
        <v>554</v>
      </c>
    </row>
    <row r="7962" spans="1:7" x14ac:dyDescent="0.25">
      <c r="A7962" t="s">
        <v>549</v>
      </c>
      <c r="B7962" t="s">
        <v>214</v>
      </c>
      <c r="C7962">
        <v>0</v>
      </c>
      <c r="D7962">
        <v>202512</v>
      </c>
      <c r="E7962" s="121" t="str">
        <f t="shared" si="123"/>
        <v>01 December 2025</v>
      </c>
      <c r="F7962" t="s">
        <v>541</v>
      </c>
      <c r="G7962" t="s">
        <v>550</v>
      </c>
    </row>
    <row r="7963" spans="1:7" x14ac:dyDescent="0.25">
      <c r="A7963" t="s">
        <v>549</v>
      </c>
      <c r="B7963" t="s">
        <v>214</v>
      </c>
      <c r="C7963">
        <v>0</v>
      </c>
      <c r="D7963">
        <v>202512</v>
      </c>
      <c r="E7963" s="121" t="str">
        <f t="shared" si="123"/>
        <v>01 December 2025</v>
      </c>
      <c r="F7963" t="s">
        <v>541</v>
      </c>
      <c r="G7963" t="s">
        <v>551</v>
      </c>
    </row>
    <row r="7964" spans="1:7" x14ac:dyDescent="0.25">
      <c r="A7964" t="s">
        <v>549</v>
      </c>
      <c r="B7964" t="s">
        <v>214</v>
      </c>
      <c r="C7964">
        <v>0</v>
      </c>
      <c r="D7964">
        <v>202512</v>
      </c>
      <c r="E7964" s="121" t="str">
        <f t="shared" si="123"/>
        <v>01 December 2025</v>
      </c>
      <c r="F7964" t="s">
        <v>541</v>
      </c>
      <c r="G7964" t="s">
        <v>552</v>
      </c>
    </row>
    <row r="7965" spans="1:7" x14ac:dyDescent="0.25">
      <c r="A7965" t="s">
        <v>549</v>
      </c>
      <c r="B7965" t="s">
        <v>214</v>
      </c>
      <c r="C7965">
        <v>0</v>
      </c>
      <c r="D7965">
        <v>202512</v>
      </c>
      <c r="E7965" s="121" t="str">
        <f t="shared" si="123"/>
        <v>01 December 2025</v>
      </c>
      <c r="F7965" t="s">
        <v>541</v>
      </c>
      <c r="G7965" t="s">
        <v>553</v>
      </c>
    </row>
    <row r="7966" spans="1:7" x14ac:dyDescent="0.25">
      <c r="A7966" t="s">
        <v>549</v>
      </c>
      <c r="B7966" t="s">
        <v>214</v>
      </c>
      <c r="C7966">
        <v>0</v>
      </c>
      <c r="D7966">
        <v>202512</v>
      </c>
      <c r="E7966" s="121" t="str">
        <f t="shared" si="123"/>
        <v>01 December 2025</v>
      </c>
      <c r="F7966" t="s">
        <v>541</v>
      </c>
      <c r="G7966" t="s">
        <v>554</v>
      </c>
    </row>
    <row r="7967" spans="1:7" x14ac:dyDescent="0.25">
      <c r="A7967" t="s">
        <v>549</v>
      </c>
      <c r="B7967" t="s">
        <v>218</v>
      </c>
      <c r="C7967">
        <v>-52.5</v>
      </c>
      <c r="D7967">
        <v>202512</v>
      </c>
      <c r="E7967" s="121" t="str">
        <f t="shared" si="123"/>
        <v>01 December 2025</v>
      </c>
      <c r="F7967" t="s">
        <v>541</v>
      </c>
      <c r="G7967" t="s">
        <v>550</v>
      </c>
    </row>
    <row r="7968" spans="1:7" x14ac:dyDescent="0.25">
      <c r="A7968" t="s">
        <v>549</v>
      </c>
      <c r="B7968" t="s">
        <v>218</v>
      </c>
      <c r="C7968">
        <v>-87.5</v>
      </c>
      <c r="D7968">
        <v>202512</v>
      </c>
      <c r="E7968" s="121" t="str">
        <f t="shared" si="123"/>
        <v>01 December 2025</v>
      </c>
      <c r="F7968" t="s">
        <v>541</v>
      </c>
      <c r="G7968" t="s">
        <v>551</v>
      </c>
    </row>
    <row r="7969" spans="1:7" x14ac:dyDescent="0.25">
      <c r="A7969" t="s">
        <v>549</v>
      </c>
      <c r="B7969" t="s">
        <v>218</v>
      </c>
      <c r="C7969">
        <v>-122.49999999999999</v>
      </c>
      <c r="D7969">
        <v>202512</v>
      </c>
      <c r="E7969" s="121" t="str">
        <f t="shared" si="123"/>
        <v>01 December 2025</v>
      </c>
      <c r="F7969" t="s">
        <v>541</v>
      </c>
      <c r="G7969" t="s">
        <v>552</v>
      </c>
    </row>
    <row r="7970" spans="1:7" x14ac:dyDescent="0.25">
      <c r="A7970" t="s">
        <v>549</v>
      </c>
      <c r="B7970" t="s">
        <v>218</v>
      </c>
      <c r="C7970">
        <v>-162.75</v>
      </c>
      <c r="D7970">
        <v>202512</v>
      </c>
      <c r="E7970" s="121" t="str">
        <f t="shared" si="123"/>
        <v>01 December 2025</v>
      </c>
      <c r="F7970" t="s">
        <v>541</v>
      </c>
      <c r="G7970" t="s">
        <v>553</v>
      </c>
    </row>
    <row r="7971" spans="1:7" x14ac:dyDescent="0.25">
      <c r="A7971" t="s">
        <v>549</v>
      </c>
      <c r="B7971" t="s">
        <v>218</v>
      </c>
      <c r="C7971">
        <v>-175</v>
      </c>
      <c r="D7971">
        <v>202512</v>
      </c>
      <c r="E7971" s="121" t="str">
        <f t="shared" si="123"/>
        <v>01 December 2025</v>
      </c>
      <c r="F7971" t="s">
        <v>541</v>
      </c>
      <c r="G7971" t="s">
        <v>554</v>
      </c>
    </row>
    <row r="7972" spans="1:7" x14ac:dyDescent="0.25">
      <c r="A7972" t="s">
        <v>549</v>
      </c>
      <c r="B7972" t="s">
        <v>333</v>
      </c>
      <c r="C7972">
        <v>-9</v>
      </c>
      <c r="D7972">
        <v>202512</v>
      </c>
      <c r="E7972" s="121" t="str">
        <f t="shared" si="123"/>
        <v>01 December 2025</v>
      </c>
      <c r="F7972" t="s">
        <v>541</v>
      </c>
      <c r="G7972" t="s">
        <v>550</v>
      </c>
    </row>
    <row r="7973" spans="1:7" x14ac:dyDescent="0.25">
      <c r="A7973" t="s">
        <v>549</v>
      </c>
      <c r="B7973" t="s">
        <v>333</v>
      </c>
      <c r="C7973">
        <v>-15</v>
      </c>
      <c r="D7973">
        <v>202512</v>
      </c>
      <c r="E7973" s="121" t="str">
        <f t="shared" si="123"/>
        <v>01 December 2025</v>
      </c>
      <c r="F7973" t="s">
        <v>541</v>
      </c>
      <c r="G7973" t="s">
        <v>551</v>
      </c>
    </row>
    <row r="7974" spans="1:7" x14ac:dyDescent="0.25">
      <c r="A7974" t="s">
        <v>549</v>
      </c>
      <c r="B7974" t="s">
        <v>333</v>
      </c>
      <c r="C7974">
        <v>-21</v>
      </c>
      <c r="D7974">
        <v>202512</v>
      </c>
      <c r="E7974" s="121" t="str">
        <f t="shared" si="123"/>
        <v>01 December 2025</v>
      </c>
      <c r="F7974" t="s">
        <v>541</v>
      </c>
      <c r="G7974" t="s">
        <v>552</v>
      </c>
    </row>
    <row r="7975" spans="1:7" x14ac:dyDescent="0.25">
      <c r="A7975" t="s">
        <v>549</v>
      </c>
      <c r="B7975" t="s">
        <v>333</v>
      </c>
      <c r="C7975">
        <v>-27.900000000000002</v>
      </c>
      <c r="D7975">
        <v>202512</v>
      </c>
      <c r="E7975" s="121" t="str">
        <f t="shared" si="123"/>
        <v>01 December 2025</v>
      </c>
      <c r="F7975" t="s">
        <v>541</v>
      </c>
      <c r="G7975" t="s">
        <v>553</v>
      </c>
    </row>
    <row r="7976" spans="1:7" x14ac:dyDescent="0.25">
      <c r="A7976" t="s">
        <v>549</v>
      </c>
      <c r="B7976" t="s">
        <v>333</v>
      </c>
      <c r="C7976">
        <v>-30</v>
      </c>
      <c r="D7976">
        <v>202512</v>
      </c>
      <c r="E7976" s="121" t="str">
        <f t="shared" si="123"/>
        <v>01 December 2025</v>
      </c>
      <c r="F7976" t="s">
        <v>541</v>
      </c>
      <c r="G7976" t="s">
        <v>554</v>
      </c>
    </row>
    <row r="7977" spans="1:7" x14ac:dyDescent="0.25">
      <c r="A7977" t="s">
        <v>549</v>
      </c>
      <c r="B7977" t="s">
        <v>220</v>
      </c>
      <c r="C7977">
        <v>-61.5</v>
      </c>
      <c r="D7977">
        <v>202512</v>
      </c>
      <c r="E7977" s="121" t="str">
        <f t="shared" si="123"/>
        <v>01 December 2025</v>
      </c>
      <c r="F7977" t="s">
        <v>541</v>
      </c>
      <c r="G7977" t="s">
        <v>550</v>
      </c>
    </row>
    <row r="7978" spans="1:7" x14ac:dyDescent="0.25">
      <c r="A7978" t="s">
        <v>549</v>
      </c>
      <c r="B7978" t="s">
        <v>220</v>
      </c>
      <c r="C7978">
        <v>-102.5</v>
      </c>
      <c r="D7978">
        <v>202512</v>
      </c>
      <c r="E7978" s="121" t="str">
        <f t="shared" si="123"/>
        <v>01 December 2025</v>
      </c>
      <c r="F7978" t="s">
        <v>541</v>
      </c>
      <c r="G7978" t="s">
        <v>551</v>
      </c>
    </row>
    <row r="7979" spans="1:7" x14ac:dyDescent="0.25">
      <c r="A7979" t="s">
        <v>549</v>
      </c>
      <c r="B7979" t="s">
        <v>220</v>
      </c>
      <c r="C7979">
        <v>-143.5</v>
      </c>
      <c r="D7979">
        <v>202512</v>
      </c>
      <c r="E7979" s="121" t="str">
        <f t="shared" si="123"/>
        <v>01 December 2025</v>
      </c>
      <c r="F7979" t="s">
        <v>541</v>
      </c>
      <c r="G7979" t="s">
        <v>552</v>
      </c>
    </row>
    <row r="7980" spans="1:7" x14ac:dyDescent="0.25">
      <c r="A7980" t="s">
        <v>549</v>
      </c>
      <c r="B7980" t="s">
        <v>220</v>
      </c>
      <c r="C7980">
        <v>-190.65</v>
      </c>
      <c r="D7980">
        <v>202512</v>
      </c>
      <c r="E7980" s="121" t="str">
        <f t="shared" si="123"/>
        <v>01 December 2025</v>
      </c>
      <c r="F7980" t="s">
        <v>541</v>
      </c>
      <c r="G7980" t="s">
        <v>553</v>
      </c>
    </row>
    <row r="7981" spans="1:7" x14ac:dyDescent="0.25">
      <c r="A7981" t="s">
        <v>549</v>
      </c>
      <c r="B7981" t="s">
        <v>220</v>
      </c>
      <c r="C7981">
        <v>-205</v>
      </c>
      <c r="D7981">
        <v>202512</v>
      </c>
      <c r="E7981" s="121" t="str">
        <f t="shared" si="123"/>
        <v>01 December 2025</v>
      </c>
      <c r="F7981" t="s">
        <v>541</v>
      </c>
      <c r="G7981" t="s">
        <v>554</v>
      </c>
    </row>
    <row r="7982" spans="1:7" x14ac:dyDescent="0.25">
      <c r="A7982" t="s">
        <v>549</v>
      </c>
      <c r="B7982" t="s">
        <v>222</v>
      </c>
      <c r="C7982">
        <v>0</v>
      </c>
      <c r="D7982">
        <v>202512</v>
      </c>
      <c r="E7982" s="121" t="str">
        <f t="shared" si="123"/>
        <v>01 December 2025</v>
      </c>
      <c r="F7982" t="s">
        <v>541</v>
      </c>
      <c r="G7982" t="s">
        <v>550</v>
      </c>
    </row>
    <row r="7983" spans="1:7" x14ac:dyDescent="0.25">
      <c r="A7983" t="s">
        <v>549</v>
      </c>
      <c r="B7983" t="s">
        <v>222</v>
      </c>
      <c r="C7983">
        <v>0</v>
      </c>
      <c r="D7983">
        <v>202512</v>
      </c>
      <c r="E7983" s="121" t="str">
        <f t="shared" si="123"/>
        <v>01 December 2025</v>
      </c>
      <c r="F7983" t="s">
        <v>541</v>
      </c>
      <c r="G7983" t="s">
        <v>551</v>
      </c>
    </row>
    <row r="7984" spans="1:7" x14ac:dyDescent="0.25">
      <c r="A7984" t="s">
        <v>549</v>
      </c>
      <c r="B7984" t="s">
        <v>222</v>
      </c>
      <c r="C7984">
        <v>0</v>
      </c>
      <c r="D7984">
        <v>202512</v>
      </c>
      <c r="E7984" s="121" t="str">
        <f t="shared" si="123"/>
        <v>01 December 2025</v>
      </c>
      <c r="F7984" t="s">
        <v>541</v>
      </c>
      <c r="G7984" t="s">
        <v>552</v>
      </c>
    </row>
    <row r="7985" spans="1:7" x14ac:dyDescent="0.25">
      <c r="A7985" t="s">
        <v>549</v>
      </c>
      <c r="B7985" t="s">
        <v>222</v>
      </c>
      <c r="C7985">
        <v>0</v>
      </c>
      <c r="D7985">
        <v>202512</v>
      </c>
      <c r="E7985" s="121" t="str">
        <f t="shared" si="123"/>
        <v>01 December 2025</v>
      </c>
      <c r="F7985" t="s">
        <v>541</v>
      </c>
      <c r="G7985" t="s">
        <v>553</v>
      </c>
    </row>
    <row r="7986" spans="1:7" x14ac:dyDescent="0.25">
      <c r="A7986" t="s">
        <v>549</v>
      </c>
      <c r="B7986" t="s">
        <v>222</v>
      </c>
      <c r="C7986">
        <v>0</v>
      </c>
      <c r="D7986">
        <v>202512</v>
      </c>
      <c r="E7986" s="121" t="str">
        <f t="shared" si="123"/>
        <v>01 December 2025</v>
      </c>
      <c r="F7986" t="s">
        <v>541</v>
      </c>
      <c r="G7986" t="s">
        <v>554</v>
      </c>
    </row>
    <row r="7987" spans="1:7" x14ac:dyDescent="0.25">
      <c r="A7987" t="s">
        <v>549</v>
      </c>
      <c r="B7987" t="s">
        <v>224</v>
      </c>
      <c r="C7987">
        <v>0</v>
      </c>
      <c r="D7987">
        <v>202512</v>
      </c>
      <c r="E7987" s="121" t="str">
        <f t="shared" si="123"/>
        <v>01 December 2025</v>
      </c>
      <c r="F7987" t="s">
        <v>541</v>
      </c>
      <c r="G7987" t="s">
        <v>550</v>
      </c>
    </row>
    <row r="7988" spans="1:7" x14ac:dyDescent="0.25">
      <c r="A7988" t="s">
        <v>549</v>
      </c>
      <c r="B7988" t="s">
        <v>224</v>
      </c>
      <c r="C7988">
        <v>0</v>
      </c>
      <c r="D7988">
        <v>202512</v>
      </c>
      <c r="E7988" s="121" t="str">
        <f t="shared" si="123"/>
        <v>01 December 2025</v>
      </c>
      <c r="F7988" t="s">
        <v>541</v>
      </c>
      <c r="G7988" t="s">
        <v>551</v>
      </c>
    </row>
    <row r="7989" spans="1:7" x14ac:dyDescent="0.25">
      <c r="A7989" t="s">
        <v>549</v>
      </c>
      <c r="B7989" t="s">
        <v>224</v>
      </c>
      <c r="C7989">
        <v>0</v>
      </c>
      <c r="D7989">
        <v>202512</v>
      </c>
      <c r="E7989" s="121" t="str">
        <f t="shared" si="123"/>
        <v>01 December 2025</v>
      </c>
      <c r="F7989" t="s">
        <v>541</v>
      </c>
      <c r="G7989" t="s">
        <v>552</v>
      </c>
    </row>
    <row r="7990" spans="1:7" x14ac:dyDescent="0.25">
      <c r="A7990" t="s">
        <v>549</v>
      </c>
      <c r="B7990" t="s">
        <v>224</v>
      </c>
      <c r="C7990">
        <v>0</v>
      </c>
      <c r="D7990">
        <v>202512</v>
      </c>
      <c r="E7990" s="121" t="str">
        <f t="shared" si="123"/>
        <v>01 December 2025</v>
      </c>
      <c r="F7990" t="s">
        <v>541</v>
      </c>
      <c r="G7990" t="s">
        <v>553</v>
      </c>
    </row>
    <row r="7991" spans="1:7" x14ac:dyDescent="0.25">
      <c r="A7991" t="s">
        <v>549</v>
      </c>
      <c r="B7991" t="s">
        <v>224</v>
      </c>
      <c r="C7991">
        <v>0</v>
      </c>
      <c r="D7991">
        <v>202512</v>
      </c>
      <c r="E7991" s="121" t="str">
        <f t="shared" si="123"/>
        <v>01 December 2025</v>
      </c>
      <c r="F7991" t="s">
        <v>541</v>
      </c>
      <c r="G7991" t="s">
        <v>554</v>
      </c>
    </row>
    <row r="7992" spans="1:7" x14ac:dyDescent="0.25">
      <c r="A7992" t="s">
        <v>549</v>
      </c>
      <c r="B7992" t="s">
        <v>226</v>
      </c>
      <c r="C7992">
        <v>0</v>
      </c>
      <c r="D7992">
        <v>202512</v>
      </c>
      <c r="E7992" s="121" t="str">
        <f t="shared" si="123"/>
        <v>01 December 2025</v>
      </c>
      <c r="F7992" t="s">
        <v>541</v>
      </c>
      <c r="G7992" t="s">
        <v>550</v>
      </c>
    </row>
    <row r="7993" spans="1:7" x14ac:dyDescent="0.25">
      <c r="A7993" t="s">
        <v>549</v>
      </c>
      <c r="B7993" t="s">
        <v>226</v>
      </c>
      <c r="C7993">
        <v>0</v>
      </c>
      <c r="D7993">
        <v>202512</v>
      </c>
      <c r="E7993" s="121" t="str">
        <f t="shared" si="123"/>
        <v>01 December 2025</v>
      </c>
      <c r="F7993" t="s">
        <v>541</v>
      </c>
      <c r="G7993" t="s">
        <v>551</v>
      </c>
    </row>
    <row r="7994" spans="1:7" x14ac:dyDescent="0.25">
      <c r="A7994" t="s">
        <v>549</v>
      </c>
      <c r="B7994" t="s">
        <v>226</v>
      </c>
      <c r="C7994">
        <v>0</v>
      </c>
      <c r="D7994">
        <v>202512</v>
      </c>
      <c r="E7994" s="121" t="str">
        <f t="shared" si="123"/>
        <v>01 December 2025</v>
      </c>
      <c r="F7994" t="s">
        <v>541</v>
      </c>
      <c r="G7994" t="s">
        <v>552</v>
      </c>
    </row>
    <row r="7995" spans="1:7" x14ac:dyDescent="0.25">
      <c r="A7995" t="s">
        <v>549</v>
      </c>
      <c r="B7995" t="s">
        <v>226</v>
      </c>
      <c r="C7995">
        <v>0</v>
      </c>
      <c r="D7995">
        <v>202512</v>
      </c>
      <c r="E7995" s="121" t="str">
        <f t="shared" si="123"/>
        <v>01 December 2025</v>
      </c>
      <c r="F7995" t="s">
        <v>541</v>
      </c>
      <c r="G7995" t="s">
        <v>553</v>
      </c>
    </row>
    <row r="7996" spans="1:7" x14ac:dyDescent="0.25">
      <c r="A7996" t="s">
        <v>549</v>
      </c>
      <c r="B7996" t="s">
        <v>226</v>
      </c>
      <c r="C7996">
        <v>0</v>
      </c>
      <c r="D7996">
        <v>202512</v>
      </c>
      <c r="E7996" s="121" t="str">
        <f t="shared" si="123"/>
        <v>01 December 2025</v>
      </c>
      <c r="F7996" t="s">
        <v>541</v>
      </c>
      <c r="G7996" t="s">
        <v>554</v>
      </c>
    </row>
    <row r="7997" spans="1:7" x14ac:dyDescent="0.25">
      <c r="A7997" t="s">
        <v>549</v>
      </c>
      <c r="B7997" t="s">
        <v>228</v>
      </c>
      <c r="C7997">
        <v>0</v>
      </c>
      <c r="D7997">
        <v>202512</v>
      </c>
      <c r="E7997" s="121" t="str">
        <f t="shared" si="123"/>
        <v>01 December 2025</v>
      </c>
      <c r="F7997" t="s">
        <v>541</v>
      </c>
      <c r="G7997" t="s">
        <v>550</v>
      </c>
    </row>
    <row r="7998" spans="1:7" x14ac:dyDescent="0.25">
      <c r="A7998" t="s">
        <v>549</v>
      </c>
      <c r="B7998" t="s">
        <v>228</v>
      </c>
      <c r="C7998">
        <v>0</v>
      </c>
      <c r="D7998">
        <v>202512</v>
      </c>
      <c r="E7998" s="121" t="str">
        <f t="shared" si="123"/>
        <v>01 December 2025</v>
      </c>
      <c r="F7998" t="s">
        <v>541</v>
      </c>
      <c r="G7998" t="s">
        <v>551</v>
      </c>
    </row>
    <row r="7999" spans="1:7" x14ac:dyDescent="0.25">
      <c r="A7999" t="s">
        <v>549</v>
      </c>
      <c r="B7999" t="s">
        <v>228</v>
      </c>
      <c r="C7999">
        <v>0</v>
      </c>
      <c r="D7999">
        <v>202512</v>
      </c>
      <c r="E7999" s="121" t="str">
        <f t="shared" si="123"/>
        <v>01 December 2025</v>
      </c>
      <c r="F7999" t="s">
        <v>541</v>
      </c>
      <c r="G7999" t="s">
        <v>552</v>
      </c>
    </row>
    <row r="8000" spans="1:7" x14ac:dyDescent="0.25">
      <c r="A8000" t="s">
        <v>549</v>
      </c>
      <c r="B8000" t="s">
        <v>228</v>
      </c>
      <c r="C8000">
        <v>0</v>
      </c>
      <c r="D8000">
        <v>202512</v>
      </c>
      <c r="E8000" s="121" t="str">
        <f t="shared" si="123"/>
        <v>01 December 2025</v>
      </c>
      <c r="F8000" t="s">
        <v>541</v>
      </c>
      <c r="G8000" t="s">
        <v>553</v>
      </c>
    </row>
    <row r="8001" spans="1:7" x14ac:dyDescent="0.25">
      <c r="A8001" t="s">
        <v>549</v>
      </c>
      <c r="B8001" t="s">
        <v>228</v>
      </c>
      <c r="C8001">
        <v>0</v>
      </c>
      <c r="D8001">
        <v>202512</v>
      </c>
      <c r="E8001" s="121" t="str">
        <f t="shared" si="123"/>
        <v>01 December 2025</v>
      </c>
      <c r="F8001" t="s">
        <v>541</v>
      </c>
      <c r="G8001" t="s">
        <v>554</v>
      </c>
    </row>
    <row r="8002" spans="1:7" x14ac:dyDescent="0.25">
      <c r="A8002" t="s">
        <v>549</v>
      </c>
      <c r="B8002" t="s">
        <v>230</v>
      </c>
      <c r="C8002">
        <v>0</v>
      </c>
      <c r="D8002">
        <v>202512</v>
      </c>
      <c r="E8002" s="121" t="str">
        <f t="shared" si="123"/>
        <v>01 December 2025</v>
      </c>
      <c r="F8002" t="s">
        <v>541</v>
      </c>
      <c r="G8002" t="s">
        <v>550</v>
      </c>
    </row>
    <row r="8003" spans="1:7" x14ac:dyDescent="0.25">
      <c r="A8003" t="s">
        <v>549</v>
      </c>
      <c r="B8003" t="s">
        <v>230</v>
      </c>
      <c r="C8003">
        <v>0</v>
      </c>
      <c r="D8003">
        <v>202512</v>
      </c>
      <c r="E8003" s="121" t="str">
        <f t="shared" si="123"/>
        <v>01 December 2025</v>
      </c>
      <c r="F8003" t="s">
        <v>541</v>
      </c>
      <c r="G8003" t="s">
        <v>551</v>
      </c>
    </row>
    <row r="8004" spans="1:7" x14ac:dyDescent="0.25">
      <c r="A8004" t="s">
        <v>549</v>
      </c>
      <c r="B8004" t="s">
        <v>230</v>
      </c>
      <c r="C8004">
        <v>0</v>
      </c>
      <c r="D8004">
        <v>202512</v>
      </c>
      <c r="E8004" s="121" t="str">
        <f t="shared" si="123"/>
        <v>01 December 2025</v>
      </c>
      <c r="F8004" t="s">
        <v>541</v>
      </c>
      <c r="G8004" t="s">
        <v>552</v>
      </c>
    </row>
    <row r="8005" spans="1:7" x14ac:dyDescent="0.25">
      <c r="A8005" t="s">
        <v>549</v>
      </c>
      <c r="B8005" t="s">
        <v>230</v>
      </c>
      <c r="C8005">
        <v>0</v>
      </c>
      <c r="D8005">
        <v>202512</v>
      </c>
      <c r="E8005" s="121" t="str">
        <f t="shared" si="123"/>
        <v>01 December 2025</v>
      </c>
      <c r="F8005" t="s">
        <v>541</v>
      </c>
      <c r="G8005" t="s">
        <v>553</v>
      </c>
    </row>
    <row r="8006" spans="1:7" x14ac:dyDescent="0.25">
      <c r="A8006" t="s">
        <v>549</v>
      </c>
      <c r="B8006" t="s">
        <v>230</v>
      </c>
      <c r="C8006">
        <v>0</v>
      </c>
      <c r="D8006">
        <v>202512</v>
      </c>
      <c r="E8006" s="121" t="str">
        <f t="shared" si="123"/>
        <v>01 December 2025</v>
      </c>
      <c r="F8006" t="s">
        <v>541</v>
      </c>
      <c r="G8006" t="s">
        <v>554</v>
      </c>
    </row>
    <row r="8007" spans="1:7" x14ac:dyDescent="0.25">
      <c r="A8007" t="s">
        <v>549</v>
      </c>
      <c r="B8007" t="s">
        <v>232</v>
      </c>
      <c r="C8007">
        <v>0</v>
      </c>
      <c r="D8007">
        <v>202512</v>
      </c>
      <c r="E8007" s="121" t="str">
        <f t="shared" ref="E8007:E8070" si="124">TEXT(DATE(LEFT(D8007,4), RIGHT(D8007,2), 1), "DD MMMM YYYY")</f>
        <v>01 December 2025</v>
      </c>
      <c r="F8007" t="s">
        <v>541</v>
      </c>
      <c r="G8007" t="s">
        <v>550</v>
      </c>
    </row>
    <row r="8008" spans="1:7" x14ac:dyDescent="0.25">
      <c r="A8008" t="s">
        <v>549</v>
      </c>
      <c r="B8008" t="s">
        <v>232</v>
      </c>
      <c r="C8008">
        <v>0</v>
      </c>
      <c r="D8008">
        <v>202512</v>
      </c>
      <c r="E8008" s="121" t="str">
        <f t="shared" si="124"/>
        <v>01 December 2025</v>
      </c>
      <c r="F8008" t="s">
        <v>541</v>
      </c>
      <c r="G8008" t="s">
        <v>551</v>
      </c>
    </row>
    <row r="8009" spans="1:7" x14ac:dyDescent="0.25">
      <c r="A8009" t="s">
        <v>549</v>
      </c>
      <c r="B8009" t="s">
        <v>232</v>
      </c>
      <c r="C8009">
        <v>0</v>
      </c>
      <c r="D8009">
        <v>202512</v>
      </c>
      <c r="E8009" s="121" t="str">
        <f t="shared" si="124"/>
        <v>01 December 2025</v>
      </c>
      <c r="F8009" t="s">
        <v>541</v>
      </c>
      <c r="G8009" t="s">
        <v>552</v>
      </c>
    </row>
    <row r="8010" spans="1:7" x14ac:dyDescent="0.25">
      <c r="A8010" t="s">
        <v>549</v>
      </c>
      <c r="B8010" t="s">
        <v>232</v>
      </c>
      <c r="C8010">
        <v>0</v>
      </c>
      <c r="D8010">
        <v>202512</v>
      </c>
      <c r="E8010" s="121" t="str">
        <f t="shared" si="124"/>
        <v>01 December 2025</v>
      </c>
      <c r="F8010" t="s">
        <v>541</v>
      </c>
      <c r="G8010" t="s">
        <v>553</v>
      </c>
    </row>
    <row r="8011" spans="1:7" x14ac:dyDescent="0.25">
      <c r="A8011" t="s">
        <v>549</v>
      </c>
      <c r="B8011" t="s">
        <v>232</v>
      </c>
      <c r="C8011">
        <v>0</v>
      </c>
      <c r="D8011">
        <v>202512</v>
      </c>
      <c r="E8011" s="121" t="str">
        <f t="shared" si="124"/>
        <v>01 December 2025</v>
      </c>
      <c r="F8011" t="s">
        <v>541</v>
      </c>
      <c r="G8011" t="s">
        <v>554</v>
      </c>
    </row>
    <row r="8012" spans="1:7" x14ac:dyDescent="0.25">
      <c r="A8012" t="s">
        <v>549</v>
      </c>
      <c r="B8012" t="s">
        <v>234</v>
      </c>
      <c r="C8012">
        <v>-21795.3</v>
      </c>
      <c r="D8012">
        <v>202512</v>
      </c>
      <c r="E8012" s="121" t="str">
        <f t="shared" si="124"/>
        <v>01 December 2025</v>
      </c>
      <c r="F8012" t="s">
        <v>541</v>
      </c>
      <c r="G8012" t="s">
        <v>550</v>
      </c>
    </row>
    <row r="8013" spans="1:7" x14ac:dyDescent="0.25">
      <c r="A8013" t="s">
        <v>549</v>
      </c>
      <c r="B8013" t="s">
        <v>234</v>
      </c>
      <c r="C8013">
        <v>-36325.5</v>
      </c>
      <c r="D8013">
        <v>202512</v>
      </c>
      <c r="E8013" s="121" t="str">
        <f t="shared" si="124"/>
        <v>01 December 2025</v>
      </c>
      <c r="F8013" t="s">
        <v>541</v>
      </c>
      <c r="G8013" t="s">
        <v>551</v>
      </c>
    </row>
    <row r="8014" spans="1:7" x14ac:dyDescent="0.25">
      <c r="A8014" t="s">
        <v>549</v>
      </c>
      <c r="B8014" t="s">
        <v>234</v>
      </c>
      <c r="C8014">
        <v>-50855.7</v>
      </c>
      <c r="D8014">
        <v>202512</v>
      </c>
      <c r="E8014" s="121" t="str">
        <f t="shared" si="124"/>
        <v>01 December 2025</v>
      </c>
      <c r="F8014" t="s">
        <v>541</v>
      </c>
      <c r="G8014" t="s">
        <v>552</v>
      </c>
    </row>
    <row r="8015" spans="1:7" x14ac:dyDescent="0.25">
      <c r="A8015" t="s">
        <v>549</v>
      </c>
      <c r="B8015" t="s">
        <v>234</v>
      </c>
      <c r="C8015">
        <v>-67565.430000000008</v>
      </c>
      <c r="D8015">
        <v>202512</v>
      </c>
      <c r="E8015" s="121" t="str">
        <f t="shared" si="124"/>
        <v>01 December 2025</v>
      </c>
      <c r="F8015" t="s">
        <v>541</v>
      </c>
      <c r="G8015" t="s">
        <v>553</v>
      </c>
    </row>
    <row r="8016" spans="1:7" x14ac:dyDescent="0.25">
      <c r="A8016" t="s">
        <v>549</v>
      </c>
      <c r="B8016" t="s">
        <v>234</v>
      </c>
      <c r="C8016">
        <v>-72651</v>
      </c>
      <c r="D8016">
        <v>202512</v>
      </c>
      <c r="E8016" s="121" t="str">
        <f t="shared" si="124"/>
        <v>01 December 2025</v>
      </c>
      <c r="F8016" t="s">
        <v>541</v>
      </c>
      <c r="G8016" t="s">
        <v>554</v>
      </c>
    </row>
    <row r="8017" spans="1:7" x14ac:dyDescent="0.25">
      <c r="A8017" t="s">
        <v>549</v>
      </c>
      <c r="B8017" t="s">
        <v>236</v>
      </c>
      <c r="C8017">
        <v>2564.6999999999998</v>
      </c>
      <c r="D8017">
        <v>202512</v>
      </c>
      <c r="E8017" s="121" t="str">
        <f t="shared" si="124"/>
        <v>01 December 2025</v>
      </c>
      <c r="F8017" t="s">
        <v>541</v>
      </c>
      <c r="G8017" t="s">
        <v>550</v>
      </c>
    </row>
    <row r="8018" spans="1:7" x14ac:dyDescent="0.25">
      <c r="A8018" t="s">
        <v>549</v>
      </c>
      <c r="B8018" t="s">
        <v>236</v>
      </c>
      <c r="C8018">
        <v>4274.5</v>
      </c>
      <c r="D8018">
        <v>202512</v>
      </c>
      <c r="E8018" s="121" t="str">
        <f t="shared" si="124"/>
        <v>01 December 2025</v>
      </c>
      <c r="F8018" t="s">
        <v>541</v>
      </c>
      <c r="G8018" t="s">
        <v>551</v>
      </c>
    </row>
    <row r="8019" spans="1:7" x14ac:dyDescent="0.25">
      <c r="A8019" t="s">
        <v>549</v>
      </c>
      <c r="B8019" t="s">
        <v>236</v>
      </c>
      <c r="C8019">
        <v>5984.2999999999993</v>
      </c>
      <c r="D8019">
        <v>202512</v>
      </c>
      <c r="E8019" s="121" t="str">
        <f t="shared" si="124"/>
        <v>01 December 2025</v>
      </c>
      <c r="F8019" t="s">
        <v>541</v>
      </c>
      <c r="G8019" t="s">
        <v>552</v>
      </c>
    </row>
    <row r="8020" spans="1:7" x14ac:dyDescent="0.25">
      <c r="A8020" t="s">
        <v>549</v>
      </c>
      <c r="B8020" t="s">
        <v>236</v>
      </c>
      <c r="C8020">
        <v>7950.5700000000006</v>
      </c>
      <c r="D8020">
        <v>202512</v>
      </c>
      <c r="E8020" s="121" t="str">
        <f t="shared" si="124"/>
        <v>01 December 2025</v>
      </c>
      <c r="F8020" t="s">
        <v>541</v>
      </c>
      <c r="G8020" t="s">
        <v>553</v>
      </c>
    </row>
    <row r="8021" spans="1:7" x14ac:dyDescent="0.25">
      <c r="A8021" t="s">
        <v>549</v>
      </c>
      <c r="B8021" t="s">
        <v>236</v>
      </c>
      <c r="C8021">
        <v>8549</v>
      </c>
      <c r="D8021">
        <v>202512</v>
      </c>
      <c r="E8021" s="121" t="str">
        <f t="shared" si="124"/>
        <v>01 December 2025</v>
      </c>
      <c r="F8021" t="s">
        <v>541</v>
      </c>
      <c r="G8021" t="s">
        <v>554</v>
      </c>
    </row>
    <row r="8022" spans="1:7" x14ac:dyDescent="0.25">
      <c r="A8022" t="s">
        <v>549</v>
      </c>
      <c r="B8022" t="s">
        <v>238</v>
      </c>
      <c r="C8022">
        <v>0</v>
      </c>
      <c r="D8022">
        <v>202512</v>
      </c>
      <c r="E8022" s="121" t="str">
        <f t="shared" si="124"/>
        <v>01 December 2025</v>
      </c>
      <c r="F8022" t="s">
        <v>541</v>
      </c>
      <c r="G8022" t="s">
        <v>550</v>
      </c>
    </row>
    <row r="8023" spans="1:7" x14ac:dyDescent="0.25">
      <c r="A8023" t="s">
        <v>549</v>
      </c>
      <c r="B8023" t="s">
        <v>238</v>
      </c>
      <c r="C8023">
        <v>0</v>
      </c>
      <c r="D8023">
        <v>202512</v>
      </c>
      <c r="E8023" s="121" t="str">
        <f t="shared" si="124"/>
        <v>01 December 2025</v>
      </c>
      <c r="F8023" t="s">
        <v>541</v>
      </c>
      <c r="G8023" t="s">
        <v>551</v>
      </c>
    </row>
    <row r="8024" spans="1:7" x14ac:dyDescent="0.25">
      <c r="A8024" t="s">
        <v>549</v>
      </c>
      <c r="B8024" t="s">
        <v>238</v>
      </c>
      <c r="C8024">
        <v>0</v>
      </c>
      <c r="D8024">
        <v>202512</v>
      </c>
      <c r="E8024" s="121" t="str">
        <f t="shared" si="124"/>
        <v>01 December 2025</v>
      </c>
      <c r="F8024" t="s">
        <v>541</v>
      </c>
      <c r="G8024" t="s">
        <v>552</v>
      </c>
    </row>
    <row r="8025" spans="1:7" x14ac:dyDescent="0.25">
      <c r="A8025" t="s">
        <v>549</v>
      </c>
      <c r="B8025" t="s">
        <v>238</v>
      </c>
      <c r="C8025">
        <v>0</v>
      </c>
      <c r="D8025">
        <v>202512</v>
      </c>
      <c r="E8025" s="121" t="str">
        <f t="shared" si="124"/>
        <v>01 December 2025</v>
      </c>
      <c r="F8025" t="s">
        <v>541</v>
      </c>
      <c r="G8025" t="s">
        <v>553</v>
      </c>
    </row>
    <row r="8026" spans="1:7" x14ac:dyDescent="0.25">
      <c r="A8026" t="s">
        <v>549</v>
      </c>
      <c r="B8026" t="s">
        <v>238</v>
      </c>
      <c r="C8026">
        <v>0</v>
      </c>
      <c r="D8026">
        <v>202512</v>
      </c>
      <c r="E8026" s="121" t="str">
        <f t="shared" si="124"/>
        <v>01 December 2025</v>
      </c>
      <c r="F8026" t="s">
        <v>541</v>
      </c>
      <c r="G8026" t="s">
        <v>554</v>
      </c>
    </row>
    <row r="8027" spans="1:7" x14ac:dyDescent="0.25">
      <c r="A8027" t="s">
        <v>549</v>
      </c>
      <c r="B8027" t="s">
        <v>238</v>
      </c>
      <c r="C8027">
        <v>2564.6999999999998</v>
      </c>
      <c r="D8027">
        <v>202512</v>
      </c>
      <c r="E8027" s="121" t="str">
        <f t="shared" si="124"/>
        <v>01 December 2025</v>
      </c>
      <c r="F8027" t="s">
        <v>541</v>
      </c>
      <c r="G8027" t="s">
        <v>550</v>
      </c>
    </row>
    <row r="8028" spans="1:7" x14ac:dyDescent="0.25">
      <c r="A8028" t="s">
        <v>549</v>
      </c>
      <c r="B8028" t="s">
        <v>238</v>
      </c>
      <c r="C8028">
        <v>4274.5</v>
      </c>
      <c r="D8028">
        <v>202512</v>
      </c>
      <c r="E8028" s="121" t="str">
        <f t="shared" si="124"/>
        <v>01 December 2025</v>
      </c>
      <c r="F8028" t="s">
        <v>541</v>
      </c>
      <c r="G8028" t="s">
        <v>551</v>
      </c>
    </row>
    <row r="8029" spans="1:7" x14ac:dyDescent="0.25">
      <c r="A8029" t="s">
        <v>549</v>
      </c>
      <c r="B8029" t="s">
        <v>238</v>
      </c>
      <c r="C8029">
        <v>5984.2999999999993</v>
      </c>
      <c r="D8029">
        <v>202512</v>
      </c>
      <c r="E8029" s="121" t="str">
        <f t="shared" si="124"/>
        <v>01 December 2025</v>
      </c>
      <c r="F8029" t="s">
        <v>541</v>
      </c>
      <c r="G8029" t="s">
        <v>552</v>
      </c>
    </row>
    <row r="8030" spans="1:7" x14ac:dyDescent="0.25">
      <c r="A8030" t="s">
        <v>549</v>
      </c>
      <c r="B8030" t="s">
        <v>238</v>
      </c>
      <c r="C8030">
        <v>7950.5700000000006</v>
      </c>
      <c r="D8030">
        <v>202512</v>
      </c>
      <c r="E8030" s="121" t="str">
        <f t="shared" si="124"/>
        <v>01 December 2025</v>
      </c>
      <c r="F8030" t="s">
        <v>541</v>
      </c>
      <c r="G8030" t="s">
        <v>553</v>
      </c>
    </row>
    <row r="8031" spans="1:7" x14ac:dyDescent="0.25">
      <c r="A8031" t="s">
        <v>549</v>
      </c>
      <c r="B8031" t="s">
        <v>238</v>
      </c>
      <c r="C8031">
        <v>8549</v>
      </c>
      <c r="D8031">
        <v>202512</v>
      </c>
      <c r="E8031" s="121" t="str">
        <f t="shared" si="124"/>
        <v>01 December 2025</v>
      </c>
      <c r="F8031" t="s">
        <v>541</v>
      </c>
      <c r="G8031" t="s">
        <v>554</v>
      </c>
    </row>
    <row r="8032" spans="1:7" x14ac:dyDescent="0.25">
      <c r="A8032" t="s">
        <v>549</v>
      </c>
      <c r="B8032" t="s">
        <v>241</v>
      </c>
      <c r="C8032">
        <v>2564.6999999999998</v>
      </c>
      <c r="D8032">
        <v>202512</v>
      </c>
      <c r="E8032" s="121" t="str">
        <f t="shared" si="124"/>
        <v>01 December 2025</v>
      </c>
      <c r="F8032" t="s">
        <v>541</v>
      </c>
      <c r="G8032" t="s">
        <v>550</v>
      </c>
    </row>
    <row r="8033" spans="1:7" x14ac:dyDescent="0.25">
      <c r="A8033" t="s">
        <v>549</v>
      </c>
      <c r="B8033" t="s">
        <v>241</v>
      </c>
      <c r="C8033">
        <v>4274.5</v>
      </c>
      <c r="D8033">
        <v>202512</v>
      </c>
      <c r="E8033" s="121" t="str">
        <f t="shared" si="124"/>
        <v>01 December 2025</v>
      </c>
      <c r="F8033" t="s">
        <v>541</v>
      </c>
      <c r="G8033" t="s">
        <v>551</v>
      </c>
    </row>
    <row r="8034" spans="1:7" x14ac:dyDescent="0.25">
      <c r="A8034" t="s">
        <v>549</v>
      </c>
      <c r="B8034" t="s">
        <v>241</v>
      </c>
      <c r="C8034">
        <v>5984.2999999999993</v>
      </c>
      <c r="D8034">
        <v>202512</v>
      </c>
      <c r="E8034" s="121" t="str">
        <f t="shared" si="124"/>
        <v>01 December 2025</v>
      </c>
      <c r="F8034" t="s">
        <v>541</v>
      </c>
      <c r="G8034" t="s">
        <v>552</v>
      </c>
    </row>
    <row r="8035" spans="1:7" x14ac:dyDescent="0.25">
      <c r="A8035" t="s">
        <v>549</v>
      </c>
      <c r="B8035" t="s">
        <v>241</v>
      </c>
      <c r="C8035">
        <v>7950.5700000000006</v>
      </c>
      <c r="D8035">
        <v>202512</v>
      </c>
      <c r="E8035" s="121" t="str">
        <f t="shared" si="124"/>
        <v>01 December 2025</v>
      </c>
      <c r="F8035" t="s">
        <v>541</v>
      </c>
      <c r="G8035" t="s">
        <v>553</v>
      </c>
    </row>
    <row r="8036" spans="1:7" x14ac:dyDescent="0.25">
      <c r="A8036" t="s">
        <v>549</v>
      </c>
      <c r="B8036" t="s">
        <v>241</v>
      </c>
      <c r="C8036">
        <v>8549</v>
      </c>
      <c r="D8036">
        <v>202512</v>
      </c>
      <c r="E8036" s="121" t="str">
        <f t="shared" si="124"/>
        <v>01 December 2025</v>
      </c>
      <c r="F8036" t="s">
        <v>541</v>
      </c>
      <c r="G8036" t="s">
        <v>554</v>
      </c>
    </row>
    <row r="8037" spans="1:7" x14ac:dyDescent="0.25">
      <c r="A8037" t="s">
        <v>549</v>
      </c>
      <c r="B8037" t="s">
        <v>243</v>
      </c>
      <c r="C8037">
        <v>0</v>
      </c>
      <c r="D8037">
        <v>202512</v>
      </c>
      <c r="E8037" s="121" t="str">
        <f t="shared" si="124"/>
        <v>01 December 2025</v>
      </c>
      <c r="F8037" t="s">
        <v>541</v>
      </c>
      <c r="G8037" t="s">
        <v>550</v>
      </c>
    </row>
    <row r="8038" spans="1:7" x14ac:dyDescent="0.25">
      <c r="A8038" t="s">
        <v>549</v>
      </c>
      <c r="B8038" t="s">
        <v>243</v>
      </c>
      <c r="C8038">
        <v>0</v>
      </c>
      <c r="D8038">
        <v>202512</v>
      </c>
      <c r="E8038" s="121" t="str">
        <f t="shared" si="124"/>
        <v>01 December 2025</v>
      </c>
      <c r="F8038" t="s">
        <v>541</v>
      </c>
      <c r="G8038" t="s">
        <v>551</v>
      </c>
    </row>
    <row r="8039" spans="1:7" x14ac:dyDescent="0.25">
      <c r="A8039" t="s">
        <v>549</v>
      </c>
      <c r="B8039" t="s">
        <v>243</v>
      </c>
      <c r="C8039">
        <v>0</v>
      </c>
      <c r="D8039">
        <v>202512</v>
      </c>
      <c r="E8039" s="121" t="str">
        <f t="shared" si="124"/>
        <v>01 December 2025</v>
      </c>
      <c r="F8039" t="s">
        <v>541</v>
      </c>
      <c r="G8039" t="s">
        <v>552</v>
      </c>
    </row>
    <row r="8040" spans="1:7" x14ac:dyDescent="0.25">
      <c r="A8040" t="s">
        <v>549</v>
      </c>
      <c r="B8040" t="s">
        <v>243</v>
      </c>
      <c r="C8040">
        <v>0</v>
      </c>
      <c r="D8040">
        <v>202512</v>
      </c>
      <c r="E8040" s="121" t="str">
        <f t="shared" si="124"/>
        <v>01 December 2025</v>
      </c>
      <c r="F8040" t="s">
        <v>541</v>
      </c>
      <c r="G8040" t="s">
        <v>553</v>
      </c>
    </row>
    <row r="8041" spans="1:7" x14ac:dyDescent="0.25">
      <c r="A8041" t="s">
        <v>549</v>
      </c>
      <c r="B8041" t="s">
        <v>243</v>
      </c>
      <c r="C8041">
        <v>0</v>
      </c>
      <c r="D8041">
        <v>202512</v>
      </c>
      <c r="E8041" s="121" t="str">
        <f t="shared" si="124"/>
        <v>01 December 2025</v>
      </c>
      <c r="F8041" t="s">
        <v>541</v>
      </c>
      <c r="G8041" t="s">
        <v>554</v>
      </c>
    </row>
    <row r="8042" spans="1:7" x14ac:dyDescent="0.25">
      <c r="A8042" t="s">
        <v>549</v>
      </c>
      <c r="B8042" t="s">
        <v>249</v>
      </c>
      <c r="C8042">
        <v>2564.6999999999998</v>
      </c>
      <c r="D8042">
        <v>202512</v>
      </c>
      <c r="E8042" s="121" t="str">
        <f t="shared" si="124"/>
        <v>01 December 2025</v>
      </c>
      <c r="F8042" t="s">
        <v>541</v>
      </c>
      <c r="G8042" t="s">
        <v>550</v>
      </c>
    </row>
    <row r="8043" spans="1:7" x14ac:dyDescent="0.25">
      <c r="A8043" t="s">
        <v>549</v>
      </c>
      <c r="B8043" t="s">
        <v>249</v>
      </c>
      <c r="C8043">
        <v>4274.5</v>
      </c>
      <c r="D8043">
        <v>202512</v>
      </c>
      <c r="E8043" s="121" t="str">
        <f t="shared" si="124"/>
        <v>01 December 2025</v>
      </c>
      <c r="F8043" t="s">
        <v>541</v>
      </c>
      <c r="G8043" t="s">
        <v>551</v>
      </c>
    </row>
    <row r="8044" spans="1:7" x14ac:dyDescent="0.25">
      <c r="A8044" t="s">
        <v>549</v>
      </c>
      <c r="B8044" t="s">
        <v>249</v>
      </c>
      <c r="C8044">
        <v>5984.2999999999993</v>
      </c>
      <c r="D8044">
        <v>202512</v>
      </c>
      <c r="E8044" s="121" t="str">
        <f t="shared" si="124"/>
        <v>01 December 2025</v>
      </c>
      <c r="F8044" t="s">
        <v>541</v>
      </c>
      <c r="G8044" t="s">
        <v>552</v>
      </c>
    </row>
    <row r="8045" spans="1:7" x14ac:dyDescent="0.25">
      <c r="A8045" t="s">
        <v>549</v>
      </c>
      <c r="B8045" t="s">
        <v>249</v>
      </c>
      <c r="C8045">
        <v>7950.5700000000006</v>
      </c>
      <c r="D8045">
        <v>202512</v>
      </c>
      <c r="E8045" s="121" t="str">
        <f t="shared" si="124"/>
        <v>01 December 2025</v>
      </c>
      <c r="F8045" t="s">
        <v>541</v>
      </c>
      <c r="G8045" t="s">
        <v>553</v>
      </c>
    </row>
    <row r="8046" spans="1:7" x14ac:dyDescent="0.25">
      <c r="A8046" t="s">
        <v>549</v>
      </c>
      <c r="B8046" t="s">
        <v>249</v>
      </c>
      <c r="C8046">
        <v>8549</v>
      </c>
      <c r="D8046">
        <v>202512</v>
      </c>
      <c r="E8046" s="121" t="str">
        <f t="shared" si="124"/>
        <v>01 December 2025</v>
      </c>
      <c r="F8046" t="s">
        <v>541</v>
      </c>
      <c r="G8046" t="s">
        <v>554</v>
      </c>
    </row>
    <row r="8047" spans="1:7" x14ac:dyDescent="0.25">
      <c r="A8047" t="s">
        <v>549</v>
      </c>
      <c r="B8047" t="s">
        <v>255</v>
      </c>
      <c r="C8047">
        <v>2564.6999999999998</v>
      </c>
      <c r="D8047">
        <v>202512</v>
      </c>
      <c r="E8047" s="121" t="str">
        <f t="shared" si="124"/>
        <v>01 December 2025</v>
      </c>
      <c r="F8047" t="s">
        <v>541</v>
      </c>
      <c r="G8047" t="s">
        <v>550</v>
      </c>
    </row>
    <row r="8048" spans="1:7" x14ac:dyDescent="0.25">
      <c r="A8048" t="s">
        <v>549</v>
      </c>
      <c r="B8048" t="s">
        <v>255</v>
      </c>
      <c r="C8048">
        <v>4274.5</v>
      </c>
      <c r="D8048">
        <v>202512</v>
      </c>
      <c r="E8048" s="121" t="str">
        <f t="shared" si="124"/>
        <v>01 December 2025</v>
      </c>
      <c r="F8048" t="s">
        <v>541</v>
      </c>
      <c r="G8048" t="s">
        <v>551</v>
      </c>
    </row>
    <row r="8049" spans="1:7" x14ac:dyDescent="0.25">
      <c r="A8049" t="s">
        <v>549</v>
      </c>
      <c r="B8049" t="s">
        <v>255</v>
      </c>
      <c r="C8049">
        <v>5984.2999999999993</v>
      </c>
      <c r="D8049">
        <v>202512</v>
      </c>
      <c r="E8049" s="121" t="str">
        <f t="shared" si="124"/>
        <v>01 December 2025</v>
      </c>
      <c r="F8049" t="s">
        <v>541</v>
      </c>
      <c r="G8049" t="s">
        <v>552</v>
      </c>
    </row>
    <row r="8050" spans="1:7" x14ac:dyDescent="0.25">
      <c r="A8050" t="s">
        <v>549</v>
      </c>
      <c r="B8050" t="s">
        <v>255</v>
      </c>
      <c r="C8050">
        <v>7950.5700000000006</v>
      </c>
      <c r="D8050">
        <v>202512</v>
      </c>
      <c r="E8050" s="121" t="str">
        <f t="shared" si="124"/>
        <v>01 December 2025</v>
      </c>
      <c r="F8050" t="s">
        <v>541</v>
      </c>
      <c r="G8050" t="s">
        <v>553</v>
      </c>
    </row>
    <row r="8051" spans="1:7" x14ac:dyDescent="0.25">
      <c r="A8051" t="s">
        <v>549</v>
      </c>
      <c r="B8051" t="s">
        <v>255</v>
      </c>
      <c r="C8051">
        <v>8549</v>
      </c>
      <c r="D8051">
        <v>202512</v>
      </c>
      <c r="E8051" s="121" t="str">
        <f t="shared" si="124"/>
        <v>01 December 2025</v>
      </c>
      <c r="F8051" t="s">
        <v>541</v>
      </c>
      <c r="G8051" t="s">
        <v>554</v>
      </c>
    </row>
    <row r="8052" spans="1:7" x14ac:dyDescent="0.25">
      <c r="A8052" t="s">
        <v>549</v>
      </c>
      <c r="B8052" s="18" t="s">
        <v>15</v>
      </c>
      <c r="C8052" s="120"/>
      <c r="D8052">
        <v>202503</v>
      </c>
      <c r="E8052" s="121" t="str">
        <f t="shared" si="124"/>
        <v>01 March 2025</v>
      </c>
      <c r="F8052" t="s">
        <v>542</v>
      </c>
      <c r="G8052" t="s">
        <v>551</v>
      </c>
    </row>
    <row r="8053" spans="1:7" x14ac:dyDescent="0.25">
      <c r="A8053" t="s">
        <v>549</v>
      </c>
      <c r="B8053" s="18" t="s">
        <v>18</v>
      </c>
      <c r="C8053" s="120"/>
      <c r="D8053">
        <v>202503</v>
      </c>
      <c r="E8053" s="121" t="str">
        <f t="shared" si="124"/>
        <v>01 March 2025</v>
      </c>
      <c r="F8053" t="s">
        <v>542</v>
      </c>
      <c r="G8053" t="s">
        <v>551</v>
      </c>
    </row>
    <row r="8054" spans="1:7" x14ac:dyDescent="0.25">
      <c r="A8054" t="s">
        <v>549</v>
      </c>
      <c r="B8054" s="18" t="s">
        <v>20</v>
      </c>
      <c r="C8054" s="120"/>
      <c r="D8054">
        <v>202503</v>
      </c>
      <c r="E8054" s="121" t="str">
        <f t="shared" si="124"/>
        <v>01 March 2025</v>
      </c>
      <c r="F8054" t="s">
        <v>542</v>
      </c>
      <c r="G8054" t="s">
        <v>551</v>
      </c>
    </row>
    <row r="8055" spans="1:7" x14ac:dyDescent="0.25">
      <c r="A8055" t="s">
        <v>549</v>
      </c>
      <c r="B8055" s="18" t="s">
        <v>22</v>
      </c>
      <c r="C8055" s="120">
        <v>64135</v>
      </c>
      <c r="D8055">
        <v>202503</v>
      </c>
      <c r="E8055" s="121" t="str">
        <f t="shared" si="124"/>
        <v>01 March 2025</v>
      </c>
      <c r="F8055" t="s">
        <v>542</v>
      </c>
      <c r="G8055" t="s">
        <v>551</v>
      </c>
    </row>
    <row r="8056" spans="1:7" x14ac:dyDescent="0.25">
      <c r="A8056" t="s">
        <v>549</v>
      </c>
      <c r="B8056" s="18" t="s">
        <v>25</v>
      </c>
      <c r="C8056" s="120">
        <v>5725</v>
      </c>
      <c r="D8056">
        <v>202503</v>
      </c>
      <c r="E8056" s="121" t="str">
        <f t="shared" si="124"/>
        <v>01 March 2025</v>
      </c>
      <c r="F8056" t="s">
        <v>542</v>
      </c>
      <c r="G8056" t="s">
        <v>551</v>
      </c>
    </row>
    <row r="8057" spans="1:7" x14ac:dyDescent="0.25">
      <c r="A8057" t="s">
        <v>549</v>
      </c>
      <c r="B8057" s="18" t="s">
        <v>27</v>
      </c>
      <c r="C8057" s="120">
        <v>2850</v>
      </c>
      <c r="D8057">
        <v>202503</v>
      </c>
      <c r="E8057" s="121" t="str">
        <f t="shared" si="124"/>
        <v>01 March 2025</v>
      </c>
      <c r="F8057" t="s">
        <v>542</v>
      </c>
      <c r="G8057" t="s">
        <v>551</v>
      </c>
    </row>
    <row r="8058" spans="1:7" x14ac:dyDescent="0.25">
      <c r="A8058" t="s">
        <v>549</v>
      </c>
      <c r="B8058" s="18" t="s">
        <v>31</v>
      </c>
      <c r="C8058" s="120"/>
      <c r="D8058">
        <v>202503</v>
      </c>
      <c r="E8058" s="121" t="str">
        <f t="shared" si="124"/>
        <v>01 March 2025</v>
      </c>
      <c r="F8058" t="s">
        <v>542</v>
      </c>
      <c r="G8058" t="s">
        <v>551</v>
      </c>
    </row>
    <row r="8059" spans="1:7" x14ac:dyDescent="0.25">
      <c r="A8059" t="s">
        <v>549</v>
      </c>
      <c r="B8059" s="18" t="s">
        <v>43</v>
      </c>
      <c r="C8059" s="120">
        <v>2576.85</v>
      </c>
      <c r="D8059">
        <v>202503</v>
      </c>
      <c r="E8059" s="121" t="str">
        <f t="shared" si="124"/>
        <v>01 March 2025</v>
      </c>
      <c r="F8059" t="s">
        <v>542</v>
      </c>
      <c r="G8059" t="s">
        <v>551</v>
      </c>
    </row>
    <row r="8060" spans="1:7" x14ac:dyDescent="0.25">
      <c r="A8060" t="s">
        <v>549</v>
      </c>
      <c r="B8060" s="18" t="s">
        <v>45</v>
      </c>
      <c r="C8060" s="120">
        <v>35</v>
      </c>
      <c r="D8060">
        <v>202503</v>
      </c>
      <c r="E8060" s="121" t="str">
        <f t="shared" si="124"/>
        <v>01 March 2025</v>
      </c>
      <c r="F8060" t="s">
        <v>542</v>
      </c>
      <c r="G8060" t="s">
        <v>551</v>
      </c>
    </row>
    <row r="8061" spans="1:7" x14ac:dyDescent="0.25">
      <c r="A8061" t="s">
        <v>549</v>
      </c>
      <c r="B8061" s="18" t="s">
        <v>47</v>
      </c>
      <c r="C8061" s="120">
        <v>2010</v>
      </c>
      <c r="D8061">
        <v>202503</v>
      </c>
      <c r="E8061" s="121" t="str">
        <f t="shared" si="124"/>
        <v>01 March 2025</v>
      </c>
      <c r="F8061" t="s">
        <v>542</v>
      </c>
      <c r="G8061" t="s">
        <v>551</v>
      </c>
    </row>
    <row r="8062" spans="1:7" x14ac:dyDescent="0.25">
      <c r="A8062" t="s">
        <v>549</v>
      </c>
      <c r="B8062" s="18" t="s">
        <v>258</v>
      </c>
      <c r="C8062" s="120">
        <v>-65</v>
      </c>
      <c r="D8062">
        <v>202503</v>
      </c>
      <c r="E8062" s="121" t="str">
        <f t="shared" si="124"/>
        <v>01 March 2025</v>
      </c>
      <c r="F8062" t="s">
        <v>542</v>
      </c>
      <c r="G8062" t="s">
        <v>551</v>
      </c>
    </row>
    <row r="8063" spans="1:7" x14ac:dyDescent="0.25">
      <c r="A8063" t="s">
        <v>549</v>
      </c>
      <c r="B8063" s="18" t="s">
        <v>49</v>
      </c>
      <c r="C8063" s="120">
        <v>7779.28</v>
      </c>
      <c r="D8063">
        <v>202503</v>
      </c>
      <c r="E8063" s="121" t="str">
        <f t="shared" si="124"/>
        <v>01 March 2025</v>
      </c>
      <c r="F8063" t="s">
        <v>542</v>
      </c>
      <c r="G8063" t="s">
        <v>551</v>
      </c>
    </row>
    <row r="8064" spans="1:7" x14ac:dyDescent="0.25">
      <c r="A8064" t="s">
        <v>549</v>
      </c>
      <c r="B8064" s="18" t="s">
        <v>51</v>
      </c>
      <c r="C8064" s="120">
        <v>-1227.0999999999999</v>
      </c>
      <c r="D8064">
        <v>202503</v>
      </c>
      <c r="E8064" s="121" t="str">
        <f t="shared" si="124"/>
        <v>01 March 2025</v>
      </c>
      <c r="F8064" t="s">
        <v>542</v>
      </c>
      <c r="G8064" t="s">
        <v>551</v>
      </c>
    </row>
    <row r="8065" spans="1:7" x14ac:dyDescent="0.25">
      <c r="A8065" t="s">
        <v>549</v>
      </c>
      <c r="B8065" s="18" t="s">
        <v>55</v>
      </c>
      <c r="C8065" s="120">
        <v>-36.35</v>
      </c>
      <c r="D8065">
        <v>202503</v>
      </c>
      <c r="E8065" s="121" t="str">
        <f t="shared" si="124"/>
        <v>01 March 2025</v>
      </c>
      <c r="F8065" t="s">
        <v>542</v>
      </c>
      <c r="G8065" t="s">
        <v>551</v>
      </c>
    </row>
    <row r="8066" spans="1:7" x14ac:dyDescent="0.25">
      <c r="A8066" t="s">
        <v>549</v>
      </c>
      <c r="B8066" s="18" t="s">
        <v>547</v>
      </c>
      <c r="C8066" s="120">
        <v>246</v>
      </c>
      <c r="D8066">
        <v>202503</v>
      </c>
      <c r="E8066" s="121" t="str">
        <f t="shared" si="124"/>
        <v>01 March 2025</v>
      </c>
      <c r="F8066" t="s">
        <v>542</v>
      </c>
      <c r="G8066" t="s">
        <v>551</v>
      </c>
    </row>
    <row r="8067" spans="1:7" x14ac:dyDescent="0.25">
      <c r="A8067" t="s">
        <v>549</v>
      </c>
      <c r="B8067" s="18" t="s">
        <v>548</v>
      </c>
      <c r="C8067" s="120">
        <v>13.45</v>
      </c>
      <c r="D8067">
        <v>202503</v>
      </c>
      <c r="E8067" s="121" t="str">
        <f t="shared" si="124"/>
        <v>01 March 2025</v>
      </c>
      <c r="F8067" t="s">
        <v>542</v>
      </c>
      <c r="G8067" t="s">
        <v>551</v>
      </c>
    </row>
    <row r="8068" spans="1:7" x14ac:dyDescent="0.25">
      <c r="A8068" t="s">
        <v>549</v>
      </c>
      <c r="B8068" s="18" t="s">
        <v>59</v>
      </c>
      <c r="C8068" s="120">
        <v>882.51</v>
      </c>
      <c r="D8068">
        <v>202503</v>
      </c>
      <c r="E8068" s="121" t="str">
        <f t="shared" si="124"/>
        <v>01 March 2025</v>
      </c>
      <c r="F8068" t="s">
        <v>542</v>
      </c>
      <c r="G8068" t="s">
        <v>551</v>
      </c>
    </row>
    <row r="8069" spans="1:7" x14ac:dyDescent="0.25">
      <c r="A8069" t="s">
        <v>549</v>
      </c>
      <c r="B8069" s="18" t="s">
        <v>63</v>
      </c>
      <c r="C8069" s="120">
        <v>84924.64</v>
      </c>
      <c r="D8069">
        <v>202503</v>
      </c>
      <c r="E8069" s="121" t="str">
        <f t="shared" si="124"/>
        <v>01 March 2025</v>
      </c>
      <c r="F8069" t="s">
        <v>542</v>
      </c>
      <c r="G8069" t="s">
        <v>551</v>
      </c>
    </row>
    <row r="8070" spans="1:7" x14ac:dyDescent="0.25">
      <c r="A8070" t="s">
        <v>549</v>
      </c>
      <c r="B8070" s="18" t="s">
        <v>66</v>
      </c>
      <c r="C8070" s="120"/>
      <c r="D8070">
        <v>202503</v>
      </c>
      <c r="E8070" s="121" t="str">
        <f t="shared" si="124"/>
        <v>01 March 2025</v>
      </c>
      <c r="F8070" t="s">
        <v>542</v>
      </c>
      <c r="G8070" t="s">
        <v>551</v>
      </c>
    </row>
    <row r="8071" spans="1:7" x14ac:dyDescent="0.25">
      <c r="A8071" t="s">
        <v>549</v>
      </c>
      <c r="B8071" s="18" t="s">
        <v>68</v>
      </c>
      <c r="C8071" s="120">
        <v>-88446.58</v>
      </c>
      <c r="D8071">
        <v>202503</v>
      </c>
      <c r="E8071" s="121" t="str">
        <f t="shared" ref="E8071:E8134" si="125">TEXT(DATE(LEFT(D8071,4), RIGHT(D8071,2), 1), "DD MMMM YYYY")</f>
        <v>01 March 2025</v>
      </c>
      <c r="F8071" t="s">
        <v>542</v>
      </c>
      <c r="G8071" t="s">
        <v>551</v>
      </c>
    </row>
    <row r="8072" spans="1:7" x14ac:dyDescent="0.25">
      <c r="A8072" t="s">
        <v>549</v>
      </c>
      <c r="B8072" s="18" t="s">
        <v>70</v>
      </c>
      <c r="C8072" s="120">
        <v>40296.61</v>
      </c>
      <c r="D8072">
        <v>202503</v>
      </c>
      <c r="E8072" s="121" t="str">
        <f t="shared" si="125"/>
        <v>01 March 2025</v>
      </c>
      <c r="F8072" t="s">
        <v>542</v>
      </c>
      <c r="G8072" t="s">
        <v>551</v>
      </c>
    </row>
    <row r="8073" spans="1:7" x14ac:dyDescent="0.25">
      <c r="A8073" t="s">
        <v>549</v>
      </c>
      <c r="B8073" s="18" t="s">
        <v>72</v>
      </c>
      <c r="C8073" s="120">
        <v>-1381.82</v>
      </c>
      <c r="D8073">
        <v>202503</v>
      </c>
      <c r="E8073" s="121" t="str">
        <f t="shared" si="125"/>
        <v>01 March 2025</v>
      </c>
      <c r="F8073" t="s">
        <v>542</v>
      </c>
      <c r="G8073" t="s">
        <v>551</v>
      </c>
    </row>
    <row r="8074" spans="1:7" x14ac:dyDescent="0.25">
      <c r="A8074" t="s">
        <v>549</v>
      </c>
      <c r="B8074" s="18" t="s">
        <v>74</v>
      </c>
      <c r="C8074" s="120">
        <v>-2452.61</v>
      </c>
      <c r="D8074">
        <v>202503</v>
      </c>
      <c r="E8074" s="121" t="str">
        <f t="shared" si="125"/>
        <v>01 March 2025</v>
      </c>
      <c r="F8074" t="s">
        <v>542</v>
      </c>
      <c r="G8074" t="s">
        <v>551</v>
      </c>
    </row>
    <row r="8075" spans="1:7" x14ac:dyDescent="0.25">
      <c r="A8075" t="s">
        <v>549</v>
      </c>
      <c r="B8075" s="18" t="s">
        <v>90</v>
      </c>
      <c r="C8075" s="120">
        <v>-3769.16</v>
      </c>
      <c r="D8075">
        <v>202503</v>
      </c>
      <c r="E8075" s="121" t="str">
        <f t="shared" si="125"/>
        <v>01 March 2025</v>
      </c>
      <c r="F8075" t="s">
        <v>542</v>
      </c>
      <c r="G8075" t="s">
        <v>551</v>
      </c>
    </row>
    <row r="8076" spans="1:7" x14ac:dyDescent="0.25">
      <c r="A8076" t="s">
        <v>549</v>
      </c>
      <c r="B8076" s="18" t="s">
        <v>92</v>
      </c>
      <c r="C8076" s="120">
        <v>-2280.4699999999998</v>
      </c>
      <c r="D8076">
        <v>202503</v>
      </c>
      <c r="E8076" s="121" t="str">
        <f t="shared" si="125"/>
        <v>01 March 2025</v>
      </c>
      <c r="F8076" t="s">
        <v>542</v>
      </c>
      <c r="G8076" t="s">
        <v>551</v>
      </c>
    </row>
    <row r="8077" spans="1:7" x14ac:dyDescent="0.25">
      <c r="A8077" t="s">
        <v>549</v>
      </c>
      <c r="B8077" s="18" t="s">
        <v>94</v>
      </c>
      <c r="C8077" s="120"/>
      <c r="D8077">
        <v>202503</v>
      </c>
      <c r="E8077" s="121" t="str">
        <f t="shared" si="125"/>
        <v>01 March 2025</v>
      </c>
      <c r="F8077" t="s">
        <v>542</v>
      </c>
      <c r="G8077" t="s">
        <v>551</v>
      </c>
    </row>
    <row r="8078" spans="1:7" x14ac:dyDescent="0.25">
      <c r="A8078" t="s">
        <v>549</v>
      </c>
      <c r="B8078" s="18" t="s">
        <v>96</v>
      </c>
      <c r="C8078" s="120">
        <v>-6232.86</v>
      </c>
      <c r="D8078">
        <v>202503</v>
      </c>
      <c r="E8078" s="121" t="str">
        <f t="shared" si="125"/>
        <v>01 March 2025</v>
      </c>
      <c r="F8078" t="s">
        <v>542</v>
      </c>
      <c r="G8078" t="s">
        <v>551</v>
      </c>
    </row>
    <row r="8079" spans="1:7" x14ac:dyDescent="0.25">
      <c r="A8079" t="s">
        <v>549</v>
      </c>
      <c r="B8079" s="18" t="s">
        <v>98</v>
      </c>
      <c r="C8079" s="120">
        <v>-320.64999999999998</v>
      </c>
      <c r="D8079">
        <v>202503</v>
      </c>
      <c r="E8079" s="121" t="str">
        <f t="shared" si="125"/>
        <v>01 March 2025</v>
      </c>
      <c r="F8079" t="s">
        <v>542</v>
      </c>
      <c r="G8079" t="s">
        <v>551</v>
      </c>
    </row>
    <row r="8080" spans="1:7" x14ac:dyDescent="0.25">
      <c r="A8080" t="s">
        <v>549</v>
      </c>
      <c r="B8080" s="18" t="s">
        <v>106</v>
      </c>
      <c r="C8080" s="120"/>
      <c r="D8080">
        <v>202503</v>
      </c>
      <c r="E8080" s="121" t="str">
        <f t="shared" si="125"/>
        <v>01 March 2025</v>
      </c>
      <c r="F8080" t="s">
        <v>542</v>
      </c>
      <c r="G8080" t="s">
        <v>551</v>
      </c>
    </row>
    <row r="8081" spans="1:7" x14ac:dyDescent="0.25">
      <c r="A8081" t="s">
        <v>549</v>
      </c>
      <c r="B8081" s="18" t="s">
        <v>108</v>
      </c>
      <c r="C8081" s="120">
        <v>-542.73</v>
      </c>
      <c r="D8081">
        <v>202503</v>
      </c>
      <c r="E8081" s="121" t="str">
        <f t="shared" si="125"/>
        <v>01 March 2025</v>
      </c>
      <c r="F8081" t="s">
        <v>542</v>
      </c>
      <c r="G8081" t="s">
        <v>551</v>
      </c>
    </row>
    <row r="8082" spans="1:7" x14ac:dyDescent="0.25">
      <c r="A8082" t="s">
        <v>549</v>
      </c>
      <c r="B8082" s="18" t="s">
        <v>110</v>
      </c>
      <c r="C8082" s="120">
        <v>-65130.27</v>
      </c>
      <c r="D8082">
        <v>202503</v>
      </c>
      <c r="E8082" s="121" t="str">
        <f t="shared" si="125"/>
        <v>01 March 2025</v>
      </c>
      <c r="F8082" t="s">
        <v>542</v>
      </c>
      <c r="G8082" t="s">
        <v>551</v>
      </c>
    </row>
    <row r="8083" spans="1:7" x14ac:dyDescent="0.25">
      <c r="A8083" t="s">
        <v>549</v>
      </c>
      <c r="B8083" s="18" t="s">
        <v>112</v>
      </c>
      <c r="C8083" s="120">
        <v>19794.37</v>
      </c>
      <c r="D8083">
        <v>202503</v>
      </c>
      <c r="E8083" s="121" t="str">
        <f t="shared" si="125"/>
        <v>01 March 2025</v>
      </c>
      <c r="F8083" t="s">
        <v>542</v>
      </c>
      <c r="G8083" t="s">
        <v>551</v>
      </c>
    </row>
    <row r="8084" spans="1:7" x14ac:dyDescent="0.25">
      <c r="A8084" t="s">
        <v>549</v>
      </c>
      <c r="B8084" s="18" t="s">
        <v>114</v>
      </c>
      <c r="C8084" s="120">
        <v>19794.37</v>
      </c>
      <c r="D8084">
        <v>202503</v>
      </c>
      <c r="E8084" s="121" t="str">
        <f t="shared" si="125"/>
        <v>01 March 2025</v>
      </c>
      <c r="F8084" t="s">
        <v>542</v>
      </c>
      <c r="G8084" t="s">
        <v>551</v>
      </c>
    </row>
    <row r="8085" spans="1:7" x14ac:dyDescent="0.25">
      <c r="A8085" t="s">
        <v>549</v>
      </c>
      <c r="B8085" s="18" t="s">
        <v>116</v>
      </c>
      <c r="C8085" s="120"/>
      <c r="D8085">
        <v>202503</v>
      </c>
      <c r="E8085" s="121" t="str">
        <f t="shared" si="125"/>
        <v>01 March 2025</v>
      </c>
      <c r="F8085" t="s">
        <v>542</v>
      </c>
      <c r="G8085" t="s">
        <v>551</v>
      </c>
    </row>
    <row r="8086" spans="1:7" x14ac:dyDescent="0.25">
      <c r="A8086" t="s">
        <v>549</v>
      </c>
      <c r="B8086" s="18" t="s">
        <v>118</v>
      </c>
      <c r="C8086" s="120"/>
      <c r="D8086">
        <v>202503</v>
      </c>
      <c r="E8086" s="121" t="str">
        <f t="shared" si="125"/>
        <v>01 March 2025</v>
      </c>
      <c r="F8086" t="s">
        <v>542</v>
      </c>
      <c r="G8086" t="s">
        <v>551</v>
      </c>
    </row>
    <row r="8087" spans="1:7" x14ac:dyDescent="0.25">
      <c r="A8087" t="s">
        <v>549</v>
      </c>
      <c r="B8087" s="18" t="s">
        <v>120</v>
      </c>
      <c r="C8087" s="120"/>
      <c r="D8087">
        <v>202503</v>
      </c>
      <c r="E8087" s="121" t="str">
        <f t="shared" si="125"/>
        <v>01 March 2025</v>
      </c>
      <c r="F8087" t="s">
        <v>542</v>
      </c>
      <c r="G8087" t="s">
        <v>551</v>
      </c>
    </row>
    <row r="8088" spans="1:7" x14ac:dyDescent="0.25">
      <c r="A8088" t="s">
        <v>549</v>
      </c>
      <c r="B8088" s="18" t="s">
        <v>124</v>
      </c>
      <c r="C8088" s="120"/>
      <c r="D8088">
        <v>202503</v>
      </c>
      <c r="E8088" s="121" t="str">
        <f t="shared" si="125"/>
        <v>01 March 2025</v>
      </c>
      <c r="F8088" t="s">
        <v>542</v>
      </c>
      <c r="G8088" t="s">
        <v>551</v>
      </c>
    </row>
    <row r="8089" spans="1:7" x14ac:dyDescent="0.25">
      <c r="A8089" t="s">
        <v>549</v>
      </c>
      <c r="B8089" s="18" t="s">
        <v>126</v>
      </c>
      <c r="C8089" s="120">
        <v>-4849.96</v>
      </c>
      <c r="D8089">
        <v>202503</v>
      </c>
      <c r="E8089" s="121" t="str">
        <f t="shared" si="125"/>
        <v>01 March 2025</v>
      </c>
      <c r="F8089" t="s">
        <v>542</v>
      </c>
      <c r="G8089" t="s">
        <v>551</v>
      </c>
    </row>
    <row r="8090" spans="1:7" x14ac:dyDescent="0.25">
      <c r="A8090" t="s">
        <v>549</v>
      </c>
      <c r="B8090" s="18" t="s">
        <v>543</v>
      </c>
      <c r="C8090" s="120"/>
      <c r="D8090">
        <v>202503</v>
      </c>
      <c r="E8090" s="121" t="str">
        <f t="shared" si="125"/>
        <v>01 March 2025</v>
      </c>
      <c r="F8090" t="s">
        <v>542</v>
      </c>
      <c r="G8090" t="s">
        <v>551</v>
      </c>
    </row>
    <row r="8091" spans="1:7" x14ac:dyDescent="0.25">
      <c r="A8091" t="s">
        <v>549</v>
      </c>
      <c r="B8091" s="18" t="s">
        <v>134</v>
      </c>
      <c r="C8091" s="120"/>
      <c r="D8091">
        <v>202503</v>
      </c>
      <c r="E8091" s="121" t="str">
        <f t="shared" si="125"/>
        <v>01 March 2025</v>
      </c>
      <c r="F8091" t="s">
        <v>542</v>
      </c>
      <c r="G8091" t="s">
        <v>551</v>
      </c>
    </row>
    <row r="8092" spans="1:7" x14ac:dyDescent="0.25">
      <c r="A8092" t="s">
        <v>549</v>
      </c>
      <c r="B8092" s="18" t="s">
        <v>140</v>
      </c>
      <c r="C8092" s="120">
        <v>-4849.96</v>
      </c>
      <c r="D8092">
        <v>202503</v>
      </c>
      <c r="E8092" s="121" t="str">
        <f t="shared" si="125"/>
        <v>01 March 2025</v>
      </c>
      <c r="F8092" t="s">
        <v>542</v>
      </c>
      <c r="G8092" t="s">
        <v>551</v>
      </c>
    </row>
    <row r="8093" spans="1:7" x14ac:dyDescent="0.25">
      <c r="A8093" t="s">
        <v>549</v>
      </c>
      <c r="B8093" s="18" t="s">
        <v>142</v>
      </c>
      <c r="C8093" s="120"/>
      <c r="D8093">
        <v>202503</v>
      </c>
      <c r="E8093" s="121" t="str">
        <f t="shared" si="125"/>
        <v>01 March 2025</v>
      </c>
      <c r="F8093" t="s">
        <v>542</v>
      </c>
      <c r="G8093" t="s">
        <v>551</v>
      </c>
    </row>
    <row r="8094" spans="1:7" x14ac:dyDescent="0.25">
      <c r="A8094" t="s">
        <v>549</v>
      </c>
      <c r="B8094" s="18" t="s">
        <v>148</v>
      </c>
      <c r="C8094" s="120">
        <v>0</v>
      </c>
      <c r="D8094">
        <v>202503</v>
      </c>
      <c r="E8094" s="121" t="str">
        <f t="shared" si="125"/>
        <v>01 March 2025</v>
      </c>
      <c r="F8094" t="s">
        <v>542</v>
      </c>
      <c r="G8094" t="s">
        <v>551</v>
      </c>
    </row>
    <row r="8095" spans="1:7" x14ac:dyDescent="0.25">
      <c r="A8095" t="s">
        <v>549</v>
      </c>
      <c r="B8095" s="18" t="s">
        <v>150</v>
      </c>
      <c r="C8095" s="120"/>
      <c r="D8095">
        <v>202503</v>
      </c>
      <c r="E8095" s="121" t="str">
        <f t="shared" si="125"/>
        <v>01 March 2025</v>
      </c>
      <c r="F8095" t="s">
        <v>542</v>
      </c>
      <c r="G8095" t="s">
        <v>551</v>
      </c>
    </row>
    <row r="8096" spans="1:7" x14ac:dyDescent="0.25">
      <c r="A8096" t="s">
        <v>549</v>
      </c>
      <c r="B8096" s="18" t="s">
        <v>154</v>
      </c>
      <c r="C8096" s="120">
        <v>0</v>
      </c>
      <c r="D8096">
        <v>202503</v>
      </c>
      <c r="E8096" s="121" t="str">
        <f t="shared" si="125"/>
        <v>01 March 2025</v>
      </c>
      <c r="F8096" t="s">
        <v>542</v>
      </c>
      <c r="G8096" t="s">
        <v>551</v>
      </c>
    </row>
    <row r="8097" spans="1:7" x14ac:dyDescent="0.25">
      <c r="A8097" t="s">
        <v>549</v>
      </c>
      <c r="B8097" s="18" t="s">
        <v>156</v>
      </c>
      <c r="C8097" s="120"/>
      <c r="D8097">
        <v>202503</v>
      </c>
      <c r="E8097" s="121" t="str">
        <f t="shared" si="125"/>
        <v>01 March 2025</v>
      </c>
      <c r="F8097" t="s">
        <v>542</v>
      </c>
      <c r="G8097" t="s">
        <v>551</v>
      </c>
    </row>
    <row r="8098" spans="1:7" x14ac:dyDescent="0.25">
      <c r="A8098" t="s">
        <v>549</v>
      </c>
      <c r="B8098" s="18" t="s">
        <v>162</v>
      </c>
      <c r="C8098" s="120">
        <v>0</v>
      </c>
      <c r="D8098">
        <v>202503</v>
      </c>
      <c r="E8098" s="121" t="str">
        <f t="shared" si="125"/>
        <v>01 March 2025</v>
      </c>
      <c r="F8098" t="s">
        <v>542</v>
      </c>
      <c r="G8098" t="s">
        <v>551</v>
      </c>
    </row>
    <row r="8099" spans="1:7" x14ac:dyDescent="0.25">
      <c r="A8099" t="s">
        <v>549</v>
      </c>
      <c r="B8099" s="18" t="s">
        <v>164</v>
      </c>
      <c r="C8099" s="120"/>
      <c r="D8099">
        <v>202503</v>
      </c>
      <c r="E8099" s="121" t="str">
        <f t="shared" si="125"/>
        <v>01 March 2025</v>
      </c>
      <c r="F8099" t="s">
        <v>542</v>
      </c>
      <c r="G8099" t="s">
        <v>551</v>
      </c>
    </row>
    <row r="8100" spans="1:7" x14ac:dyDescent="0.25">
      <c r="A8100" t="s">
        <v>549</v>
      </c>
      <c r="B8100" s="18" t="s">
        <v>276</v>
      </c>
      <c r="C8100" s="120"/>
      <c r="D8100">
        <v>202503</v>
      </c>
      <c r="E8100" s="121" t="str">
        <f t="shared" si="125"/>
        <v>01 March 2025</v>
      </c>
      <c r="F8100" t="s">
        <v>542</v>
      </c>
      <c r="G8100" t="s">
        <v>551</v>
      </c>
    </row>
    <row r="8101" spans="1:7" x14ac:dyDescent="0.25">
      <c r="A8101" t="s">
        <v>549</v>
      </c>
      <c r="B8101" s="18" t="s">
        <v>172</v>
      </c>
      <c r="C8101" s="120">
        <v>0</v>
      </c>
      <c r="D8101">
        <v>202503</v>
      </c>
      <c r="E8101" s="121" t="str">
        <f t="shared" si="125"/>
        <v>01 March 2025</v>
      </c>
      <c r="F8101" t="s">
        <v>542</v>
      </c>
      <c r="G8101" t="s">
        <v>551</v>
      </c>
    </row>
    <row r="8102" spans="1:7" x14ac:dyDescent="0.25">
      <c r="A8102" t="s">
        <v>549</v>
      </c>
      <c r="B8102" s="18" t="s">
        <v>174</v>
      </c>
      <c r="C8102" s="120"/>
      <c r="D8102">
        <v>202503</v>
      </c>
      <c r="E8102" s="121" t="str">
        <f t="shared" si="125"/>
        <v>01 March 2025</v>
      </c>
      <c r="F8102" t="s">
        <v>542</v>
      </c>
      <c r="G8102" t="s">
        <v>551</v>
      </c>
    </row>
    <row r="8103" spans="1:7" x14ac:dyDescent="0.25">
      <c r="A8103" t="s">
        <v>549</v>
      </c>
      <c r="B8103" s="18" t="s">
        <v>176</v>
      </c>
      <c r="C8103" s="120">
        <v>-4299</v>
      </c>
      <c r="D8103">
        <v>202503</v>
      </c>
      <c r="E8103" s="121" t="str">
        <f t="shared" si="125"/>
        <v>01 March 2025</v>
      </c>
      <c r="F8103" t="s">
        <v>542</v>
      </c>
      <c r="G8103" t="s">
        <v>551</v>
      </c>
    </row>
    <row r="8104" spans="1:7" x14ac:dyDescent="0.25">
      <c r="A8104" t="s">
        <v>549</v>
      </c>
      <c r="B8104" s="18" t="s">
        <v>188</v>
      </c>
      <c r="C8104" s="120"/>
      <c r="D8104">
        <v>202503</v>
      </c>
      <c r="E8104" s="121" t="str">
        <f t="shared" si="125"/>
        <v>01 March 2025</v>
      </c>
      <c r="F8104" t="s">
        <v>542</v>
      </c>
      <c r="G8104" t="s">
        <v>551</v>
      </c>
    </row>
    <row r="8105" spans="1:7" x14ac:dyDescent="0.25">
      <c r="A8105" t="s">
        <v>549</v>
      </c>
      <c r="B8105" s="18" t="s">
        <v>198</v>
      </c>
      <c r="C8105" s="120">
        <v>-4299</v>
      </c>
      <c r="D8105">
        <v>202503</v>
      </c>
      <c r="E8105" s="121" t="str">
        <f t="shared" si="125"/>
        <v>01 March 2025</v>
      </c>
      <c r="F8105" t="s">
        <v>542</v>
      </c>
      <c r="G8105" t="s">
        <v>551</v>
      </c>
    </row>
    <row r="8106" spans="1:7" x14ac:dyDescent="0.25">
      <c r="A8106" t="s">
        <v>549</v>
      </c>
      <c r="B8106" s="18" t="s">
        <v>200</v>
      </c>
      <c r="C8106" s="120"/>
      <c r="D8106">
        <v>202503</v>
      </c>
      <c r="E8106" s="121" t="str">
        <f t="shared" si="125"/>
        <v>01 March 2025</v>
      </c>
      <c r="F8106" t="s">
        <v>542</v>
      </c>
      <c r="G8106" t="s">
        <v>551</v>
      </c>
    </row>
    <row r="8107" spans="1:7" x14ac:dyDescent="0.25">
      <c r="A8107" t="s">
        <v>549</v>
      </c>
      <c r="B8107" s="18" t="s">
        <v>206</v>
      </c>
      <c r="C8107" s="120">
        <v>0</v>
      </c>
      <c r="D8107">
        <v>202503</v>
      </c>
      <c r="E8107" s="121" t="str">
        <f t="shared" si="125"/>
        <v>01 March 2025</v>
      </c>
      <c r="F8107" t="s">
        <v>542</v>
      </c>
      <c r="G8107" t="s">
        <v>551</v>
      </c>
    </row>
    <row r="8108" spans="1:7" x14ac:dyDescent="0.25">
      <c r="A8108" t="s">
        <v>549</v>
      </c>
      <c r="B8108" s="18" t="s">
        <v>208</v>
      </c>
      <c r="C8108" s="120"/>
      <c r="D8108">
        <v>202503</v>
      </c>
      <c r="E8108" s="121" t="str">
        <f t="shared" si="125"/>
        <v>01 March 2025</v>
      </c>
      <c r="F8108" t="s">
        <v>542</v>
      </c>
      <c r="G8108" t="s">
        <v>551</v>
      </c>
    </row>
    <row r="8109" spans="1:7" x14ac:dyDescent="0.25">
      <c r="A8109" t="s">
        <v>549</v>
      </c>
      <c r="B8109" s="18" t="s">
        <v>281</v>
      </c>
      <c r="C8109" s="120">
        <v>0</v>
      </c>
      <c r="D8109">
        <v>202503</v>
      </c>
      <c r="E8109" s="121" t="str">
        <f t="shared" si="125"/>
        <v>01 March 2025</v>
      </c>
      <c r="F8109" t="s">
        <v>542</v>
      </c>
      <c r="G8109" t="s">
        <v>551</v>
      </c>
    </row>
    <row r="8110" spans="1:7" x14ac:dyDescent="0.25">
      <c r="A8110" t="s">
        <v>549</v>
      </c>
      <c r="B8110" s="18" t="s">
        <v>214</v>
      </c>
      <c r="C8110" s="120"/>
      <c r="D8110">
        <v>202503</v>
      </c>
      <c r="E8110" s="121" t="str">
        <f t="shared" si="125"/>
        <v>01 March 2025</v>
      </c>
      <c r="F8110" t="s">
        <v>542</v>
      </c>
      <c r="G8110" t="s">
        <v>551</v>
      </c>
    </row>
    <row r="8111" spans="1:7" x14ac:dyDescent="0.25">
      <c r="A8111" t="s">
        <v>549</v>
      </c>
      <c r="B8111" s="18" t="s">
        <v>218</v>
      </c>
      <c r="C8111" s="120"/>
      <c r="D8111">
        <v>202503</v>
      </c>
      <c r="E8111" s="121" t="str">
        <f t="shared" si="125"/>
        <v>01 March 2025</v>
      </c>
      <c r="F8111" t="s">
        <v>542</v>
      </c>
      <c r="G8111" t="s">
        <v>551</v>
      </c>
    </row>
    <row r="8112" spans="1:7" x14ac:dyDescent="0.25">
      <c r="A8112" t="s">
        <v>549</v>
      </c>
      <c r="B8112" s="18" t="s">
        <v>220</v>
      </c>
      <c r="C8112" s="120">
        <v>0</v>
      </c>
      <c r="D8112">
        <v>202503</v>
      </c>
      <c r="E8112" s="121" t="str">
        <f t="shared" si="125"/>
        <v>01 March 2025</v>
      </c>
      <c r="F8112" t="s">
        <v>542</v>
      </c>
      <c r="G8112" t="s">
        <v>551</v>
      </c>
    </row>
    <row r="8113" spans="1:7" x14ac:dyDescent="0.25">
      <c r="A8113" t="s">
        <v>549</v>
      </c>
      <c r="B8113" s="18" t="s">
        <v>222</v>
      </c>
      <c r="C8113" s="120"/>
      <c r="D8113">
        <v>202503</v>
      </c>
      <c r="E8113" s="121" t="str">
        <f t="shared" si="125"/>
        <v>01 March 2025</v>
      </c>
      <c r="F8113" t="s">
        <v>542</v>
      </c>
      <c r="G8113" t="s">
        <v>551</v>
      </c>
    </row>
    <row r="8114" spans="1:7" x14ac:dyDescent="0.25">
      <c r="A8114" t="s">
        <v>549</v>
      </c>
      <c r="B8114" s="18" t="s">
        <v>224</v>
      </c>
      <c r="C8114" s="120">
        <v>0</v>
      </c>
      <c r="D8114">
        <v>202503</v>
      </c>
      <c r="E8114" s="121" t="str">
        <f t="shared" si="125"/>
        <v>01 March 2025</v>
      </c>
      <c r="F8114" t="s">
        <v>542</v>
      </c>
      <c r="G8114" t="s">
        <v>551</v>
      </c>
    </row>
    <row r="8115" spans="1:7" x14ac:dyDescent="0.25">
      <c r="A8115" t="s">
        <v>549</v>
      </c>
      <c r="B8115" s="18" t="s">
        <v>226</v>
      </c>
      <c r="C8115" s="120"/>
      <c r="D8115">
        <v>202503</v>
      </c>
      <c r="E8115" s="121" t="str">
        <f t="shared" si="125"/>
        <v>01 March 2025</v>
      </c>
      <c r="F8115" t="s">
        <v>542</v>
      </c>
      <c r="G8115" t="s">
        <v>551</v>
      </c>
    </row>
    <row r="8116" spans="1:7" x14ac:dyDescent="0.25">
      <c r="A8116" t="s">
        <v>549</v>
      </c>
      <c r="B8116" s="18" t="s">
        <v>228</v>
      </c>
      <c r="C8116" s="120">
        <v>0</v>
      </c>
      <c r="D8116">
        <v>202503</v>
      </c>
      <c r="E8116" s="121" t="str">
        <f t="shared" si="125"/>
        <v>01 March 2025</v>
      </c>
      <c r="F8116" t="s">
        <v>542</v>
      </c>
      <c r="G8116" t="s">
        <v>551</v>
      </c>
    </row>
    <row r="8117" spans="1:7" x14ac:dyDescent="0.25">
      <c r="A8117" t="s">
        <v>549</v>
      </c>
      <c r="B8117" s="18" t="s">
        <v>230</v>
      </c>
      <c r="C8117" s="120"/>
      <c r="D8117">
        <v>202503</v>
      </c>
      <c r="E8117" s="121" t="str">
        <f t="shared" si="125"/>
        <v>01 March 2025</v>
      </c>
      <c r="F8117" t="s">
        <v>542</v>
      </c>
      <c r="G8117" t="s">
        <v>551</v>
      </c>
    </row>
    <row r="8118" spans="1:7" x14ac:dyDescent="0.25">
      <c r="A8118" t="s">
        <v>549</v>
      </c>
      <c r="B8118" s="18" t="s">
        <v>232</v>
      </c>
      <c r="C8118" s="120">
        <v>0</v>
      </c>
      <c r="D8118">
        <v>202503</v>
      </c>
      <c r="E8118" s="121" t="str">
        <f t="shared" si="125"/>
        <v>01 March 2025</v>
      </c>
      <c r="F8118" t="s">
        <v>542</v>
      </c>
      <c r="G8118" t="s">
        <v>551</v>
      </c>
    </row>
    <row r="8119" spans="1:7" x14ac:dyDescent="0.25">
      <c r="A8119" t="s">
        <v>549</v>
      </c>
      <c r="B8119" s="18" t="s">
        <v>234</v>
      </c>
      <c r="C8119" s="120">
        <v>-9148.9599999999991</v>
      </c>
      <c r="D8119">
        <v>202503</v>
      </c>
      <c r="E8119" s="121" t="str">
        <f t="shared" si="125"/>
        <v>01 March 2025</v>
      </c>
      <c r="F8119" t="s">
        <v>542</v>
      </c>
      <c r="G8119" t="s">
        <v>551</v>
      </c>
    </row>
    <row r="8120" spans="1:7" x14ac:dyDescent="0.25">
      <c r="A8120" t="s">
        <v>549</v>
      </c>
      <c r="B8120" s="18" t="s">
        <v>236</v>
      </c>
      <c r="C8120" s="120">
        <v>10645.41</v>
      </c>
      <c r="D8120">
        <v>202503</v>
      </c>
      <c r="E8120" s="121" t="str">
        <f t="shared" si="125"/>
        <v>01 March 2025</v>
      </c>
      <c r="F8120" t="s">
        <v>542</v>
      </c>
      <c r="G8120" t="s">
        <v>551</v>
      </c>
    </row>
    <row r="8121" spans="1:7" x14ac:dyDescent="0.25">
      <c r="A8121" t="s">
        <v>549</v>
      </c>
      <c r="B8121" s="18" t="s">
        <v>238</v>
      </c>
      <c r="C8121" s="120"/>
      <c r="D8121">
        <v>202503</v>
      </c>
      <c r="E8121" s="121" t="str">
        <f t="shared" si="125"/>
        <v>01 March 2025</v>
      </c>
      <c r="F8121" t="s">
        <v>542</v>
      </c>
      <c r="G8121" t="s">
        <v>551</v>
      </c>
    </row>
    <row r="8122" spans="1:7" x14ac:dyDescent="0.25">
      <c r="A8122" t="s">
        <v>549</v>
      </c>
      <c r="B8122" s="18" t="s">
        <v>238</v>
      </c>
      <c r="C8122" s="120">
        <v>10645.41</v>
      </c>
      <c r="D8122">
        <v>202503</v>
      </c>
      <c r="E8122" s="121" t="str">
        <f t="shared" si="125"/>
        <v>01 March 2025</v>
      </c>
      <c r="F8122" t="s">
        <v>542</v>
      </c>
      <c r="G8122" t="s">
        <v>551</v>
      </c>
    </row>
    <row r="8123" spans="1:7" x14ac:dyDescent="0.25">
      <c r="A8123" t="s">
        <v>549</v>
      </c>
      <c r="B8123" s="18" t="s">
        <v>241</v>
      </c>
      <c r="C8123" s="120">
        <v>10645.41</v>
      </c>
      <c r="D8123">
        <v>202503</v>
      </c>
      <c r="E8123" s="121" t="str">
        <f t="shared" si="125"/>
        <v>01 March 2025</v>
      </c>
      <c r="F8123" t="s">
        <v>542</v>
      </c>
      <c r="G8123" t="s">
        <v>551</v>
      </c>
    </row>
    <row r="8124" spans="1:7" x14ac:dyDescent="0.25">
      <c r="A8124" t="s">
        <v>549</v>
      </c>
      <c r="B8124" s="18" t="s">
        <v>243</v>
      </c>
      <c r="C8124" s="120"/>
      <c r="D8124">
        <v>202503</v>
      </c>
      <c r="E8124" s="121" t="str">
        <f t="shared" si="125"/>
        <v>01 March 2025</v>
      </c>
      <c r="F8124" t="s">
        <v>542</v>
      </c>
      <c r="G8124" t="s">
        <v>551</v>
      </c>
    </row>
    <row r="8125" spans="1:7" x14ac:dyDescent="0.25">
      <c r="A8125" t="s">
        <v>549</v>
      </c>
      <c r="B8125" s="18" t="s">
        <v>249</v>
      </c>
      <c r="C8125" s="120">
        <v>10645.41</v>
      </c>
      <c r="D8125">
        <v>202503</v>
      </c>
      <c r="E8125" s="121" t="str">
        <f t="shared" si="125"/>
        <v>01 March 2025</v>
      </c>
      <c r="F8125" t="s">
        <v>542</v>
      </c>
      <c r="G8125" t="s">
        <v>551</v>
      </c>
    </row>
    <row r="8126" spans="1:7" x14ac:dyDescent="0.25">
      <c r="A8126" t="s">
        <v>549</v>
      </c>
      <c r="B8126" s="18" t="s">
        <v>251</v>
      </c>
      <c r="C8126" s="120"/>
      <c r="D8126">
        <v>202503</v>
      </c>
      <c r="E8126" s="121" t="str">
        <f t="shared" si="125"/>
        <v>01 March 2025</v>
      </c>
      <c r="F8126" t="s">
        <v>542</v>
      </c>
      <c r="G8126" t="s">
        <v>551</v>
      </c>
    </row>
    <row r="8127" spans="1:7" x14ac:dyDescent="0.25">
      <c r="A8127" t="s">
        <v>584</v>
      </c>
      <c r="B8127" s="18" t="s">
        <v>255</v>
      </c>
      <c r="C8127" s="120">
        <v>10645.41</v>
      </c>
      <c r="D8127">
        <v>202503</v>
      </c>
      <c r="E8127" s="121" t="str">
        <f t="shared" si="125"/>
        <v>01 March 2025</v>
      </c>
      <c r="F8127" t="s">
        <v>542</v>
      </c>
      <c r="G8127" t="s">
        <v>551</v>
      </c>
    </row>
    <row r="8128" spans="1:7" x14ac:dyDescent="0.25">
      <c r="A8128" t="s">
        <v>549</v>
      </c>
      <c r="B8128" s="18" t="s">
        <v>15</v>
      </c>
      <c r="C8128" s="120"/>
      <c r="D8128">
        <v>202503</v>
      </c>
      <c r="E8128" s="121" t="str">
        <f t="shared" si="125"/>
        <v>01 March 2025</v>
      </c>
      <c r="F8128" t="s">
        <v>542</v>
      </c>
      <c r="G8128" t="s">
        <v>556</v>
      </c>
    </row>
    <row r="8129" spans="1:7" x14ac:dyDescent="0.25">
      <c r="A8129" t="s">
        <v>549</v>
      </c>
      <c r="B8129" s="18" t="s">
        <v>18</v>
      </c>
      <c r="C8129" s="120"/>
      <c r="D8129">
        <v>202503</v>
      </c>
      <c r="E8129" s="121" t="str">
        <f t="shared" si="125"/>
        <v>01 March 2025</v>
      </c>
      <c r="F8129" t="s">
        <v>542</v>
      </c>
      <c r="G8129" t="s">
        <v>556</v>
      </c>
    </row>
    <row r="8130" spans="1:7" x14ac:dyDescent="0.25">
      <c r="A8130" t="s">
        <v>549</v>
      </c>
      <c r="B8130" s="18" t="s">
        <v>20</v>
      </c>
      <c r="C8130" s="120"/>
      <c r="D8130">
        <v>202503</v>
      </c>
      <c r="E8130" s="121" t="str">
        <f t="shared" si="125"/>
        <v>01 March 2025</v>
      </c>
      <c r="F8130" t="s">
        <v>542</v>
      </c>
      <c r="G8130" t="s">
        <v>556</v>
      </c>
    </row>
    <row r="8131" spans="1:7" x14ac:dyDescent="0.25">
      <c r="A8131" t="s">
        <v>549</v>
      </c>
      <c r="B8131" s="18" t="s">
        <v>22</v>
      </c>
      <c r="C8131" s="120">
        <v>64135</v>
      </c>
      <c r="D8131">
        <v>202503</v>
      </c>
      <c r="E8131" s="121" t="str">
        <f t="shared" si="125"/>
        <v>01 March 2025</v>
      </c>
      <c r="F8131" t="s">
        <v>542</v>
      </c>
      <c r="G8131" t="s">
        <v>556</v>
      </c>
    </row>
    <row r="8132" spans="1:7" x14ac:dyDescent="0.25">
      <c r="A8132" t="s">
        <v>549</v>
      </c>
      <c r="B8132" s="18" t="s">
        <v>25</v>
      </c>
      <c r="C8132" s="120">
        <v>5725</v>
      </c>
      <c r="D8132">
        <v>202503</v>
      </c>
      <c r="E8132" s="121" t="str">
        <f t="shared" si="125"/>
        <v>01 March 2025</v>
      </c>
      <c r="F8132" t="s">
        <v>542</v>
      </c>
      <c r="G8132" t="s">
        <v>556</v>
      </c>
    </row>
    <row r="8133" spans="1:7" x14ac:dyDescent="0.25">
      <c r="A8133" t="s">
        <v>549</v>
      </c>
      <c r="B8133" s="18" t="s">
        <v>27</v>
      </c>
      <c r="C8133" s="120">
        <v>2850</v>
      </c>
      <c r="D8133">
        <v>202503</v>
      </c>
      <c r="E8133" s="121" t="str">
        <f t="shared" si="125"/>
        <v>01 March 2025</v>
      </c>
      <c r="F8133" t="s">
        <v>542</v>
      </c>
      <c r="G8133" t="s">
        <v>556</v>
      </c>
    </row>
    <row r="8134" spans="1:7" x14ac:dyDescent="0.25">
      <c r="A8134" t="s">
        <v>549</v>
      </c>
      <c r="B8134" s="18" t="s">
        <v>31</v>
      </c>
      <c r="C8134" s="120"/>
      <c r="D8134">
        <v>202503</v>
      </c>
      <c r="E8134" s="121" t="str">
        <f t="shared" si="125"/>
        <v>01 March 2025</v>
      </c>
      <c r="F8134" t="s">
        <v>542</v>
      </c>
      <c r="G8134" t="s">
        <v>556</v>
      </c>
    </row>
    <row r="8135" spans="1:7" x14ac:dyDescent="0.25">
      <c r="A8135" t="s">
        <v>549</v>
      </c>
      <c r="B8135" s="18" t="s">
        <v>43</v>
      </c>
      <c r="C8135" s="120">
        <v>2576.85</v>
      </c>
      <c r="D8135">
        <v>202503</v>
      </c>
      <c r="E8135" s="121" t="str">
        <f t="shared" ref="E8135:E8198" si="126">TEXT(DATE(LEFT(D8135,4), RIGHT(D8135,2), 1), "DD MMMM YYYY")</f>
        <v>01 March 2025</v>
      </c>
      <c r="F8135" t="s">
        <v>542</v>
      </c>
      <c r="G8135" t="s">
        <v>556</v>
      </c>
    </row>
    <row r="8136" spans="1:7" x14ac:dyDescent="0.25">
      <c r="A8136" t="s">
        <v>549</v>
      </c>
      <c r="B8136" s="18" t="s">
        <v>45</v>
      </c>
      <c r="C8136" s="120">
        <v>35</v>
      </c>
      <c r="D8136">
        <v>202503</v>
      </c>
      <c r="E8136" s="121" t="str">
        <f t="shared" si="126"/>
        <v>01 March 2025</v>
      </c>
      <c r="F8136" t="s">
        <v>542</v>
      </c>
      <c r="G8136" t="s">
        <v>556</v>
      </c>
    </row>
    <row r="8137" spans="1:7" x14ac:dyDescent="0.25">
      <c r="A8137" t="s">
        <v>549</v>
      </c>
      <c r="B8137" s="18" t="s">
        <v>47</v>
      </c>
      <c r="C8137" s="120">
        <v>2010</v>
      </c>
      <c r="D8137">
        <v>202503</v>
      </c>
      <c r="E8137" s="121" t="str">
        <f t="shared" si="126"/>
        <v>01 March 2025</v>
      </c>
      <c r="F8137" t="s">
        <v>542</v>
      </c>
      <c r="G8137" t="s">
        <v>556</v>
      </c>
    </row>
    <row r="8138" spans="1:7" x14ac:dyDescent="0.25">
      <c r="A8138" t="s">
        <v>549</v>
      </c>
      <c r="B8138" s="18" t="s">
        <v>258</v>
      </c>
      <c r="C8138" s="120">
        <v>-65</v>
      </c>
      <c r="D8138">
        <v>202503</v>
      </c>
      <c r="E8138" s="121" t="str">
        <f t="shared" si="126"/>
        <v>01 March 2025</v>
      </c>
      <c r="F8138" t="s">
        <v>542</v>
      </c>
      <c r="G8138" t="s">
        <v>556</v>
      </c>
    </row>
    <row r="8139" spans="1:7" x14ac:dyDescent="0.25">
      <c r="A8139" t="s">
        <v>549</v>
      </c>
      <c r="B8139" s="18" t="s">
        <v>49</v>
      </c>
      <c r="C8139" s="120">
        <v>7779.28</v>
      </c>
      <c r="D8139">
        <v>202503</v>
      </c>
      <c r="E8139" s="121" t="str">
        <f t="shared" si="126"/>
        <v>01 March 2025</v>
      </c>
      <c r="F8139" t="s">
        <v>542</v>
      </c>
      <c r="G8139" t="s">
        <v>556</v>
      </c>
    </row>
    <row r="8140" spans="1:7" x14ac:dyDescent="0.25">
      <c r="A8140" t="s">
        <v>549</v>
      </c>
      <c r="B8140" s="18" t="s">
        <v>51</v>
      </c>
      <c r="C8140" s="120">
        <v>-1227.0999999999999</v>
      </c>
      <c r="D8140">
        <v>202503</v>
      </c>
      <c r="E8140" s="121" t="str">
        <f t="shared" si="126"/>
        <v>01 March 2025</v>
      </c>
      <c r="F8140" t="s">
        <v>542</v>
      </c>
      <c r="G8140" t="s">
        <v>556</v>
      </c>
    </row>
    <row r="8141" spans="1:7" x14ac:dyDescent="0.25">
      <c r="A8141" t="s">
        <v>549</v>
      </c>
      <c r="B8141" s="18" t="s">
        <v>55</v>
      </c>
      <c r="C8141" s="120">
        <v>-36.35</v>
      </c>
      <c r="D8141">
        <v>202503</v>
      </c>
      <c r="E8141" s="121" t="str">
        <f t="shared" si="126"/>
        <v>01 March 2025</v>
      </c>
      <c r="F8141" t="s">
        <v>542</v>
      </c>
      <c r="G8141" t="s">
        <v>556</v>
      </c>
    </row>
    <row r="8142" spans="1:7" x14ac:dyDescent="0.25">
      <c r="A8142" t="s">
        <v>549</v>
      </c>
      <c r="B8142" s="18" t="s">
        <v>547</v>
      </c>
      <c r="C8142" s="120">
        <v>246</v>
      </c>
      <c r="D8142">
        <v>202503</v>
      </c>
      <c r="E8142" s="121" t="str">
        <f t="shared" si="126"/>
        <v>01 March 2025</v>
      </c>
      <c r="F8142" t="s">
        <v>542</v>
      </c>
      <c r="G8142" t="s">
        <v>556</v>
      </c>
    </row>
    <row r="8143" spans="1:7" x14ac:dyDescent="0.25">
      <c r="A8143" t="s">
        <v>549</v>
      </c>
      <c r="B8143" s="18" t="s">
        <v>548</v>
      </c>
      <c r="C8143" s="120">
        <v>13.45</v>
      </c>
      <c r="D8143">
        <v>202503</v>
      </c>
      <c r="E8143" s="121" t="str">
        <f t="shared" si="126"/>
        <v>01 March 2025</v>
      </c>
      <c r="F8143" t="s">
        <v>542</v>
      </c>
      <c r="G8143" t="s">
        <v>556</v>
      </c>
    </row>
    <row r="8144" spans="1:7" x14ac:dyDescent="0.25">
      <c r="A8144" t="s">
        <v>549</v>
      </c>
      <c r="B8144" s="18" t="s">
        <v>59</v>
      </c>
      <c r="C8144" s="120">
        <v>882.51</v>
      </c>
      <c r="D8144">
        <v>202503</v>
      </c>
      <c r="E8144" s="121" t="str">
        <f t="shared" si="126"/>
        <v>01 March 2025</v>
      </c>
      <c r="F8144" t="s">
        <v>542</v>
      </c>
      <c r="G8144" t="s">
        <v>556</v>
      </c>
    </row>
    <row r="8145" spans="1:7" x14ac:dyDescent="0.25">
      <c r="A8145" t="s">
        <v>549</v>
      </c>
      <c r="B8145" s="18" t="s">
        <v>63</v>
      </c>
      <c r="C8145" s="120">
        <v>84924.64</v>
      </c>
      <c r="D8145">
        <v>202503</v>
      </c>
      <c r="E8145" s="121" t="str">
        <f t="shared" si="126"/>
        <v>01 March 2025</v>
      </c>
      <c r="F8145" t="s">
        <v>542</v>
      </c>
      <c r="G8145" t="s">
        <v>556</v>
      </c>
    </row>
    <row r="8146" spans="1:7" x14ac:dyDescent="0.25">
      <c r="A8146" t="s">
        <v>549</v>
      </c>
      <c r="B8146" s="18" t="s">
        <v>66</v>
      </c>
      <c r="C8146" s="120"/>
      <c r="D8146">
        <v>202503</v>
      </c>
      <c r="E8146" s="121" t="str">
        <f t="shared" si="126"/>
        <v>01 March 2025</v>
      </c>
      <c r="F8146" t="s">
        <v>542</v>
      </c>
      <c r="G8146" t="s">
        <v>556</v>
      </c>
    </row>
    <row r="8147" spans="1:7" x14ac:dyDescent="0.25">
      <c r="A8147" t="s">
        <v>549</v>
      </c>
      <c r="B8147" s="18" t="s">
        <v>68</v>
      </c>
      <c r="C8147" s="120">
        <v>-88446.58</v>
      </c>
      <c r="D8147">
        <v>202503</v>
      </c>
      <c r="E8147" s="121" t="str">
        <f t="shared" si="126"/>
        <v>01 March 2025</v>
      </c>
      <c r="F8147" t="s">
        <v>542</v>
      </c>
      <c r="G8147" t="s">
        <v>556</v>
      </c>
    </row>
    <row r="8148" spans="1:7" x14ac:dyDescent="0.25">
      <c r="A8148" t="s">
        <v>549</v>
      </c>
      <c r="B8148" s="18" t="s">
        <v>70</v>
      </c>
      <c r="C8148" s="120">
        <v>40296.61</v>
      </c>
      <c r="D8148">
        <v>202503</v>
      </c>
      <c r="E8148" s="121" t="str">
        <f t="shared" si="126"/>
        <v>01 March 2025</v>
      </c>
      <c r="F8148" t="s">
        <v>542</v>
      </c>
      <c r="G8148" t="s">
        <v>556</v>
      </c>
    </row>
    <row r="8149" spans="1:7" x14ac:dyDescent="0.25">
      <c r="A8149" t="s">
        <v>549</v>
      </c>
      <c r="B8149" s="18" t="s">
        <v>72</v>
      </c>
      <c r="C8149" s="120">
        <v>-1381.82</v>
      </c>
      <c r="D8149">
        <v>202503</v>
      </c>
      <c r="E8149" s="121" t="str">
        <f t="shared" si="126"/>
        <v>01 March 2025</v>
      </c>
      <c r="F8149" t="s">
        <v>542</v>
      </c>
      <c r="G8149" t="s">
        <v>556</v>
      </c>
    </row>
    <row r="8150" spans="1:7" x14ac:dyDescent="0.25">
      <c r="A8150" t="s">
        <v>549</v>
      </c>
      <c r="B8150" s="18" t="s">
        <v>74</v>
      </c>
      <c r="C8150" s="120">
        <v>-2452.61</v>
      </c>
      <c r="D8150">
        <v>202503</v>
      </c>
      <c r="E8150" s="121" t="str">
        <f t="shared" si="126"/>
        <v>01 March 2025</v>
      </c>
      <c r="F8150" t="s">
        <v>542</v>
      </c>
      <c r="G8150" t="s">
        <v>556</v>
      </c>
    </row>
    <row r="8151" spans="1:7" x14ac:dyDescent="0.25">
      <c r="A8151" t="s">
        <v>549</v>
      </c>
      <c r="B8151" s="18" t="s">
        <v>90</v>
      </c>
      <c r="C8151" s="120">
        <v>-3769.16</v>
      </c>
      <c r="D8151">
        <v>202503</v>
      </c>
      <c r="E8151" s="121" t="str">
        <f t="shared" si="126"/>
        <v>01 March 2025</v>
      </c>
      <c r="F8151" t="s">
        <v>542</v>
      </c>
      <c r="G8151" t="s">
        <v>556</v>
      </c>
    </row>
    <row r="8152" spans="1:7" x14ac:dyDescent="0.25">
      <c r="A8152" t="s">
        <v>549</v>
      </c>
      <c r="B8152" s="18" t="s">
        <v>92</v>
      </c>
      <c r="C8152" s="120">
        <v>-2280.4699999999998</v>
      </c>
      <c r="D8152">
        <v>202503</v>
      </c>
      <c r="E8152" s="121" t="str">
        <f t="shared" si="126"/>
        <v>01 March 2025</v>
      </c>
      <c r="F8152" t="s">
        <v>542</v>
      </c>
      <c r="G8152" t="s">
        <v>556</v>
      </c>
    </row>
    <row r="8153" spans="1:7" x14ac:dyDescent="0.25">
      <c r="A8153" t="s">
        <v>549</v>
      </c>
      <c r="B8153" s="18" t="s">
        <v>94</v>
      </c>
      <c r="C8153" s="120"/>
      <c r="D8153">
        <v>202503</v>
      </c>
      <c r="E8153" s="121" t="str">
        <f t="shared" si="126"/>
        <v>01 March 2025</v>
      </c>
      <c r="F8153" t="s">
        <v>542</v>
      </c>
      <c r="G8153" t="s">
        <v>556</v>
      </c>
    </row>
    <row r="8154" spans="1:7" x14ac:dyDescent="0.25">
      <c r="A8154" t="s">
        <v>549</v>
      </c>
      <c r="B8154" s="18" t="s">
        <v>96</v>
      </c>
      <c r="C8154" s="120">
        <v>-6232.86</v>
      </c>
      <c r="D8154">
        <v>202503</v>
      </c>
      <c r="E8154" s="121" t="str">
        <f t="shared" si="126"/>
        <v>01 March 2025</v>
      </c>
      <c r="F8154" t="s">
        <v>542</v>
      </c>
      <c r="G8154" t="s">
        <v>556</v>
      </c>
    </row>
    <row r="8155" spans="1:7" x14ac:dyDescent="0.25">
      <c r="A8155" t="s">
        <v>549</v>
      </c>
      <c r="B8155" s="18" t="s">
        <v>98</v>
      </c>
      <c r="C8155" s="120">
        <v>-320.64999999999998</v>
      </c>
      <c r="D8155">
        <v>202503</v>
      </c>
      <c r="E8155" s="121" t="str">
        <f t="shared" si="126"/>
        <v>01 March 2025</v>
      </c>
      <c r="F8155" t="s">
        <v>542</v>
      </c>
      <c r="G8155" t="s">
        <v>556</v>
      </c>
    </row>
    <row r="8156" spans="1:7" x14ac:dyDescent="0.25">
      <c r="A8156" t="s">
        <v>549</v>
      </c>
      <c r="B8156" s="18" t="s">
        <v>106</v>
      </c>
      <c r="C8156" s="120"/>
      <c r="D8156">
        <v>202503</v>
      </c>
      <c r="E8156" s="121" t="str">
        <f t="shared" si="126"/>
        <v>01 March 2025</v>
      </c>
      <c r="F8156" t="s">
        <v>542</v>
      </c>
      <c r="G8156" t="s">
        <v>556</v>
      </c>
    </row>
    <row r="8157" spans="1:7" x14ac:dyDescent="0.25">
      <c r="A8157" t="s">
        <v>549</v>
      </c>
      <c r="B8157" s="18" t="s">
        <v>108</v>
      </c>
      <c r="C8157" s="120">
        <v>-542.73</v>
      </c>
      <c r="D8157">
        <v>202503</v>
      </c>
      <c r="E8157" s="121" t="str">
        <f t="shared" si="126"/>
        <v>01 March 2025</v>
      </c>
      <c r="F8157" t="s">
        <v>542</v>
      </c>
      <c r="G8157" t="s">
        <v>556</v>
      </c>
    </row>
    <row r="8158" spans="1:7" x14ac:dyDescent="0.25">
      <c r="A8158" t="s">
        <v>549</v>
      </c>
      <c r="B8158" s="18" t="s">
        <v>110</v>
      </c>
      <c r="C8158" s="120">
        <v>-65130.27</v>
      </c>
      <c r="D8158">
        <v>202503</v>
      </c>
      <c r="E8158" s="121" t="str">
        <f t="shared" si="126"/>
        <v>01 March 2025</v>
      </c>
      <c r="F8158" t="s">
        <v>542</v>
      </c>
      <c r="G8158" t="s">
        <v>556</v>
      </c>
    </row>
    <row r="8159" spans="1:7" x14ac:dyDescent="0.25">
      <c r="A8159" t="s">
        <v>549</v>
      </c>
      <c r="B8159" s="18" t="s">
        <v>112</v>
      </c>
      <c r="C8159" s="120">
        <v>19794.37</v>
      </c>
      <c r="D8159">
        <v>202503</v>
      </c>
      <c r="E8159" s="121" t="str">
        <f t="shared" si="126"/>
        <v>01 March 2025</v>
      </c>
      <c r="F8159" t="s">
        <v>542</v>
      </c>
      <c r="G8159" t="s">
        <v>556</v>
      </c>
    </row>
    <row r="8160" spans="1:7" x14ac:dyDescent="0.25">
      <c r="A8160" t="s">
        <v>549</v>
      </c>
      <c r="B8160" s="18" t="s">
        <v>114</v>
      </c>
      <c r="C8160" s="120">
        <v>19794.37</v>
      </c>
      <c r="D8160">
        <v>202503</v>
      </c>
      <c r="E8160" s="121" t="str">
        <f t="shared" si="126"/>
        <v>01 March 2025</v>
      </c>
      <c r="F8160" t="s">
        <v>542</v>
      </c>
      <c r="G8160" t="s">
        <v>556</v>
      </c>
    </row>
    <row r="8161" spans="1:7" x14ac:dyDescent="0.25">
      <c r="A8161" t="s">
        <v>549</v>
      </c>
      <c r="B8161" s="18" t="s">
        <v>116</v>
      </c>
      <c r="C8161" s="120"/>
      <c r="D8161">
        <v>202503</v>
      </c>
      <c r="E8161" s="121" t="str">
        <f t="shared" si="126"/>
        <v>01 March 2025</v>
      </c>
      <c r="F8161" t="s">
        <v>542</v>
      </c>
      <c r="G8161" t="s">
        <v>556</v>
      </c>
    </row>
    <row r="8162" spans="1:7" x14ac:dyDescent="0.25">
      <c r="A8162" t="s">
        <v>549</v>
      </c>
      <c r="B8162" s="18" t="s">
        <v>118</v>
      </c>
      <c r="C8162" s="120"/>
      <c r="D8162">
        <v>202503</v>
      </c>
      <c r="E8162" s="121" t="str">
        <f t="shared" si="126"/>
        <v>01 March 2025</v>
      </c>
      <c r="F8162" t="s">
        <v>542</v>
      </c>
      <c r="G8162" t="s">
        <v>556</v>
      </c>
    </row>
    <row r="8163" spans="1:7" x14ac:dyDescent="0.25">
      <c r="A8163" t="s">
        <v>549</v>
      </c>
      <c r="B8163" s="18" t="s">
        <v>120</v>
      </c>
      <c r="C8163" s="120"/>
      <c r="D8163">
        <v>202503</v>
      </c>
      <c r="E8163" s="121" t="str">
        <f t="shared" si="126"/>
        <v>01 March 2025</v>
      </c>
      <c r="F8163" t="s">
        <v>542</v>
      </c>
      <c r="G8163" t="s">
        <v>556</v>
      </c>
    </row>
    <row r="8164" spans="1:7" x14ac:dyDescent="0.25">
      <c r="A8164" t="s">
        <v>549</v>
      </c>
      <c r="B8164" s="18" t="s">
        <v>124</v>
      </c>
      <c r="C8164" s="120"/>
      <c r="D8164">
        <v>202503</v>
      </c>
      <c r="E8164" s="121" t="str">
        <f t="shared" si="126"/>
        <v>01 March 2025</v>
      </c>
      <c r="F8164" t="s">
        <v>542</v>
      </c>
      <c r="G8164" t="s">
        <v>556</v>
      </c>
    </row>
    <row r="8165" spans="1:7" x14ac:dyDescent="0.25">
      <c r="A8165" t="s">
        <v>549</v>
      </c>
      <c r="B8165" s="18" t="s">
        <v>126</v>
      </c>
      <c r="C8165" s="120">
        <v>-4849.96</v>
      </c>
      <c r="D8165">
        <v>202503</v>
      </c>
      <c r="E8165" s="121" t="str">
        <f t="shared" si="126"/>
        <v>01 March 2025</v>
      </c>
      <c r="F8165" t="s">
        <v>542</v>
      </c>
      <c r="G8165" t="s">
        <v>556</v>
      </c>
    </row>
    <row r="8166" spans="1:7" x14ac:dyDescent="0.25">
      <c r="A8166" t="s">
        <v>549</v>
      </c>
      <c r="B8166" s="18" t="s">
        <v>543</v>
      </c>
      <c r="C8166" s="120"/>
      <c r="D8166">
        <v>202503</v>
      </c>
      <c r="E8166" s="121" t="str">
        <f t="shared" si="126"/>
        <v>01 March 2025</v>
      </c>
      <c r="F8166" t="s">
        <v>542</v>
      </c>
      <c r="G8166" t="s">
        <v>556</v>
      </c>
    </row>
    <row r="8167" spans="1:7" x14ac:dyDescent="0.25">
      <c r="A8167" t="s">
        <v>549</v>
      </c>
      <c r="B8167" s="18" t="s">
        <v>134</v>
      </c>
      <c r="C8167" s="120"/>
      <c r="D8167">
        <v>202503</v>
      </c>
      <c r="E8167" s="121" t="str">
        <f t="shared" si="126"/>
        <v>01 March 2025</v>
      </c>
      <c r="F8167" t="s">
        <v>542</v>
      </c>
      <c r="G8167" t="s">
        <v>556</v>
      </c>
    </row>
    <row r="8168" spans="1:7" x14ac:dyDescent="0.25">
      <c r="A8168" t="s">
        <v>549</v>
      </c>
      <c r="B8168" s="18" t="s">
        <v>140</v>
      </c>
      <c r="C8168" s="120">
        <v>-4849.96</v>
      </c>
      <c r="D8168">
        <v>202503</v>
      </c>
      <c r="E8168" s="121" t="str">
        <f t="shared" si="126"/>
        <v>01 March 2025</v>
      </c>
      <c r="F8168" t="s">
        <v>542</v>
      </c>
      <c r="G8168" t="s">
        <v>556</v>
      </c>
    </row>
    <row r="8169" spans="1:7" x14ac:dyDescent="0.25">
      <c r="A8169" t="s">
        <v>549</v>
      </c>
      <c r="B8169" s="18" t="s">
        <v>142</v>
      </c>
      <c r="C8169" s="120"/>
      <c r="D8169">
        <v>202503</v>
      </c>
      <c r="E8169" s="121" t="str">
        <f t="shared" si="126"/>
        <v>01 March 2025</v>
      </c>
      <c r="F8169" t="s">
        <v>542</v>
      </c>
      <c r="G8169" t="s">
        <v>556</v>
      </c>
    </row>
    <row r="8170" spans="1:7" x14ac:dyDescent="0.25">
      <c r="A8170" t="s">
        <v>549</v>
      </c>
      <c r="B8170" s="18" t="s">
        <v>148</v>
      </c>
      <c r="C8170" s="120">
        <v>0</v>
      </c>
      <c r="D8170">
        <v>202503</v>
      </c>
      <c r="E8170" s="121" t="str">
        <f t="shared" si="126"/>
        <v>01 March 2025</v>
      </c>
      <c r="F8170" t="s">
        <v>542</v>
      </c>
      <c r="G8170" t="s">
        <v>556</v>
      </c>
    </row>
    <row r="8171" spans="1:7" x14ac:dyDescent="0.25">
      <c r="A8171" t="s">
        <v>549</v>
      </c>
      <c r="B8171" s="18" t="s">
        <v>150</v>
      </c>
      <c r="C8171" s="120"/>
      <c r="D8171">
        <v>202503</v>
      </c>
      <c r="E8171" s="121" t="str">
        <f t="shared" si="126"/>
        <v>01 March 2025</v>
      </c>
      <c r="F8171" t="s">
        <v>542</v>
      </c>
      <c r="G8171" t="s">
        <v>556</v>
      </c>
    </row>
    <row r="8172" spans="1:7" x14ac:dyDescent="0.25">
      <c r="A8172" t="s">
        <v>549</v>
      </c>
      <c r="B8172" s="18" t="s">
        <v>154</v>
      </c>
      <c r="C8172" s="120">
        <v>0</v>
      </c>
      <c r="D8172">
        <v>202503</v>
      </c>
      <c r="E8172" s="121" t="str">
        <f t="shared" si="126"/>
        <v>01 March 2025</v>
      </c>
      <c r="F8172" t="s">
        <v>542</v>
      </c>
      <c r="G8172" t="s">
        <v>556</v>
      </c>
    </row>
    <row r="8173" spans="1:7" x14ac:dyDescent="0.25">
      <c r="A8173" t="s">
        <v>549</v>
      </c>
      <c r="B8173" s="18" t="s">
        <v>156</v>
      </c>
      <c r="C8173" s="120"/>
      <c r="D8173">
        <v>202503</v>
      </c>
      <c r="E8173" s="121" t="str">
        <f t="shared" si="126"/>
        <v>01 March 2025</v>
      </c>
      <c r="F8173" t="s">
        <v>542</v>
      </c>
      <c r="G8173" t="s">
        <v>556</v>
      </c>
    </row>
    <row r="8174" spans="1:7" x14ac:dyDescent="0.25">
      <c r="A8174" t="s">
        <v>549</v>
      </c>
      <c r="B8174" s="18" t="s">
        <v>162</v>
      </c>
      <c r="C8174" s="120">
        <v>0</v>
      </c>
      <c r="D8174">
        <v>202503</v>
      </c>
      <c r="E8174" s="121" t="str">
        <f t="shared" si="126"/>
        <v>01 March 2025</v>
      </c>
      <c r="F8174" t="s">
        <v>542</v>
      </c>
      <c r="G8174" t="s">
        <v>556</v>
      </c>
    </row>
    <row r="8175" spans="1:7" x14ac:dyDescent="0.25">
      <c r="A8175" t="s">
        <v>549</v>
      </c>
      <c r="B8175" s="18" t="s">
        <v>164</v>
      </c>
      <c r="C8175" s="120"/>
      <c r="D8175">
        <v>202503</v>
      </c>
      <c r="E8175" s="121" t="str">
        <f t="shared" si="126"/>
        <v>01 March 2025</v>
      </c>
      <c r="F8175" t="s">
        <v>542</v>
      </c>
      <c r="G8175" t="s">
        <v>556</v>
      </c>
    </row>
    <row r="8176" spans="1:7" x14ac:dyDescent="0.25">
      <c r="A8176" t="s">
        <v>549</v>
      </c>
      <c r="B8176" s="18" t="s">
        <v>276</v>
      </c>
      <c r="C8176" s="120"/>
      <c r="D8176">
        <v>202503</v>
      </c>
      <c r="E8176" s="121" t="str">
        <f t="shared" si="126"/>
        <v>01 March 2025</v>
      </c>
      <c r="F8176" t="s">
        <v>542</v>
      </c>
      <c r="G8176" t="s">
        <v>556</v>
      </c>
    </row>
    <row r="8177" spans="1:7" x14ac:dyDescent="0.25">
      <c r="A8177" t="s">
        <v>549</v>
      </c>
      <c r="B8177" s="18" t="s">
        <v>172</v>
      </c>
      <c r="C8177" s="120">
        <v>0</v>
      </c>
      <c r="D8177">
        <v>202503</v>
      </c>
      <c r="E8177" s="121" t="str">
        <f t="shared" si="126"/>
        <v>01 March 2025</v>
      </c>
      <c r="F8177" t="s">
        <v>542</v>
      </c>
      <c r="G8177" t="s">
        <v>556</v>
      </c>
    </row>
    <row r="8178" spans="1:7" x14ac:dyDescent="0.25">
      <c r="A8178" t="s">
        <v>549</v>
      </c>
      <c r="B8178" s="18" t="s">
        <v>174</v>
      </c>
      <c r="C8178" s="120"/>
      <c r="D8178">
        <v>202503</v>
      </c>
      <c r="E8178" s="121" t="str">
        <f t="shared" si="126"/>
        <v>01 March 2025</v>
      </c>
      <c r="F8178" t="s">
        <v>542</v>
      </c>
      <c r="G8178" t="s">
        <v>556</v>
      </c>
    </row>
    <row r="8179" spans="1:7" x14ac:dyDescent="0.25">
      <c r="A8179" t="s">
        <v>549</v>
      </c>
      <c r="B8179" s="18" t="s">
        <v>176</v>
      </c>
      <c r="C8179" s="120">
        <v>-4299</v>
      </c>
      <c r="D8179">
        <v>202503</v>
      </c>
      <c r="E8179" s="121" t="str">
        <f t="shared" si="126"/>
        <v>01 March 2025</v>
      </c>
      <c r="F8179" t="s">
        <v>542</v>
      </c>
      <c r="G8179" t="s">
        <v>556</v>
      </c>
    </row>
    <row r="8180" spans="1:7" x14ac:dyDescent="0.25">
      <c r="A8180" t="s">
        <v>549</v>
      </c>
      <c r="B8180" s="18" t="s">
        <v>188</v>
      </c>
      <c r="C8180" s="120"/>
      <c r="D8180">
        <v>202503</v>
      </c>
      <c r="E8180" s="121" t="str">
        <f t="shared" si="126"/>
        <v>01 March 2025</v>
      </c>
      <c r="F8180" t="s">
        <v>542</v>
      </c>
      <c r="G8180" t="s">
        <v>556</v>
      </c>
    </row>
    <row r="8181" spans="1:7" x14ac:dyDescent="0.25">
      <c r="A8181" t="s">
        <v>549</v>
      </c>
      <c r="B8181" s="18" t="s">
        <v>198</v>
      </c>
      <c r="C8181" s="120">
        <v>-4299</v>
      </c>
      <c r="D8181">
        <v>202503</v>
      </c>
      <c r="E8181" s="121" t="str">
        <f t="shared" si="126"/>
        <v>01 March 2025</v>
      </c>
      <c r="F8181" t="s">
        <v>542</v>
      </c>
      <c r="G8181" t="s">
        <v>556</v>
      </c>
    </row>
    <row r="8182" spans="1:7" x14ac:dyDescent="0.25">
      <c r="A8182" t="s">
        <v>549</v>
      </c>
      <c r="B8182" s="18" t="s">
        <v>200</v>
      </c>
      <c r="C8182" s="120"/>
      <c r="D8182">
        <v>202503</v>
      </c>
      <c r="E8182" s="121" t="str">
        <f t="shared" si="126"/>
        <v>01 March 2025</v>
      </c>
      <c r="F8182" t="s">
        <v>542</v>
      </c>
      <c r="G8182" t="s">
        <v>556</v>
      </c>
    </row>
    <row r="8183" spans="1:7" x14ac:dyDescent="0.25">
      <c r="A8183" t="s">
        <v>549</v>
      </c>
      <c r="B8183" s="18" t="s">
        <v>206</v>
      </c>
      <c r="C8183" s="120">
        <v>0</v>
      </c>
      <c r="D8183">
        <v>202503</v>
      </c>
      <c r="E8183" s="121" t="str">
        <f t="shared" si="126"/>
        <v>01 March 2025</v>
      </c>
      <c r="F8183" t="s">
        <v>542</v>
      </c>
      <c r="G8183" t="s">
        <v>556</v>
      </c>
    </row>
    <row r="8184" spans="1:7" x14ac:dyDescent="0.25">
      <c r="A8184" t="s">
        <v>549</v>
      </c>
      <c r="B8184" s="18" t="s">
        <v>208</v>
      </c>
      <c r="C8184" s="120"/>
      <c r="D8184">
        <v>202503</v>
      </c>
      <c r="E8184" s="121" t="str">
        <f t="shared" si="126"/>
        <v>01 March 2025</v>
      </c>
      <c r="F8184" t="s">
        <v>542</v>
      </c>
      <c r="G8184" t="s">
        <v>556</v>
      </c>
    </row>
    <row r="8185" spans="1:7" x14ac:dyDescent="0.25">
      <c r="A8185" t="s">
        <v>549</v>
      </c>
      <c r="B8185" s="18" t="s">
        <v>281</v>
      </c>
      <c r="C8185" s="120">
        <v>0</v>
      </c>
      <c r="D8185">
        <v>202503</v>
      </c>
      <c r="E8185" s="121" t="str">
        <f t="shared" si="126"/>
        <v>01 March 2025</v>
      </c>
      <c r="F8185" t="s">
        <v>542</v>
      </c>
      <c r="G8185" t="s">
        <v>556</v>
      </c>
    </row>
    <row r="8186" spans="1:7" x14ac:dyDescent="0.25">
      <c r="A8186" t="s">
        <v>549</v>
      </c>
      <c r="B8186" s="18" t="s">
        <v>214</v>
      </c>
      <c r="C8186" s="120"/>
      <c r="D8186">
        <v>202503</v>
      </c>
      <c r="E8186" s="121" t="str">
        <f t="shared" si="126"/>
        <v>01 March 2025</v>
      </c>
      <c r="F8186" t="s">
        <v>542</v>
      </c>
      <c r="G8186" t="s">
        <v>556</v>
      </c>
    </row>
    <row r="8187" spans="1:7" x14ac:dyDescent="0.25">
      <c r="A8187" t="s">
        <v>549</v>
      </c>
      <c r="B8187" s="18" t="s">
        <v>218</v>
      </c>
      <c r="C8187" s="120"/>
      <c r="D8187">
        <v>202503</v>
      </c>
      <c r="E8187" s="121" t="str">
        <f t="shared" si="126"/>
        <v>01 March 2025</v>
      </c>
      <c r="F8187" t="s">
        <v>542</v>
      </c>
      <c r="G8187" t="s">
        <v>556</v>
      </c>
    </row>
    <row r="8188" spans="1:7" x14ac:dyDescent="0.25">
      <c r="A8188" t="s">
        <v>549</v>
      </c>
      <c r="B8188" s="18" t="s">
        <v>220</v>
      </c>
      <c r="C8188" s="120">
        <v>0</v>
      </c>
      <c r="D8188">
        <v>202503</v>
      </c>
      <c r="E8188" s="121" t="str">
        <f t="shared" si="126"/>
        <v>01 March 2025</v>
      </c>
      <c r="F8188" t="s">
        <v>542</v>
      </c>
      <c r="G8188" t="s">
        <v>556</v>
      </c>
    </row>
    <row r="8189" spans="1:7" x14ac:dyDescent="0.25">
      <c r="A8189" t="s">
        <v>549</v>
      </c>
      <c r="B8189" s="18" t="s">
        <v>222</v>
      </c>
      <c r="C8189" s="120"/>
      <c r="D8189">
        <v>202503</v>
      </c>
      <c r="E8189" s="121" t="str">
        <f t="shared" si="126"/>
        <v>01 March 2025</v>
      </c>
      <c r="F8189" t="s">
        <v>542</v>
      </c>
      <c r="G8189" t="s">
        <v>556</v>
      </c>
    </row>
    <row r="8190" spans="1:7" x14ac:dyDescent="0.25">
      <c r="A8190" t="s">
        <v>549</v>
      </c>
      <c r="B8190" s="18" t="s">
        <v>224</v>
      </c>
      <c r="C8190" s="120">
        <v>0</v>
      </c>
      <c r="D8190">
        <v>202503</v>
      </c>
      <c r="E8190" s="121" t="str">
        <f t="shared" si="126"/>
        <v>01 March 2025</v>
      </c>
      <c r="F8190" t="s">
        <v>542</v>
      </c>
      <c r="G8190" t="s">
        <v>556</v>
      </c>
    </row>
    <row r="8191" spans="1:7" x14ac:dyDescent="0.25">
      <c r="A8191" t="s">
        <v>549</v>
      </c>
      <c r="B8191" s="18" t="s">
        <v>226</v>
      </c>
      <c r="C8191" s="120"/>
      <c r="D8191">
        <v>202503</v>
      </c>
      <c r="E8191" s="121" t="str">
        <f t="shared" si="126"/>
        <v>01 March 2025</v>
      </c>
      <c r="F8191" t="s">
        <v>542</v>
      </c>
      <c r="G8191" t="s">
        <v>556</v>
      </c>
    </row>
    <row r="8192" spans="1:7" x14ac:dyDescent="0.25">
      <c r="A8192" t="s">
        <v>549</v>
      </c>
      <c r="B8192" s="18" t="s">
        <v>228</v>
      </c>
      <c r="C8192" s="120">
        <v>0</v>
      </c>
      <c r="D8192">
        <v>202503</v>
      </c>
      <c r="E8192" s="121" t="str">
        <f t="shared" si="126"/>
        <v>01 March 2025</v>
      </c>
      <c r="F8192" t="s">
        <v>542</v>
      </c>
      <c r="G8192" t="s">
        <v>556</v>
      </c>
    </row>
    <row r="8193" spans="1:7" x14ac:dyDescent="0.25">
      <c r="A8193" t="s">
        <v>549</v>
      </c>
      <c r="B8193" s="18" t="s">
        <v>230</v>
      </c>
      <c r="C8193" s="120"/>
      <c r="D8193">
        <v>202503</v>
      </c>
      <c r="E8193" s="121" t="str">
        <f t="shared" si="126"/>
        <v>01 March 2025</v>
      </c>
      <c r="F8193" t="s">
        <v>542</v>
      </c>
      <c r="G8193" t="s">
        <v>556</v>
      </c>
    </row>
    <row r="8194" spans="1:7" x14ac:dyDescent="0.25">
      <c r="A8194" t="s">
        <v>549</v>
      </c>
      <c r="B8194" s="18" t="s">
        <v>232</v>
      </c>
      <c r="C8194" s="120">
        <v>0</v>
      </c>
      <c r="D8194">
        <v>202503</v>
      </c>
      <c r="E8194" s="121" t="str">
        <f t="shared" si="126"/>
        <v>01 March 2025</v>
      </c>
      <c r="F8194" t="s">
        <v>542</v>
      </c>
      <c r="G8194" t="s">
        <v>556</v>
      </c>
    </row>
    <row r="8195" spans="1:7" x14ac:dyDescent="0.25">
      <c r="A8195" t="s">
        <v>549</v>
      </c>
      <c r="B8195" s="18" t="s">
        <v>234</v>
      </c>
      <c r="C8195" s="120">
        <v>-9148.9599999999991</v>
      </c>
      <c r="D8195">
        <v>202503</v>
      </c>
      <c r="E8195" s="121" t="str">
        <f t="shared" si="126"/>
        <v>01 March 2025</v>
      </c>
      <c r="F8195" t="s">
        <v>542</v>
      </c>
      <c r="G8195" t="s">
        <v>556</v>
      </c>
    </row>
    <row r="8196" spans="1:7" x14ac:dyDescent="0.25">
      <c r="A8196" t="s">
        <v>549</v>
      </c>
      <c r="B8196" s="18" t="s">
        <v>236</v>
      </c>
      <c r="C8196" s="120">
        <v>10645.41</v>
      </c>
      <c r="D8196">
        <v>202503</v>
      </c>
      <c r="E8196" s="121" t="str">
        <f t="shared" si="126"/>
        <v>01 March 2025</v>
      </c>
      <c r="F8196" t="s">
        <v>542</v>
      </c>
      <c r="G8196" t="s">
        <v>556</v>
      </c>
    </row>
    <row r="8197" spans="1:7" x14ac:dyDescent="0.25">
      <c r="A8197" t="s">
        <v>549</v>
      </c>
      <c r="B8197" s="18" t="s">
        <v>238</v>
      </c>
      <c r="C8197" s="120"/>
      <c r="D8197">
        <v>202503</v>
      </c>
      <c r="E8197" s="121" t="str">
        <f t="shared" si="126"/>
        <v>01 March 2025</v>
      </c>
      <c r="F8197" t="s">
        <v>542</v>
      </c>
      <c r="G8197" t="s">
        <v>556</v>
      </c>
    </row>
    <row r="8198" spans="1:7" x14ac:dyDescent="0.25">
      <c r="A8198" t="s">
        <v>549</v>
      </c>
      <c r="B8198" s="18" t="s">
        <v>238</v>
      </c>
      <c r="C8198" s="120">
        <v>10645.41</v>
      </c>
      <c r="D8198">
        <v>202503</v>
      </c>
      <c r="E8198" s="121" t="str">
        <f t="shared" si="126"/>
        <v>01 March 2025</v>
      </c>
      <c r="F8198" t="s">
        <v>542</v>
      </c>
      <c r="G8198" t="s">
        <v>556</v>
      </c>
    </row>
    <row r="8199" spans="1:7" x14ac:dyDescent="0.25">
      <c r="A8199" t="s">
        <v>549</v>
      </c>
      <c r="B8199" s="18" t="s">
        <v>241</v>
      </c>
      <c r="C8199" s="120">
        <v>10645.41</v>
      </c>
      <c r="D8199">
        <v>202503</v>
      </c>
      <c r="E8199" s="121" t="str">
        <f t="shared" ref="E8199:E8262" si="127">TEXT(DATE(LEFT(D8199,4), RIGHT(D8199,2), 1), "DD MMMM YYYY")</f>
        <v>01 March 2025</v>
      </c>
      <c r="F8199" t="s">
        <v>542</v>
      </c>
      <c r="G8199" t="s">
        <v>556</v>
      </c>
    </row>
    <row r="8200" spans="1:7" x14ac:dyDescent="0.25">
      <c r="A8200" t="s">
        <v>549</v>
      </c>
      <c r="B8200" s="18" t="s">
        <v>243</v>
      </c>
      <c r="C8200" s="120"/>
      <c r="D8200">
        <v>202503</v>
      </c>
      <c r="E8200" s="121" t="str">
        <f t="shared" si="127"/>
        <v>01 March 2025</v>
      </c>
      <c r="F8200" t="s">
        <v>542</v>
      </c>
      <c r="G8200" t="s">
        <v>556</v>
      </c>
    </row>
    <row r="8201" spans="1:7" x14ac:dyDescent="0.25">
      <c r="A8201" t="s">
        <v>549</v>
      </c>
      <c r="B8201" s="18" t="s">
        <v>249</v>
      </c>
      <c r="C8201" s="120">
        <v>10645.41</v>
      </c>
      <c r="D8201">
        <v>202503</v>
      </c>
      <c r="E8201" s="121" t="str">
        <f t="shared" si="127"/>
        <v>01 March 2025</v>
      </c>
      <c r="F8201" t="s">
        <v>542</v>
      </c>
      <c r="G8201" t="s">
        <v>556</v>
      </c>
    </row>
    <row r="8202" spans="1:7" x14ac:dyDescent="0.25">
      <c r="A8202" t="s">
        <v>549</v>
      </c>
      <c r="B8202" s="18" t="s">
        <v>251</v>
      </c>
      <c r="C8202" s="120"/>
      <c r="D8202">
        <v>202503</v>
      </c>
      <c r="E8202" s="121" t="str">
        <f t="shared" si="127"/>
        <v>01 March 2025</v>
      </c>
      <c r="F8202" t="s">
        <v>542</v>
      </c>
      <c r="G8202" t="s">
        <v>556</v>
      </c>
    </row>
    <row r="8203" spans="1:7" x14ac:dyDescent="0.25">
      <c r="A8203" t="s">
        <v>549</v>
      </c>
      <c r="B8203" s="18" t="s">
        <v>255</v>
      </c>
      <c r="C8203" s="120">
        <v>10645.41</v>
      </c>
      <c r="D8203">
        <v>202503</v>
      </c>
      <c r="E8203" s="121" t="str">
        <f t="shared" si="127"/>
        <v>01 March 2025</v>
      </c>
      <c r="F8203" t="s">
        <v>542</v>
      </c>
      <c r="G8203" t="s">
        <v>556</v>
      </c>
    </row>
    <row r="8204" spans="1:7" x14ac:dyDescent="0.25">
      <c r="A8204" t="s">
        <v>549</v>
      </c>
      <c r="D8204">
        <v>202503</v>
      </c>
      <c r="E8204" s="121" t="str">
        <f t="shared" si="127"/>
        <v>01 March 2025</v>
      </c>
      <c r="F8204" t="s">
        <v>542</v>
      </c>
      <c r="G8204" t="s">
        <v>556</v>
      </c>
    </row>
    <row r="8205" spans="1:7" x14ac:dyDescent="0.25">
      <c r="A8205" t="s">
        <v>549</v>
      </c>
      <c r="D8205">
        <v>202503</v>
      </c>
      <c r="E8205" s="121" t="str">
        <f t="shared" si="127"/>
        <v>01 March 2025</v>
      </c>
      <c r="F8205" t="s">
        <v>542</v>
      </c>
      <c r="G8205" t="s">
        <v>556</v>
      </c>
    </row>
    <row r="8206" spans="1:7" x14ac:dyDescent="0.25">
      <c r="A8206" t="s">
        <v>549</v>
      </c>
      <c r="D8206">
        <v>202503</v>
      </c>
      <c r="E8206" s="121" t="str">
        <f t="shared" si="127"/>
        <v>01 March 2025</v>
      </c>
      <c r="F8206" t="s">
        <v>542</v>
      </c>
      <c r="G8206" t="s">
        <v>556</v>
      </c>
    </row>
    <row r="8207" spans="1:7" x14ac:dyDescent="0.25">
      <c r="A8207" t="s">
        <v>549</v>
      </c>
      <c r="D8207">
        <v>202503</v>
      </c>
      <c r="E8207" s="121" t="str">
        <f t="shared" si="127"/>
        <v>01 March 2025</v>
      </c>
      <c r="F8207" t="s">
        <v>542</v>
      </c>
      <c r="G8207" t="s">
        <v>556</v>
      </c>
    </row>
    <row r="8208" spans="1:7" x14ac:dyDescent="0.25">
      <c r="A8208" t="s">
        <v>549</v>
      </c>
      <c r="D8208">
        <v>202503</v>
      </c>
      <c r="E8208" s="121" t="str">
        <f t="shared" si="127"/>
        <v>01 March 2025</v>
      </c>
      <c r="F8208" t="s">
        <v>542</v>
      </c>
      <c r="G8208" t="s">
        <v>556</v>
      </c>
    </row>
    <row r="8209" spans="1:7" x14ac:dyDescent="0.25">
      <c r="A8209" t="s">
        <v>549</v>
      </c>
      <c r="D8209">
        <v>202503</v>
      </c>
      <c r="E8209" s="121" t="str">
        <f t="shared" si="127"/>
        <v>01 March 2025</v>
      </c>
      <c r="F8209" t="s">
        <v>542</v>
      </c>
      <c r="G8209" t="s">
        <v>556</v>
      </c>
    </row>
    <row r="8210" spans="1:7" x14ac:dyDescent="0.25">
      <c r="A8210" t="s">
        <v>549</v>
      </c>
      <c r="D8210">
        <v>202503</v>
      </c>
      <c r="E8210" s="121" t="str">
        <f t="shared" si="127"/>
        <v>01 March 2025</v>
      </c>
      <c r="F8210" t="s">
        <v>542</v>
      </c>
      <c r="G8210" t="s">
        <v>556</v>
      </c>
    </row>
    <row r="8211" spans="1:7" x14ac:dyDescent="0.25">
      <c r="A8211" t="s">
        <v>549</v>
      </c>
      <c r="D8211">
        <v>202503</v>
      </c>
      <c r="E8211" s="121" t="str">
        <f t="shared" si="127"/>
        <v>01 March 2025</v>
      </c>
      <c r="F8211" t="s">
        <v>542</v>
      </c>
      <c r="G8211" t="s">
        <v>556</v>
      </c>
    </row>
    <row r="8212" spans="1:7" x14ac:dyDescent="0.25">
      <c r="A8212" t="s">
        <v>549</v>
      </c>
      <c r="D8212">
        <v>202503</v>
      </c>
      <c r="E8212" s="121" t="str">
        <f t="shared" si="127"/>
        <v>01 March 2025</v>
      </c>
      <c r="F8212" t="s">
        <v>542</v>
      </c>
      <c r="G8212" t="s">
        <v>556</v>
      </c>
    </row>
    <row r="8213" spans="1:7" x14ac:dyDescent="0.25">
      <c r="A8213" t="s">
        <v>549</v>
      </c>
      <c r="D8213">
        <v>202503</v>
      </c>
      <c r="E8213" s="121" t="str">
        <f t="shared" si="127"/>
        <v>01 March 2025</v>
      </c>
      <c r="F8213" t="s">
        <v>542</v>
      </c>
      <c r="G8213" t="s">
        <v>556</v>
      </c>
    </row>
    <row r="8214" spans="1:7" x14ac:dyDescent="0.25">
      <c r="A8214" t="s">
        <v>549</v>
      </c>
      <c r="D8214">
        <v>202503</v>
      </c>
      <c r="E8214" s="121" t="str">
        <f t="shared" si="127"/>
        <v>01 March 2025</v>
      </c>
      <c r="F8214" t="s">
        <v>542</v>
      </c>
      <c r="G8214" t="s">
        <v>556</v>
      </c>
    </row>
    <row r="8215" spans="1:7" x14ac:dyDescent="0.25">
      <c r="A8215" t="s">
        <v>549</v>
      </c>
      <c r="D8215">
        <v>202503</v>
      </c>
      <c r="E8215" s="121" t="str">
        <f t="shared" si="127"/>
        <v>01 March 2025</v>
      </c>
      <c r="F8215" t="s">
        <v>542</v>
      </c>
      <c r="G8215" t="s">
        <v>556</v>
      </c>
    </row>
    <row r="8216" spans="1:7" x14ac:dyDescent="0.25">
      <c r="A8216" t="s">
        <v>549</v>
      </c>
      <c r="D8216">
        <v>202503</v>
      </c>
      <c r="E8216" s="121" t="str">
        <f t="shared" si="127"/>
        <v>01 March 2025</v>
      </c>
      <c r="F8216" t="s">
        <v>542</v>
      </c>
      <c r="G8216" t="s">
        <v>556</v>
      </c>
    </row>
    <row r="8217" spans="1:7" x14ac:dyDescent="0.25">
      <c r="A8217" t="s">
        <v>549</v>
      </c>
      <c r="D8217">
        <v>202503</v>
      </c>
      <c r="E8217" s="121" t="str">
        <f t="shared" si="127"/>
        <v>01 March 2025</v>
      </c>
      <c r="F8217" t="s">
        <v>542</v>
      </c>
      <c r="G8217" t="s">
        <v>556</v>
      </c>
    </row>
    <row r="8218" spans="1:7" x14ac:dyDescent="0.25">
      <c r="A8218" t="s">
        <v>549</v>
      </c>
      <c r="D8218">
        <v>202503</v>
      </c>
      <c r="E8218" s="121" t="str">
        <f t="shared" si="127"/>
        <v>01 March 2025</v>
      </c>
      <c r="F8218" t="s">
        <v>542</v>
      </c>
      <c r="G8218" t="s">
        <v>556</v>
      </c>
    </row>
    <row r="8219" spans="1:7" x14ac:dyDescent="0.25">
      <c r="A8219" t="s">
        <v>549</v>
      </c>
      <c r="D8219">
        <v>202503</v>
      </c>
      <c r="E8219" s="121" t="str">
        <f t="shared" si="127"/>
        <v>01 March 2025</v>
      </c>
      <c r="F8219" t="s">
        <v>542</v>
      </c>
      <c r="G8219" t="s">
        <v>556</v>
      </c>
    </row>
    <row r="8220" spans="1:7" x14ac:dyDescent="0.25">
      <c r="A8220" t="s">
        <v>549</v>
      </c>
      <c r="D8220">
        <v>202503</v>
      </c>
      <c r="E8220" s="121" t="str">
        <f t="shared" si="127"/>
        <v>01 March 2025</v>
      </c>
      <c r="F8220" t="s">
        <v>542</v>
      </c>
      <c r="G8220" t="s">
        <v>556</v>
      </c>
    </row>
    <row r="8221" spans="1:7" x14ac:dyDescent="0.25">
      <c r="A8221" t="s">
        <v>549</v>
      </c>
      <c r="D8221">
        <v>202503</v>
      </c>
      <c r="E8221" s="121" t="str">
        <f t="shared" si="127"/>
        <v>01 March 2025</v>
      </c>
      <c r="F8221" t="s">
        <v>542</v>
      </c>
      <c r="G8221" t="s">
        <v>556</v>
      </c>
    </row>
    <row r="8222" spans="1:7" x14ac:dyDescent="0.25">
      <c r="A8222" t="s">
        <v>549</v>
      </c>
      <c r="D8222">
        <v>202503</v>
      </c>
      <c r="E8222" s="121" t="str">
        <f t="shared" si="127"/>
        <v>01 March 2025</v>
      </c>
      <c r="F8222" t="s">
        <v>542</v>
      </c>
      <c r="G8222" t="s">
        <v>556</v>
      </c>
    </row>
    <row r="8223" spans="1:7" x14ac:dyDescent="0.25">
      <c r="A8223" t="s">
        <v>549</v>
      </c>
      <c r="D8223">
        <v>202503</v>
      </c>
      <c r="E8223" s="121" t="str">
        <f t="shared" si="127"/>
        <v>01 March 2025</v>
      </c>
      <c r="F8223" t="s">
        <v>542</v>
      </c>
      <c r="G8223" t="s">
        <v>556</v>
      </c>
    </row>
    <row r="8224" spans="1:7" x14ac:dyDescent="0.25">
      <c r="A8224" t="s">
        <v>549</v>
      </c>
      <c r="D8224">
        <v>202503</v>
      </c>
      <c r="E8224" s="121" t="str">
        <f t="shared" si="127"/>
        <v>01 March 2025</v>
      </c>
      <c r="F8224" t="s">
        <v>542</v>
      </c>
      <c r="G8224" t="s">
        <v>556</v>
      </c>
    </row>
    <row r="8225" spans="1:7" x14ac:dyDescent="0.25">
      <c r="A8225" t="s">
        <v>549</v>
      </c>
      <c r="D8225">
        <v>202503</v>
      </c>
      <c r="E8225" s="121" t="str">
        <f t="shared" si="127"/>
        <v>01 March 2025</v>
      </c>
      <c r="F8225" t="s">
        <v>542</v>
      </c>
      <c r="G8225" t="s">
        <v>556</v>
      </c>
    </row>
    <row r="8226" spans="1:7" x14ac:dyDescent="0.25">
      <c r="A8226" t="s">
        <v>549</v>
      </c>
      <c r="D8226">
        <v>202503</v>
      </c>
      <c r="E8226" s="121" t="str">
        <f t="shared" si="127"/>
        <v>01 March 2025</v>
      </c>
      <c r="F8226" t="s">
        <v>542</v>
      </c>
      <c r="G8226" t="s">
        <v>556</v>
      </c>
    </row>
    <row r="8227" spans="1:7" x14ac:dyDescent="0.25">
      <c r="A8227" t="s">
        <v>549</v>
      </c>
      <c r="D8227">
        <v>202503</v>
      </c>
      <c r="E8227" s="121" t="str">
        <f t="shared" si="127"/>
        <v>01 March 2025</v>
      </c>
      <c r="F8227" t="s">
        <v>542</v>
      </c>
      <c r="G8227" t="s">
        <v>556</v>
      </c>
    </row>
    <row r="8228" spans="1:7" x14ac:dyDescent="0.25">
      <c r="A8228" t="s">
        <v>549</v>
      </c>
      <c r="D8228">
        <v>202503</v>
      </c>
      <c r="E8228" s="121" t="str">
        <f t="shared" si="127"/>
        <v>01 March 2025</v>
      </c>
      <c r="F8228" t="s">
        <v>542</v>
      </c>
      <c r="G8228" t="s">
        <v>556</v>
      </c>
    </row>
    <row r="8229" spans="1:7" x14ac:dyDescent="0.25">
      <c r="A8229" t="s">
        <v>549</v>
      </c>
      <c r="D8229">
        <v>202503</v>
      </c>
      <c r="E8229" s="121" t="str">
        <f t="shared" si="127"/>
        <v>01 March 2025</v>
      </c>
      <c r="F8229" t="s">
        <v>542</v>
      </c>
      <c r="G8229" t="s">
        <v>556</v>
      </c>
    </row>
    <row r="8230" spans="1:7" x14ac:dyDescent="0.25">
      <c r="A8230" t="s">
        <v>549</v>
      </c>
      <c r="D8230">
        <v>202503</v>
      </c>
      <c r="E8230" s="121" t="str">
        <f t="shared" si="127"/>
        <v>01 March 2025</v>
      </c>
      <c r="F8230" t="s">
        <v>542</v>
      </c>
      <c r="G8230" t="s">
        <v>556</v>
      </c>
    </row>
    <row r="8231" spans="1:7" x14ac:dyDescent="0.25">
      <c r="A8231" t="s">
        <v>549</v>
      </c>
      <c r="D8231">
        <v>202503</v>
      </c>
      <c r="E8231" s="121" t="str">
        <f t="shared" si="127"/>
        <v>01 March 2025</v>
      </c>
      <c r="F8231" t="s">
        <v>542</v>
      </c>
      <c r="G8231" t="s">
        <v>556</v>
      </c>
    </row>
    <row r="8232" spans="1:7" x14ac:dyDescent="0.25">
      <c r="A8232" t="s">
        <v>549</v>
      </c>
      <c r="D8232">
        <v>202503</v>
      </c>
      <c r="E8232" s="121" t="str">
        <f t="shared" si="127"/>
        <v>01 March 2025</v>
      </c>
      <c r="F8232" t="s">
        <v>542</v>
      </c>
      <c r="G8232" t="s">
        <v>556</v>
      </c>
    </row>
    <row r="8233" spans="1:7" x14ac:dyDescent="0.25">
      <c r="A8233" t="s">
        <v>549</v>
      </c>
      <c r="D8233">
        <v>202503</v>
      </c>
      <c r="E8233" s="121" t="str">
        <f t="shared" si="127"/>
        <v>01 March 2025</v>
      </c>
      <c r="F8233" t="s">
        <v>542</v>
      </c>
      <c r="G8233" t="s">
        <v>556</v>
      </c>
    </row>
    <row r="8234" spans="1:7" x14ac:dyDescent="0.25">
      <c r="A8234" t="s">
        <v>549</v>
      </c>
      <c r="D8234">
        <v>202503</v>
      </c>
      <c r="E8234" s="121" t="str">
        <f t="shared" si="127"/>
        <v>01 March 2025</v>
      </c>
      <c r="F8234" t="s">
        <v>542</v>
      </c>
      <c r="G8234" t="s">
        <v>556</v>
      </c>
    </row>
    <row r="8235" spans="1:7" x14ac:dyDescent="0.25">
      <c r="A8235" t="s">
        <v>549</v>
      </c>
      <c r="D8235">
        <v>202503</v>
      </c>
      <c r="E8235" s="121" t="str">
        <f t="shared" si="127"/>
        <v>01 March 2025</v>
      </c>
      <c r="F8235" t="s">
        <v>542</v>
      </c>
      <c r="G8235" t="s">
        <v>556</v>
      </c>
    </row>
    <row r="8236" spans="1:7" x14ac:dyDescent="0.25">
      <c r="A8236" t="s">
        <v>549</v>
      </c>
      <c r="D8236">
        <v>202503</v>
      </c>
      <c r="E8236" s="121" t="str">
        <f t="shared" si="127"/>
        <v>01 March 2025</v>
      </c>
      <c r="F8236" t="s">
        <v>542</v>
      </c>
      <c r="G8236" t="s">
        <v>556</v>
      </c>
    </row>
    <row r="8237" spans="1:7" x14ac:dyDescent="0.25">
      <c r="A8237" t="s">
        <v>549</v>
      </c>
      <c r="D8237">
        <v>202503</v>
      </c>
      <c r="E8237" s="121" t="str">
        <f t="shared" si="127"/>
        <v>01 March 2025</v>
      </c>
      <c r="F8237" t="s">
        <v>542</v>
      </c>
      <c r="G8237" t="s">
        <v>556</v>
      </c>
    </row>
    <row r="8238" spans="1:7" x14ac:dyDescent="0.25">
      <c r="A8238" t="s">
        <v>549</v>
      </c>
      <c r="D8238">
        <v>202503</v>
      </c>
      <c r="E8238" s="121" t="str">
        <f t="shared" si="127"/>
        <v>01 March 2025</v>
      </c>
      <c r="F8238" t="s">
        <v>542</v>
      </c>
      <c r="G8238" t="s">
        <v>556</v>
      </c>
    </row>
    <row r="8239" spans="1:7" x14ac:dyDescent="0.25">
      <c r="A8239" t="s">
        <v>549</v>
      </c>
      <c r="D8239">
        <v>202503</v>
      </c>
      <c r="E8239" s="121" t="str">
        <f t="shared" si="127"/>
        <v>01 March 2025</v>
      </c>
      <c r="F8239" t="s">
        <v>542</v>
      </c>
      <c r="G8239" t="s">
        <v>556</v>
      </c>
    </row>
    <row r="8240" spans="1:7" x14ac:dyDescent="0.25">
      <c r="A8240" t="s">
        <v>549</v>
      </c>
      <c r="D8240">
        <v>202503</v>
      </c>
      <c r="E8240" s="121" t="str">
        <f t="shared" si="127"/>
        <v>01 March 2025</v>
      </c>
      <c r="F8240" t="s">
        <v>542</v>
      </c>
      <c r="G8240" t="s">
        <v>556</v>
      </c>
    </row>
    <row r="8241" spans="1:7" x14ac:dyDescent="0.25">
      <c r="A8241" t="s">
        <v>549</v>
      </c>
      <c r="D8241">
        <v>202503</v>
      </c>
      <c r="E8241" s="121" t="str">
        <f t="shared" si="127"/>
        <v>01 March 2025</v>
      </c>
      <c r="F8241" t="s">
        <v>542</v>
      </c>
      <c r="G8241" t="s">
        <v>556</v>
      </c>
    </row>
    <row r="8242" spans="1:7" x14ac:dyDescent="0.25">
      <c r="A8242" t="s">
        <v>549</v>
      </c>
      <c r="D8242">
        <v>202503</v>
      </c>
      <c r="E8242" s="121" t="str">
        <f t="shared" si="127"/>
        <v>01 March 2025</v>
      </c>
      <c r="F8242" t="s">
        <v>542</v>
      </c>
      <c r="G8242" t="s">
        <v>556</v>
      </c>
    </row>
    <row r="8243" spans="1:7" x14ac:dyDescent="0.25">
      <c r="A8243" t="s">
        <v>549</v>
      </c>
      <c r="D8243">
        <v>202503</v>
      </c>
      <c r="E8243" s="121" t="str">
        <f t="shared" si="127"/>
        <v>01 March 2025</v>
      </c>
      <c r="F8243" t="s">
        <v>542</v>
      </c>
      <c r="G8243" t="s">
        <v>556</v>
      </c>
    </row>
    <row r="8244" spans="1:7" x14ac:dyDescent="0.25">
      <c r="A8244" t="s">
        <v>549</v>
      </c>
      <c r="D8244">
        <v>202503</v>
      </c>
      <c r="E8244" s="121" t="str">
        <f t="shared" si="127"/>
        <v>01 March 2025</v>
      </c>
      <c r="F8244" t="s">
        <v>542</v>
      </c>
      <c r="G8244" t="s">
        <v>556</v>
      </c>
    </row>
    <row r="8245" spans="1:7" x14ac:dyDescent="0.25">
      <c r="A8245" t="s">
        <v>549</v>
      </c>
      <c r="D8245">
        <v>202503</v>
      </c>
      <c r="E8245" s="121" t="str">
        <f t="shared" si="127"/>
        <v>01 March 2025</v>
      </c>
      <c r="F8245" t="s">
        <v>542</v>
      </c>
      <c r="G8245" t="s">
        <v>556</v>
      </c>
    </row>
    <row r="8246" spans="1:7" x14ac:dyDescent="0.25">
      <c r="A8246" t="s">
        <v>549</v>
      </c>
      <c r="D8246">
        <v>202503</v>
      </c>
      <c r="E8246" s="121" t="str">
        <f t="shared" si="127"/>
        <v>01 March 2025</v>
      </c>
      <c r="F8246" t="s">
        <v>542</v>
      </c>
      <c r="G8246" t="s">
        <v>556</v>
      </c>
    </row>
    <row r="8247" spans="1:7" x14ac:dyDescent="0.25">
      <c r="A8247" t="s">
        <v>549</v>
      </c>
      <c r="D8247">
        <v>202503</v>
      </c>
      <c r="E8247" s="121" t="str">
        <f t="shared" si="127"/>
        <v>01 March 2025</v>
      </c>
      <c r="F8247" t="s">
        <v>542</v>
      </c>
      <c r="G8247" t="s">
        <v>556</v>
      </c>
    </row>
    <row r="8248" spans="1:7" x14ac:dyDescent="0.25">
      <c r="A8248" t="s">
        <v>549</v>
      </c>
      <c r="D8248">
        <v>202503</v>
      </c>
      <c r="E8248" s="121" t="str">
        <f t="shared" si="127"/>
        <v>01 March 2025</v>
      </c>
      <c r="F8248" t="s">
        <v>542</v>
      </c>
      <c r="G8248" t="s">
        <v>556</v>
      </c>
    </row>
    <row r="8249" spans="1:7" x14ac:dyDescent="0.25">
      <c r="A8249" t="s">
        <v>549</v>
      </c>
      <c r="D8249">
        <v>202503</v>
      </c>
      <c r="E8249" s="121" t="str">
        <f t="shared" si="127"/>
        <v>01 March 2025</v>
      </c>
      <c r="F8249" t="s">
        <v>542</v>
      </c>
      <c r="G8249" t="s">
        <v>556</v>
      </c>
    </row>
    <row r="8250" spans="1:7" x14ac:dyDescent="0.25">
      <c r="A8250" t="s">
        <v>549</v>
      </c>
      <c r="D8250">
        <v>202503</v>
      </c>
      <c r="E8250" s="121" t="str">
        <f t="shared" si="127"/>
        <v>01 March 2025</v>
      </c>
      <c r="F8250" t="s">
        <v>542</v>
      </c>
      <c r="G8250" t="s">
        <v>556</v>
      </c>
    </row>
    <row r="8251" spans="1:7" x14ac:dyDescent="0.25">
      <c r="A8251" t="s">
        <v>549</v>
      </c>
      <c r="D8251">
        <v>202503</v>
      </c>
      <c r="E8251" s="121" t="str">
        <f t="shared" si="127"/>
        <v>01 March 2025</v>
      </c>
      <c r="F8251" t="s">
        <v>542</v>
      </c>
      <c r="G8251" t="s">
        <v>556</v>
      </c>
    </row>
    <row r="8252" spans="1:7" x14ac:dyDescent="0.25">
      <c r="A8252" t="s">
        <v>549</v>
      </c>
      <c r="D8252">
        <v>202503</v>
      </c>
      <c r="E8252" s="121" t="str">
        <f t="shared" si="127"/>
        <v>01 March 2025</v>
      </c>
      <c r="F8252" t="s">
        <v>542</v>
      </c>
      <c r="G8252" t="s">
        <v>556</v>
      </c>
    </row>
    <row r="8253" spans="1:7" x14ac:dyDescent="0.25">
      <c r="A8253" t="s">
        <v>549</v>
      </c>
      <c r="D8253">
        <v>202503</v>
      </c>
      <c r="E8253" s="121" t="str">
        <f t="shared" si="127"/>
        <v>01 March 2025</v>
      </c>
      <c r="F8253" t="s">
        <v>542</v>
      </c>
      <c r="G8253" t="s">
        <v>556</v>
      </c>
    </row>
    <row r="8254" spans="1:7" x14ac:dyDescent="0.25">
      <c r="A8254" t="s">
        <v>549</v>
      </c>
      <c r="D8254">
        <v>202503</v>
      </c>
      <c r="E8254" s="121" t="str">
        <f t="shared" si="127"/>
        <v>01 March 2025</v>
      </c>
      <c r="F8254" t="s">
        <v>542</v>
      </c>
      <c r="G8254" t="s">
        <v>556</v>
      </c>
    </row>
    <row r="8255" spans="1:7" x14ac:dyDescent="0.25">
      <c r="A8255" t="s">
        <v>549</v>
      </c>
      <c r="D8255">
        <v>202503</v>
      </c>
      <c r="E8255" s="121" t="str">
        <f t="shared" si="127"/>
        <v>01 March 2025</v>
      </c>
      <c r="F8255" t="s">
        <v>542</v>
      </c>
      <c r="G8255" t="s">
        <v>556</v>
      </c>
    </row>
    <row r="8256" spans="1:7" x14ac:dyDescent="0.25">
      <c r="A8256" t="s">
        <v>549</v>
      </c>
      <c r="D8256">
        <v>202503</v>
      </c>
      <c r="E8256" s="121" t="str">
        <f t="shared" si="127"/>
        <v>01 March 2025</v>
      </c>
      <c r="F8256" t="s">
        <v>542</v>
      </c>
      <c r="G8256" t="s">
        <v>556</v>
      </c>
    </row>
    <row r="8257" spans="1:7" x14ac:dyDescent="0.25">
      <c r="A8257" t="s">
        <v>549</v>
      </c>
      <c r="D8257">
        <v>202503</v>
      </c>
      <c r="E8257" s="121" t="str">
        <f t="shared" si="127"/>
        <v>01 March 2025</v>
      </c>
      <c r="F8257" t="s">
        <v>542</v>
      </c>
      <c r="G8257" t="s">
        <v>556</v>
      </c>
    </row>
    <row r="8258" spans="1:7" x14ac:dyDescent="0.25">
      <c r="A8258" t="s">
        <v>549</v>
      </c>
      <c r="D8258">
        <v>202503</v>
      </c>
      <c r="E8258" s="121" t="str">
        <f t="shared" si="127"/>
        <v>01 March 2025</v>
      </c>
      <c r="F8258" t="s">
        <v>542</v>
      </c>
      <c r="G8258" t="s">
        <v>556</v>
      </c>
    </row>
    <row r="8259" spans="1:7" x14ac:dyDescent="0.25">
      <c r="A8259" t="s">
        <v>549</v>
      </c>
      <c r="D8259">
        <v>202503</v>
      </c>
      <c r="E8259" s="121" t="str">
        <f t="shared" si="127"/>
        <v>01 March 2025</v>
      </c>
      <c r="F8259" t="s">
        <v>542</v>
      </c>
      <c r="G8259" t="s">
        <v>556</v>
      </c>
    </row>
    <row r="8260" spans="1:7" x14ac:dyDescent="0.25">
      <c r="A8260" t="s">
        <v>549</v>
      </c>
      <c r="D8260">
        <v>202503</v>
      </c>
      <c r="E8260" s="121" t="str">
        <f t="shared" si="127"/>
        <v>01 March 2025</v>
      </c>
      <c r="F8260" t="s">
        <v>542</v>
      </c>
      <c r="G8260" t="s">
        <v>556</v>
      </c>
    </row>
    <row r="8261" spans="1:7" x14ac:dyDescent="0.25">
      <c r="A8261" t="s">
        <v>549</v>
      </c>
      <c r="D8261">
        <v>202503</v>
      </c>
      <c r="E8261" s="121" t="str">
        <f t="shared" si="127"/>
        <v>01 March 2025</v>
      </c>
      <c r="F8261" t="s">
        <v>542</v>
      </c>
      <c r="G8261" t="s">
        <v>556</v>
      </c>
    </row>
    <row r="8262" spans="1:7" x14ac:dyDescent="0.25">
      <c r="A8262" t="s">
        <v>549</v>
      </c>
      <c r="D8262">
        <v>202503</v>
      </c>
      <c r="E8262" s="121" t="str">
        <f t="shared" si="127"/>
        <v>01 March 2025</v>
      </c>
      <c r="F8262" t="s">
        <v>542</v>
      </c>
      <c r="G8262" t="s">
        <v>556</v>
      </c>
    </row>
    <row r="8263" spans="1:7" x14ac:dyDescent="0.25">
      <c r="A8263" t="s">
        <v>549</v>
      </c>
      <c r="D8263">
        <v>202503</v>
      </c>
      <c r="E8263" s="121" t="str">
        <f t="shared" ref="E8263:E8279" si="128">TEXT(DATE(LEFT(D8263,4), RIGHT(D8263,2), 1), "DD MMMM YYYY")</f>
        <v>01 March 2025</v>
      </c>
      <c r="F8263" t="s">
        <v>542</v>
      </c>
      <c r="G8263" t="s">
        <v>556</v>
      </c>
    </row>
    <row r="8264" spans="1:7" x14ac:dyDescent="0.25">
      <c r="A8264" t="s">
        <v>549</v>
      </c>
      <c r="D8264">
        <v>202503</v>
      </c>
      <c r="E8264" s="121" t="str">
        <f t="shared" si="128"/>
        <v>01 March 2025</v>
      </c>
      <c r="F8264" t="s">
        <v>542</v>
      </c>
      <c r="G8264" t="s">
        <v>556</v>
      </c>
    </row>
    <row r="8265" spans="1:7" x14ac:dyDescent="0.25">
      <c r="A8265" t="s">
        <v>549</v>
      </c>
      <c r="D8265">
        <v>202503</v>
      </c>
      <c r="E8265" s="121" t="str">
        <f t="shared" si="128"/>
        <v>01 March 2025</v>
      </c>
      <c r="F8265" t="s">
        <v>542</v>
      </c>
      <c r="G8265" t="s">
        <v>556</v>
      </c>
    </row>
    <row r="8266" spans="1:7" x14ac:dyDescent="0.25">
      <c r="A8266" t="s">
        <v>549</v>
      </c>
      <c r="D8266">
        <v>202503</v>
      </c>
      <c r="E8266" s="121" t="str">
        <f t="shared" si="128"/>
        <v>01 March 2025</v>
      </c>
      <c r="F8266" t="s">
        <v>542</v>
      </c>
      <c r="G8266" t="s">
        <v>556</v>
      </c>
    </row>
    <row r="8267" spans="1:7" x14ac:dyDescent="0.25">
      <c r="A8267" t="s">
        <v>549</v>
      </c>
      <c r="D8267">
        <v>202503</v>
      </c>
      <c r="E8267" s="121" t="str">
        <f t="shared" si="128"/>
        <v>01 March 2025</v>
      </c>
      <c r="F8267" t="s">
        <v>542</v>
      </c>
      <c r="G8267" t="s">
        <v>556</v>
      </c>
    </row>
    <row r="8268" spans="1:7" x14ac:dyDescent="0.25">
      <c r="A8268" t="s">
        <v>549</v>
      </c>
      <c r="D8268">
        <v>202503</v>
      </c>
      <c r="E8268" s="121" t="str">
        <f t="shared" si="128"/>
        <v>01 March 2025</v>
      </c>
      <c r="F8268" t="s">
        <v>542</v>
      </c>
      <c r="G8268" t="s">
        <v>556</v>
      </c>
    </row>
    <row r="8269" spans="1:7" x14ac:dyDescent="0.25">
      <c r="A8269" t="s">
        <v>549</v>
      </c>
      <c r="D8269">
        <v>202503</v>
      </c>
      <c r="E8269" s="121" t="str">
        <f t="shared" si="128"/>
        <v>01 March 2025</v>
      </c>
      <c r="F8269" t="s">
        <v>542</v>
      </c>
      <c r="G8269" t="s">
        <v>556</v>
      </c>
    </row>
    <row r="8270" spans="1:7" x14ac:dyDescent="0.25">
      <c r="A8270" t="s">
        <v>549</v>
      </c>
      <c r="D8270">
        <v>202503</v>
      </c>
      <c r="E8270" s="121" t="str">
        <f t="shared" si="128"/>
        <v>01 March 2025</v>
      </c>
      <c r="F8270" t="s">
        <v>542</v>
      </c>
      <c r="G8270" t="s">
        <v>556</v>
      </c>
    </row>
    <row r="8271" spans="1:7" x14ac:dyDescent="0.25">
      <c r="A8271" t="s">
        <v>549</v>
      </c>
      <c r="D8271">
        <v>202503</v>
      </c>
      <c r="E8271" s="121" t="str">
        <f t="shared" si="128"/>
        <v>01 March 2025</v>
      </c>
      <c r="F8271" t="s">
        <v>542</v>
      </c>
      <c r="G8271" t="s">
        <v>556</v>
      </c>
    </row>
    <row r="8272" spans="1:7" x14ac:dyDescent="0.25">
      <c r="A8272" t="s">
        <v>549</v>
      </c>
      <c r="D8272">
        <v>202503</v>
      </c>
      <c r="E8272" s="121" t="str">
        <f t="shared" si="128"/>
        <v>01 March 2025</v>
      </c>
      <c r="F8272" t="s">
        <v>542</v>
      </c>
      <c r="G8272" t="s">
        <v>556</v>
      </c>
    </row>
    <row r="8273" spans="1:7" x14ac:dyDescent="0.25">
      <c r="A8273" t="s">
        <v>549</v>
      </c>
      <c r="D8273">
        <v>202503</v>
      </c>
      <c r="E8273" s="121" t="str">
        <f t="shared" si="128"/>
        <v>01 March 2025</v>
      </c>
      <c r="F8273" t="s">
        <v>542</v>
      </c>
      <c r="G8273" t="s">
        <v>556</v>
      </c>
    </row>
    <row r="8274" spans="1:7" x14ac:dyDescent="0.25">
      <c r="A8274" t="s">
        <v>549</v>
      </c>
      <c r="D8274">
        <v>202503</v>
      </c>
      <c r="E8274" s="121" t="str">
        <f t="shared" si="128"/>
        <v>01 March 2025</v>
      </c>
      <c r="F8274" t="s">
        <v>542</v>
      </c>
      <c r="G8274" t="s">
        <v>556</v>
      </c>
    </row>
    <row r="8275" spans="1:7" x14ac:dyDescent="0.25">
      <c r="A8275" t="s">
        <v>549</v>
      </c>
      <c r="D8275">
        <v>202503</v>
      </c>
      <c r="E8275" s="121" t="str">
        <f t="shared" si="128"/>
        <v>01 March 2025</v>
      </c>
      <c r="F8275" t="s">
        <v>542</v>
      </c>
      <c r="G8275" t="s">
        <v>556</v>
      </c>
    </row>
    <row r="8276" spans="1:7" x14ac:dyDescent="0.25">
      <c r="A8276" t="s">
        <v>549</v>
      </c>
      <c r="D8276">
        <v>202503</v>
      </c>
      <c r="E8276" s="121" t="str">
        <f t="shared" si="128"/>
        <v>01 March 2025</v>
      </c>
      <c r="F8276" t="s">
        <v>542</v>
      </c>
      <c r="G8276" t="s">
        <v>556</v>
      </c>
    </row>
    <row r="8277" spans="1:7" x14ac:dyDescent="0.25">
      <c r="A8277" t="s">
        <v>549</v>
      </c>
      <c r="D8277">
        <v>202503</v>
      </c>
      <c r="E8277" s="121" t="str">
        <f t="shared" si="128"/>
        <v>01 March 2025</v>
      </c>
      <c r="F8277" t="s">
        <v>542</v>
      </c>
      <c r="G8277" t="s">
        <v>556</v>
      </c>
    </row>
    <row r="8278" spans="1:7" x14ac:dyDescent="0.25">
      <c r="A8278" t="s">
        <v>549</v>
      </c>
      <c r="D8278">
        <v>202503</v>
      </c>
      <c r="E8278" s="121" t="str">
        <f t="shared" si="128"/>
        <v>01 March 2025</v>
      </c>
      <c r="F8278" t="s">
        <v>542</v>
      </c>
      <c r="G8278" t="s">
        <v>556</v>
      </c>
    </row>
    <row r="8279" spans="1:7" x14ac:dyDescent="0.25">
      <c r="A8279" t="s">
        <v>549</v>
      </c>
      <c r="D8279">
        <v>202503</v>
      </c>
      <c r="E8279" s="121" t="str">
        <f t="shared" si="128"/>
        <v>01 March 2025</v>
      </c>
      <c r="F8279" t="s">
        <v>542</v>
      </c>
      <c r="G8279" t="s">
        <v>556</v>
      </c>
    </row>
  </sheetData>
  <phoneticPr fontId="2" type="noConversion"/>
  <conditionalFormatting sqref="B4432:B4507">
    <cfRule type="expression" dxfId="21" priority="18" stopIfTrue="1">
      <formula>EXACT($BH4432,"NTE")</formula>
    </cfRule>
    <cfRule type="expression" dxfId="20" priority="19" stopIfTrue="1">
      <formula>EXACT($BH4432,"HDR")</formula>
    </cfRule>
    <cfRule type="expression" dxfId="19" priority="20" stopIfTrue="1">
      <formula>EXACT($BH4432,"TTL")</formula>
    </cfRule>
    <cfRule type="expression" dxfId="18" priority="21" stopIfTrue="1">
      <formula>EXACT($BH4432,"CLN")</formula>
    </cfRule>
  </conditionalFormatting>
  <conditionalFormatting sqref="B5049:B5126">
    <cfRule type="expression" dxfId="17" priority="11" stopIfTrue="1">
      <formula>EXACT($BH5049,"NTE")</formula>
    </cfRule>
    <cfRule type="expression" dxfId="16" priority="12" stopIfTrue="1">
      <formula>EXACT($BH5049,"HDR")</formula>
    </cfRule>
    <cfRule type="expression" dxfId="15" priority="13" stopIfTrue="1">
      <formula>EXACT($BH5049,"TTL")</formula>
    </cfRule>
    <cfRule type="expression" dxfId="14" priority="14" stopIfTrue="1">
      <formula>EXACT($BH5049,"CLN")</formula>
    </cfRule>
  </conditionalFormatting>
  <conditionalFormatting sqref="B8052:B8203">
    <cfRule type="expression" dxfId="13" priority="1" stopIfTrue="1">
      <formula>EXACT($BH8052,"NTE")</formula>
    </cfRule>
    <cfRule type="expression" dxfId="12" priority="2" stopIfTrue="1">
      <formula>EXACT($BH8052,"HDR")</formula>
    </cfRule>
    <cfRule type="expression" dxfId="11" priority="3" stopIfTrue="1">
      <formula>EXACT($BH8052,"TTL")</formula>
    </cfRule>
    <cfRule type="expression" dxfId="10" priority="4" stopIfTrue="1">
      <formula>EXACT($BH8052,"CLN")</formula>
    </cfRule>
  </conditionalFormatting>
  <conditionalFormatting sqref="C4432:C4507">
    <cfRule type="expression" dxfId="9" priority="15" stopIfTrue="1">
      <formula>EXACT($BH4432,"NTE")</formula>
    </cfRule>
    <cfRule type="expression" dxfId="8" priority="16" stopIfTrue="1">
      <formula>EXACT($BH4432,"TTL")</formula>
    </cfRule>
    <cfRule type="expression" dxfId="7" priority="17" stopIfTrue="1">
      <formula>EXACT($BH4432,"CLN")</formula>
    </cfRule>
  </conditionalFormatting>
  <conditionalFormatting sqref="C5049:C5126">
    <cfRule type="expression" dxfId="6" priority="8" stopIfTrue="1">
      <formula>EXACT($BH5049,"NTE")</formula>
    </cfRule>
    <cfRule type="expression" dxfId="5" priority="9" stopIfTrue="1">
      <formula>EXACT($BH5049,"TTL")</formula>
    </cfRule>
    <cfRule type="expression" dxfId="4" priority="10" stopIfTrue="1">
      <formula>EXACT($BH5049,"CLN")</formula>
    </cfRule>
  </conditionalFormatting>
  <conditionalFormatting sqref="C8052:C8203">
    <cfRule type="expression" dxfId="3" priority="5" stopIfTrue="1">
      <formula>EXACT($BH8052,"NTE")</formula>
    </cfRule>
    <cfRule type="expression" dxfId="2" priority="6" stopIfTrue="1">
      <formula>EXACT($BH8052,"TTL")</formula>
    </cfRule>
    <cfRule type="expression" dxfId="1" priority="7" stopIfTrue="1">
      <formula>EXACT($BH8052,"CLN")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5ADF-8B54-4A72-8A0A-C903C3ECA97D}">
  <dimension ref="A1:C448"/>
  <sheetViews>
    <sheetView topLeftCell="A408" workbookViewId="0">
      <selection activeCell="A2" sqref="A2:C448"/>
    </sheetView>
  </sheetViews>
  <sheetFormatPr defaultRowHeight="13.2" x14ac:dyDescent="0.25"/>
  <cols>
    <col min="1" max="1" width="39.5546875" bestFit="1" customWidth="1"/>
    <col min="2" max="2" width="8.33203125" bestFit="1" customWidth="1"/>
    <col min="3" max="3" width="10.88671875" bestFit="1" customWidth="1"/>
  </cols>
  <sheetData>
    <row r="1" spans="1:3" x14ac:dyDescent="0.25">
      <c r="A1" t="s">
        <v>12</v>
      </c>
      <c r="B1" t="s">
        <v>537</v>
      </c>
      <c r="C1" t="s">
        <v>574</v>
      </c>
    </row>
    <row r="2" spans="1:3" x14ac:dyDescent="0.25">
      <c r="A2" t="s">
        <v>22</v>
      </c>
      <c r="B2">
        <v>250000</v>
      </c>
      <c r="C2" t="s">
        <v>562</v>
      </c>
    </row>
    <row r="3" spans="1:3" x14ac:dyDescent="0.25">
      <c r="A3" t="s">
        <v>22</v>
      </c>
      <c r="B3">
        <v>275000</v>
      </c>
      <c r="C3" t="s">
        <v>563</v>
      </c>
    </row>
    <row r="4" spans="1:3" x14ac:dyDescent="0.25">
      <c r="A4" t="s">
        <v>22</v>
      </c>
      <c r="B4">
        <v>295000</v>
      </c>
      <c r="C4" t="s">
        <v>564</v>
      </c>
    </row>
    <row r="5" spans="1:3" x14ac:dyDescent="0.25">
      <c r="A5" t="s">
        <v>22</v>
      </c>
      <c r="B5">
        <v>315000</v>
      </c>
      <c r="C5" t="s">
        <v>565</v>
      </c>
    </row>
    <row r="6" spans="1:3" x14ac:dyDescent="0.25">
      <c r="A6" t="s">
        <v>22</v>
      </c>
      <c r="B6">
        <v>365000</v>
      </c>
      <c r="C6" t="s">
        <v>566</v>
      </c>
    </row>
    <row r="7" spans="1:3" x14ac:dyDescent="0.25">
      <c r="A7" t="s">
        <v>22</v>
      </c>
      <c r="B7">
        <v>330000</v>
      </c>
      <c r="C7" t="s">
        <v>567</v>
      </c>
    </row>
    <row r="8" spans="1:3" x14ac:dyDescent="0.25">
      <c r="A8" t="s">
        <v>22</v>
      </c>
      <c r="B8">
        <v>325000</v>
      </c>
      <c r="C8" t="s">
        <v>568</v>
      </c>
    </row>
    <row r="9" spans="1:3" x14ac:dyDescent="0.25">
      <c r="A9" t="s">
        <v>22</v>
      </c>
      <c r="B9">
        <v>375000</v>
      </c>
      <c r="C9" t="s">
        <v>569</v>
      </c>
    </row>
    <row r="10" spans="1:3" x14ac:dyDescent="0.25">
      <c r="A10" t="s">
        <v>22</v>
      </c>
      <c r="B10">
        <v>350000</v>
      </c>
      <c r="C10" t="s">
        <v>570</v>
      </c>
    </row>
    <row r="11" spans="1:3" x14ac:dyDescent="0.25">
      <c r="A11" t="s">
        <v>22</v>
      </c>
      <c r="B11">
        <v>395000</v>
      </c>
      <c r="C11" t="s">
        <v>571</v>
      </c>
    </row>
    <row r="12" spans="1:3" x14ac:dyDescent="0.25">
      <c r="A12" t="s">
        <v>22</v>
      </c>
      <c r="B12">
        <v>335000</v>
      </c>
      <c r="C12" t="s">
        <v>572</v>
      </c>
    </row>
    <row r="13" spans="1:3" x14ac:dyDescent="0.25">
      <c r="A13" t="s">
        <v>22</v>
      </c>
      <c r="B13">
        <v>290000</v>
      </c>
      <c r="C13" t="s">
        <v>573</v>
      </c>
    </row>
    <row r="14" spans="1:3" x14ac:dyDescent="0.25">
      <c r="A14" t="s">
        <v>63</v>
      </c>
      <c r="B14">
        <v>250000</v>
      </c>
      <c r="C14" t="s">
        <v>562</v>
      </c>
    </row>
    <row r="15" spans="1:3" x14ac:dyDescent="0.25">
      <c r="A15" t="s">
        <v>63</v>
      </c>
      <c r="B15">
        <v>275000</v>
      </c>
      <c r="C15" t="s">
        <v>563</v>
      </c>
    </row>
    <row r="16" spans="1:3" x14ac:dyDescent="0.25">
      <c r="A16" t="s">
        <v>63</v>
      </c>
      <c r="B16">
        <v>295000</v>
      </c>
      <c r="C16" t="s">
        <v>564</v>
      </c>
    </row>
    <row r="17" spans="1:3" x14ac:dyDescent="0.25">
      <c r="A17" t="s">
        <v>63</v>
      </c>
      <c r="B17">
        <v>315000</v>
      </c>
      <c r="C17" t="s">
        <v>565</v>
      </c>
    </row>
    <row r="18" spans="1:3" x14ac:dyDescent="0.25">
      <c r="A18" t="s">
        <v>63</v>
      </c>
      <c r="B18">
        <v>365000</v>
      </c>
      <c r="C18" t="s">
        <v>566</v>
      </c>
    </row>
    <row r="19" spans="1:3" x14ac:dyDescent="0.25">
      <c r="A19" t="s">
        <v>63</v>
      </c>
      <c r="B19">
        <v>330000</v>
      </c>
      <c r="C19" t="s">
        <v>567</v>
      </c>
    </row>
    <row r="20" spans="1:3" x14ac:dyDescent="0.25">
      <c r="A20" t="s">
        <v>63</v>
      </c>
      <c r="B20">
        <v>325000</v>
      </c>
      <c r="C20" t="s">
        <v>568</v>
      </c>
    </row>
    <row r="21" spans="1:3" x14ac:dyDescent="0.25">
      <c r="A21" t="s">
        <v>63</v>
      </c>
      <c r="B21">
        <v>375000</v>
      </c>
      <c r="C21" t="s">
        <v>569</v>
      </c>
    </row>
    <row r="22" spans="1:3" x14ac:dyDescent="0.25">
      <c r="A22" t="s">
        <v>63</v>
      </c>
      <c r="B22">
        <v>350000</v>
      </c>
      <c r="C22" t="s">
        <v>570</v>
      </c>
    </row>
    <row r="23" spans="1:3" x14ac:dyDescent="0.25">
      <c r="A23" t="s">
        <v>63</v>
      </c>
      <c r="B23">
        <v>395000</v>
      </c>
      <c r="C23" t="s">
        <v>571</v>
      </c>
    </row>
    <row r="24" spans="1:3" x14ac:dyDescent="0.25">
      <c r="A24" t="s">
        <v>63</v>
      </c>
      <c r="B24">
        <v>335000</v>
      </c>
      <c r="C24" t="s">
        <v>572</v>
      </c>
    </row>
    <row r="25" spans="1:3" x14ac:dyDescent="0.25">
      <c r="A25" t="s">
        <v>63</v>
      </c>
      <c r="B25">
        <v>290000</v>
      </c>
      <c r="C25" t="s">
        <v>573</v>
      </c>
    </row>
    <row r="26" spans="1:3" x14ac:dyDescent="0.25">
      <c r="A26" t="s">
        <v>68</v>
      </c>
      <c r="B26">
        <v>-180000</v>
      </c>
      <c r="C26" t="s">
        <v>562</v>
      </c>
    </row>
    <row r="27" spans="1:3" x14ac:dyDescent="0.25">
      <c r="A27" t="s">
        <v>68</v>
      </c>
      <c r="B27">
        <v>-198000</v>
      </c>
      <c r="C27" t="s">
        <v>563</v>
      </c>
    </row>
    <row r="28" spans="1:3" x14ac:dyDescent="0.25">
      <c r="A28" t="s">
        <v>68</v>
      </c>
      <c r="B28">
        <v>-212400</v>
      </c>
      <c r="C28" t="s">
        <v>564</v>
      </c>
    </row>
    <row r="29" spans="1:3" x14ac:dyDescent="0.25">
      <c r="A29" t="s">
        <v>68</v>
      </c>
      <c r="B29">
        <v>-226800</v>
      </c>
      <c r="C29" t="s">
        <v>565</v>
      </c>
    </row>
    <row r="30" spans="1:3" x14ac:dyDescent="0.25">
      <c r="A30" t="s">
        <v>68</v>
      </c>
      <c r="B30">
        <v>-262800</v>
      </c>
      <c r="C30" t="s">
        <v>566</v>
      </c>
    </row>
    <row r="31" spans="1:3" x14ac:dyDescent="0.25">
      <c r="A31" t="s">
        <v>68</v>
      </c>
      <c r="B31">
        <v>-237600</v>
      </c>
      <c r="C31" t="s">
        <v>567</v>
      </c>
    </row>
    <row r="32" spans="1:3" x14ac:dyDescent="0.25">
      <c r="A32" t="s">
        <v>68</v>
      </c>
      <c r="B32">
        <v>-234000</v>
      </c>
      <c r="C32" t="s">
        <v>568</v>
      </c>
    </row>
    <row r="33" spans="1:3" x14ac:dyDescent="0.25">
      <c r="A33" t="s">
        <v>68</v>
      </c>
      <c r="B33">
        <v>-270000</v>
      </c>
      <c r="C33" t="s">
        <v>569</v>
      </c>
    </row>
    <row r="34" spans="1:3" x14ac:dyDescent="0.25">
      <c r="A34" t="s">
        <v>68</v>
      </c>
      <c r="B34">
        <v>-252000</v>
      </c>
      <c r="C34" t="s">
        <v>570</v>
      </c>
    </row>
    <row r="35" spans="1:3" x14ac:dyDescent="0.25">
      <c r="A35" t="s">
        <v>68</v>
      </c>
      <c r="B35">
        <v>-284400</v>
      </c>
      <c r="C35" t="s">
        <v>571</v>
      </c>
    </row>
    <row r="36" spans="1:3" x14ac:dyDescent="0.25">
      <c r="A36" t="s">
        <v>68</v>
      </c>
      <c r="B36">
        <v>-241200</v>
      </c>
      <c r="C36" t="s">
        <v>572</v>
      </c>
    </row>
    <row r="37" spans="1:3" x14ac:dyDescent="0.25">
      <c r="A37" t="s">
        <v>68</v>
      </c>
      <c r="B37">
        <v>-208800</v>
      </c>
      <c r="C37" t="s">
        <v>573</v>
      </c>
    </row>
    <row r="38" spans="1:3" x14ac:dyDescent="0.25">
      <c r="A38" t="s">
        <v>110</v>
      </c>
      <c r="B38">
        <v>-180000</v>
      </c>
      <c r="C38" t="s">
        <v>562</v>
      </c>
    </row>
    <row r="39" spans="1:3" x14ac:dyDescent="0.25">
      <c r="A39" t="s">
        <v>110</v>
      </c>
      <c r="B39">
        <v>-198000</v>
      </c>
      <c r="C39" t="s">
        <v>563</v>
      </c>
    </row>
    <row r="40" spans="1:3" x14ac:dyDescent="0.25">
      <c r="A40" t="s">
        <v>110</v>
      </c>
      <c r="B40">
        <v>-212400</v>
      </c>
      <c r="C40" t="s">
        <v>564</v>
      </c>
    </row>
    <row r="41" spans="1:3" x14ac:dyDescent="0.25">
      <c r="A41" t="s">
        <v>110</v>
      </c>
      <c r="B41">
        <v>-226800</v>
      </c>
      <c r="C41" t="s">
        <v>565</v>
      </c>
    </row>
    <row r="42" spans="1:3" x14ac:dyDescent="0.25">
      <c r="A42" t="s">
        <v>110</v>
      </c>
      <c r="B42">
        <v>-262800</v>
      </c>
      <c r="C42" t="s">
        <v>566</v>
      </c>
    </row>
    <row r="43" spans="1:3" x14ac:dyDescent="0.25">
      <c r="A43" t="s">
        <v>110</v>
      </c>
      <c r="B43">
        <v>-237600</v>
      </c>
      <c r="C43" t="s">
        <v>567</v>
      </c>
    </row>
    <row r="44" spans="1:3" x14ac:dyDescent="0.25">
      <c r="A44" t="s">
        <v>110</v>
      </c>
      <c r="B44">
        <v>-234000</v>
      </c>
      <c r="C44" t="s">
        <v>568</v>
      </c>
    </row>
    <row r="45" spans="1:3" x14ac:dyDescent="0.25">
      <c r="A45" t="s">
        <v>110</v>
      </c>
      <c r="B45">
        <v>-270000</v>
      </c>
      <c r="C45" t="s">
        <v>569</v>
      </c>
    </row>
    <row r="46" spans="1:3" x14ac:dyDescent="0.25">
      <c r="A46" t="s">
        <v>110</v>
      </c>
      <c r="B46">
        <v>-252000</v>
      </c>
      <c r="C46" t="s">
        <v>570</v>
      </c>
    </row>
    <row r="47" spans="1:3" x14ac:dyDescent="0.25">
      <c r="A47" t="s">
        <v>110</v>
      </c>
      <c r="B47">
        <v>-284400</v>
      </c>
      <c r="C47" t="s">
        <v>571</v>
      </c>
    </row>
    <row r="48" spans="1:3" x14ac:dyDescent="0.25">
      <c r="A48" t="s">
        <v>110</v>
      </c>
      <c r="B48">
        <v>-241200</v>
      </c>
      <c r="C48" t="s">
        <v>572</v>
      </c>
    </row>
    <row r="49" spans="1:3" x14ac:dyDescent="0.25">
      <c r="A49" t="s">
        <v>110</v>
      </c>
      <c r="B49">
        <v>-208800</v>
      </c>
      <c r="C49" t="s">
        <v>573</v>
      </c>
    </row>
    <row r="50" spans="1:3" x14ac:dyDescent="0.25">
      <c r="A50" t="s">
        <v>112</v>
      </c>
      <c r="B50">
        <v>70000</v>
      </c>
      <c r="C50" t="s">
        <v>562</v>
      </c>
    </row>
    <row r="51" spans="1:3" x14ac:dyDescent="0.25">
      <c r="A51" t="s">
        <v>112</v>
      </c>
      <c r="B51">
        <v>77000</v>
      </c>
      <c r="C51" t="s">
        <v>563</v>
      </c>
    </row>
    <row r="52" spans="1:3" x14ac:dyDescent="0.25">
      <c r="A52" t="s">
        <v>112</v>
      </c>
      <c r="B52">
        <v>82600</v>
      </c>
      <c r="C52" t="s">
        <v>564</v>
      </c>
    </row>
    <row r="53" spans="1:3" x14ac:dyDescent="0.25">
      <c r="A53" t="s">
        <v>112</v>
      </c>
      <c r="B53">
        <v>88200</v>
      </c>
      <c r="C53" t="s">
        <v>565</v>
      </c>
    </row>
    <row r="54" spans="1:3" x14ac:dyDescent="0.25">
      <c r="A54" t="s">
        <v>112</v>
      </c>
      <c r="B54">
        <v>102200</v>
      </c>
      <c r="C54" t="s">
        <v>566</v>
      </c>
    </row>
    <row r="55" spans="1:3" x14ac:dyDescent="0.25">
      <c r="A55" t="s">
        <v>112</v>
      </c>
      <c r="B55">
        <v>92400</v>
      </c>
      <c r="C55" t="s">
        <v>567</v>
      </c>
    </row>
    <row r="56" spans="1:3" x14ac:dyDescent="0.25">
      <c r="A56" t="s">
        <v>112</v>
      </c>
      <c r="B56">
        <v>91000</v>
      </c>
      <c r="C56" t="s">
        <v>568</v>
      </c>
    </row>
    <row r="57" spans="1:3" x14ac:dyDescent="0.25">
      <c r="A57" t="s">
        <v>112</v>
      </c>
      <c r="B57">
        <v>105000</v>
      </c>
      <c r="C57" t="s">
        <v>569</v>
      </c>
    </row>
    <row r="58" spans="1:3" x14ac:dyDescent="0.25">
      <c r="A58" t="s">
        <v>112</v>
      </c>
      <c r="B58">
        <v>98000</v>
      </c>
      <c r="C58" t="s">
        <v>570</v>
      </c>
    </row>
    <row r="59" spans="1:3" x14ac:dyDescent="0.25">
      <c r="A59" t="s">
        <v>112</v>
      </c>
      <c r="B59">
        <v>110600</v>
      </c>
      <c r="C59" t="s">
        <v>571</v>
      </c>
    </row>
    <row r="60" spans="1:3" x14ac:dyDescent="0.25">
      <c r="A60" t="s">
        <v>112</v>
      </c>
      <c r="B60">
        <v>93800</v>
      </c>
      <c r="C60" t="s">
        <v>572</v>
      </c>
    </row>
    <row r="61" spans="1:3" x14ac:dyDescent="0.25">
      <c r="A61" t="s">
        <v>112</v>
      </c>
      <c r="B61">
        <v>81200</v>
      </c>
      <c r="C61" t="s">
        <v>573</v>
      </c>
    </row>
    <row r="62" spans="1:3" x14ac:dyDescent="0.25">
      <c r="A62" t="s">
        <v>114</v>
      </c>
      <c r="B62">
        <v>70000</v>
      </c>
      <c r="C62" t="s">
        <v>562</v>
      </c>
    </row>
    <row r="63" spans="1:3" x14ac:dyDescent="0.25">
      <c r="A63" t="s">
        <v>114</v>
      </c>
      <c r="B63">
        <v>77000</v>
      </c>
      <c r="C63" t="s">
        <v>563</v>
      </c>
    </row>
    <row r="64" spans="1:3" x14ac:dyDescent="0.25">
      <c r="A64" t="s">
        <v>114</v>
      </c>
      <c r="B64">
        <v>82600</v>
      </c>
      <c r="C64" t="s">
        <v>564</v>
      </c>
    </row>
    <row r="65" spans="1:3" x14ac:dyDescent="0.25">
      <c r="A65" t="s">
        <v>114</v>
      </c>
      <c r="B65">
        <v>88200</v>
      </c>
      <c r="C65" t="s">
        <v>565</v>
      </c>
    </row>
    <row r="66" spans="1:3" x14ac:dyDescent="0.25">
      <c r="A66" t="s">
        <v>114</v>
      </c>
      <c r="B66">
        <v>102200</v>
      </c>
      <c r="C66" t="s">
        <v>566</v>
      </c>
    </row>
    <row r="67" spans="1:3" x14ac:dyDescent="0.25">
      <c r="A67" t="s">
        <v>114</v>
      </c>
      <c r="B67">
        <v>92400</v>
      </c>
      <c r="C67" t="s">
        <v>567</v>
      </c>
    </row>
    <row r="68" spans="1:3" x14ac:dyDescent="0.25">
      <c r="A68" t="s">
        <v>114</v>
      </c>
      <c r="B68">
        <v>91000</v>
      </c>
      <c r="C68" t="s">
        <v>568</v>
      </c>
    </row>
    <row r="69" spans="1:3" x14ac:dyDescent="0.25">
      <c r="A69" t="s">
        <v>114</v>
      </c>
      <c r="B69">
        <v>105000</v>
      </c>
      <c r="C69" t="s">
        <v>569</v>
      </c>
    </row>
    <row r="70" spans="1:3" x14ac:dyDescent="0.25">
      <c r="A70" t="s">
        <v>114</v>
      </c>
      <c r="B70">
        <v>98000</v>
      </c>
      <c r="C70" t="s">
        <v>570</v>
      </c>
    </row>
    <row r="71" spans="1:3" x14ac:dyDescent="0.25">
      <c r="A71" t="s">
        <v>114</v>
      </c>
      <c r="B71">
        <v>110600</v>
      </c>
      <c r="C71" t="s">
        <v>571</v>
      </c>
    </row>
    <row r="72" spans="1:3" x14ac:dyDescent="0.25">
      <c r="A72" t="s">
        <v>114</v>
      </c>
      <c r="B72">
        <v>93800</v>
      </c>
      <c r="C72" t="s">
        <v>572</v>
      </c>
    </row>
    <row r="73" spans="1:3" x14ac:dyDescent="0.25">
      <c r="A73" t="s">
        <v>114</v>
      </c>
      <c r="B73">
        <v>81200</v>
      </c>
      <c r="C73" t="s">
        <v>573</v>
      </c>
    </row>
    <row r="74" spans="1:3" x14ac:dyDescent="0.25">
      <c r="A74" t="s">
        <v>120</v>
      </c>
      <c r="B74">
        <v>-34317</v>
      </c>
      <c r="C74" t="s">
        <v>562</v>
      </c>
    </row>
    <row r="75" spans="1:3" x14ac:dyDescent="0.25">
      <c r="A75" t="s">
        <v>120</v>
      </c>
      <c r="B75">
        <v>-34317</v>
      </c>
      <c r="C75" t="s">
        <v>563</v>
      </c>
    </row>
    <row r="76" spans="1:3" x14ac:dyDescent="0.25">
      <c r="A76" t="s">
        <v>120</v>
      </c>
      <c r="B76">
        <v>-34317</v>
      </c>
      <c r="C76" t="s">
        <v>564</v>
      </c>
    </row>
    <row r="77" spans="1:3" x14ac:dyDescent="0.25">
      <c r="A77" t="s">
        <v>120</v>
      </c>
      <c r="B77">
        <v>-34317</v>
      </c>
      <c r="C77" t="s">
        <v>565</v>
      </c>
    </row>
    <row r="78" spans="1:3" x14ac:dyDescent="0.25">
      <c r="A78" t="s">
        <v>120</v>
      </c>
      <c r="B78">
        <v>-34317</v>
      </c>
      <c r="C78" t="s">
        <v>566</v>
      </c>
    </row>
    <row r="79" spans="1:3" x14ac:dyDescent="0.25">
      <c r="A79" t="s">
        <v>120</v>
      </c>
      <c r="B79">
        <v>-34317</v>
      </c>
      <c r="C79" t="s">
        <v>567</v>
      </c>
    </row>
    <row r="80" spans="1:3" x14ac:dyDescent="0.25">
      <c r="A80" t="s">
        <v>120</v>
      </c>
      <c r="B80">
        <v>-34317</v>
      </c>
      <c r="C80" t="s">
        <v>568</v>
      </c>
    </row>
    <row r="81" spans="1:3" x14ac:dyDescent="0.25">
      <c r="A81" t="s">
        <v>120</v>
      </c>
      <c r="B81">
        <v>-34317</v>
      </c>
      <c r="C81" t="s">
        <v>569</v>
      </c>
    </row>
    <row r="82" spans="1:3" x14ac:dyDescent="0.25">
      <c r="A82" t="s">
        <v>120</v>
      </c>
      <c r="B82">
        <v>-34317</v>
      </c>
      <c r="C82" t="s">
        <v>570</v>
      </c>
    </row>
    <row r="83" spans="1:3" x14ac:dyDescent="0.25">
      <c r="A83" t="s">
        <v>120</v>
      </c>
      <c r="B83">
        <v>-34317</v>
      </c>
      <c r="C83" t="s">
        <v>571</v>
      </c>
    </row>
    <row r="84" spans="1:3" x14ac:dyDescent="0.25">
      <c r="A84" t="s">
        <v>120</v>
      </c>
      <c r="B84">
        <v>-34317</v>
      </c>
      <c r="C84" t="s">
        <v>572</v>
      </c>
    </row>
    <row r="85" spans="1:3" x14ac:dyDescent="0.25">
      <c r="A85" t="s">
        <v>120</v>
      </c>
      <c r="B85">
        <v>-34317</v>
      </c>
      <c r="C85" t="s">
        <v>573</v>
      </c>
    </row>
    <row r="86" spans="1:3" x14ac:dyDescent="0.25">
      <c r="A86" t="s">
        <v>122</v>
      </c>
      <c r="B86">
        <v>-12180</v>
      </c>
      <c r="C86" t="s">
        <v>564</v>
      </c>
    </row>
    <row r="87" spans="1:3" x14ac:dyDescent="0.25">
      <c r="A87" t="s">
        <v>122</v>
      </c>
      <c r="B87">
        <v>-14840</v>
      </c>
      <c r="C87" t="s">
        <v>567</v>
      </c>
    </row>
    <row r="88" spans="1:3" x14ac:dyDescent="0.25">
      <c r="A88" t="s">
        <v>122</v>
      </c>
      <c r="B88">
        <v>-15400</v>
      </c>
      <c r="C88" t="s">
        <v>570</v>
      </c>
    </row>
    <row r="89" spans="1:3" x14ac:dyDescent="0.25">
      <c r="A89" t="s">
        <v>122</v>
      </c>
      <c r="B89">
        <v>-14980</v>
      </c>
      <c r="C89" t="s">
        <v>573</v>
      </c>
    </row>
    <row r="90" spans="1:3" x14ac:dyDescent="0.25">
      <c r="A90" t="s">
        <v>124</v>
      </c>
      <c r="B90">
        <v>-1373</v>
      </c>
      <c r="C90" t="s">
        <v>562</v>
      </c>
    </row>
    <row r="91" spans="1:3" x14ac:dyDescent="0.25">
      <c r="A91" t="s">
        <v>124</v>
      </c>
      <c r="B91">
        <v>-1373</v>
      </c>
      <c r="C91" t="s">
        <v>563</v>
      </c>
    </row>
    <row r="92" spans="1:3" x14ac:dyDescent="0.25">
      <c r="A92" t="s">
        <v>124</v>
      </c>
      <c r="B92">
        <v>-2060</v>
      </c>
      <c r="C92" t="s">
        <v>564</v>
      </c>
    </row>
    <row r="93" spans="1:3" x14ac:dyDescent="0.25">
      <c r="A93" t="s">
        <v>124</v>
      </c>
      <c r="B93">
        <v>-1373</v>
      </c>
      <c r="C93" t="s">
        <v>565</v>
      </c>
    </row>
    <row r="94" spans="1:3" x14ac:dyDescent="0.25">
      <c r="A94" t="s">
        <v>124</v>
      </c>
      <c r="B94">
        <v>-1373</v>
      </c>
      <c r="C94" t="s">
        <v>566</v>
      </c>
    </row>
    <row r="95" spans="1:3" x14ac:dyDescent="0.25">
      <c r="A95" t="s">
        <v>124</v>
      </c>
      <c r="B95">
        <v>-2166</v>
      </c>
      <c r="C95" t="s">
        <v>567</v>
      </c>
    </row>
    <row r="96" spans="1:3" x14ac:dyDescent="0.25">
      <c r="A96" t="s">
        <v>124</v>
      </c>
      <c r="B96">
        <v>-1373</v>
      </c>
      <c r="C96" t="s">
        <v>568</v>
      </c>
    </row>
    <row r="97" spans="1:3" x14ac:dyDescent="0.25">
      <c r="A97" t="s">
        <v>124</v>
      </c>
      <c r="B97">
        <v>-1373</v>
      </c>
      <c r="C97" t="s">
        <v>569</v>
      </c>
    </row>
    <row r="98" spans="1:3" x14ac:dyDescent="0.25">
      <c r="A98" t="s">
        <v>124</v>
      </c>
      <c r="B98">
        <v>-2189</v>
      </c>
      <c r="C98" t="s">
        <v>570</v>
      </c>
    </row>
    <row r="99" spans="1:3" x14ac:dyDescent="0.25">
      <c r="A99" t="s">
        <v>124</v>
      </c>
      <c r="B99">
        <v>-1373</v>
      </c>
      <c r="C99" t="s">
        <v>571</v>
      </c>
    </row>
    <row r="100" spans="1:3" x14ac:dyDescent="0.25">
      <c r="A100" t="s">
        <v>124</v>
      </c>
      <c r="B100">
        <v>-1373</v>
      </c>
      <c r="C100" t="s">
        <v>572</v>
      </c>
    </row>
    <row r="101" spans="1:3" x14ac:dyDescent="0.25">
      <c r="A101" t="s">
        <v>124</v>
      </c>
      <c r="B101">
        <v>-2172</v>
      </c>
      <c r="C101" t="s">
        <v>573</v>
      </c>
    </row>
    <row r="102" spans="1:3" x14ac:dyDescent="0.25">
      <c r="A102" t="s">
        <v>558</v>
      </c>
      <c r="B102">
        <v>-5000</v>
      </c>
      <c r="C102" t="s">
        <v>564</v>
      </c>
    </row>
    <row r="103" spans="1:3" x14ac:dyDescent="0.25">
      <c r="A103" t="s">
        <v>558</v>
      </c>
      <c r="B103">
        <v>-5000</v>
      </c>
      <c r="C103" t="s">
        <v>567</v>
      </c>
    </row>
    <row r="104" spans="1:3" x14ac:dyDescent="0.25">
      <c r="A104" t="s">
        <v>558</v>
      </c>
      <c r="B104">
        <v>-5000</v>
      </c>
      <c r="C104" t="s">
        <v>570</v>
      </c>
    </row>
    <row r="105" spans="1:3" x14ac:dyDescent="0.25">
      <c r="A105" t="s">
        <v>558</v>
      </c>
      <c r="B105">
        <v>-5000</v>
      </c>
      <c r="C105" t="s">
        <v>573</v>
      </c>
    </row>
    <row r="106" spans="1:3" x14ac:dyDescent="0.25">
      <c r="A106" t="s">
        <v>126</v>
      </c>
      <c r="B106">
        <v>-2883</v>
      </c>
      <c r="C106" t="s">
        <v>562</v>
      </c>
    </row>
    <row r="107" spans="1:3" x14ac:dyDescent="0.25">
      <c r="A107" t="s">
        <v>126</v>
      </c>
      <c r="B107">
        <v>-2883</v>
      </c>
      <c r="C107" t="s">
        <v>563</v>
      </c>
    </row>
    <row r="108" spans="1:3" x14ac:dyDescent="0.25">
      <c r="A108" t="s">
        <v>126</v>
      </c>
      <c r="B108">
        <v>-2883</v>
      </c>
      <c r="C108" t="s">
        <v>564</v>
      </c>
    </row>
    <row r="109" spans="1:3" x14ac:dyDescent="0.25">
      <c r="A109" t="s">
        <v>126</v>
      </c>
      <c r="B109">
        <v>-2883</v>
      </c>
      <c r="C109" t="s">
        <v>565</v>
      </c>
    </row>
    <row r="110" spans="1:3" x14ac:dyDescent="0.25">
      <c r="A110" t="s">
        <v>126</v>
      </c>
      <c r="B110">
        <v>-2883</v>
      </c>
      <c r="C110" t="s">
        <v>566</v>
      </c>
    </row>
    <row r="111" spans="1:3" x14ac:dyDescent="0.25">
      <c r="A111" t="s">
        <v>126</v>
      </c>
      <c r="B111">
        <v>-2883</v>
      </c>
      <c r="C111" t="s">
        <v>567</v>
      </c>
    </row>
    <row r="112" spans="1:3" x14ac:dyDescent="0.25">
      <c r="A112" t="s">
        <v>126</v>
      </c>
      <c r="B112">
        <v>-2883</v>
      </c>
      <c r="C112" t="s">
        <v>568</v>
      </c>
    </row>
    <row r="113" spans="1:3" x14ac:dyDescent="0.25">
      <c r="A113" t="s">
        <v>126</v>
      </c>
      <c r="B113">
        <v>-2883</v>
      </c>
      <c r="C113" t="s">
        <v>569</v>
      </c>
    </row>
    <row r="114" spans="1:3" x14ac:dyDescent="0.25">
      <c r="A114" t="s">
        <v>126</v>
      </c>
      <c r="B114">
        <v>-2883</v>
      </c>
      <c r="C114" t="s">
        <v>570</v>
      </c>
    </row>
    <row r="115" spans="1:3" x14ac:dyDescent="0.25">
      <c r="A115" t="s">
        <v>126</v>
      </c>
      <c r="B115">
        <v>-2883</v>
      </c>
      <c r="C115" t="s">
        <v>571</v>
      </c>
    </row>
    <row r="116" spans="1:3" x14ac:dyDescent="0.25">
      <c r="A116" t="s">
        <v>126</v>
      </c>
      <c r="B116">
        <v>-2883</v>
      </c>
      <c r="C116" t="s">
        <v>572</v>
      </c>
    </row>
    <row r="117" spans="1:3" x14ac:dyDescent="0.25">
      <c r="A117" t="s">
        <v>126</v>
      </c>
      <c r="B117">
        <v>-2883</v>
      </c>
      <c r="C117" t="s">
        <v>573</v>
      </c>
    </row>
    <row r="118" spans="1:3" x14ac:dyDescent="0.25">
      <c r="A118" t="s">
        <v>128</v>
      </c>
      <c r="B118">
        <v>-250</v>
      </c>
      <c r="C118" t="s">
        <v>564</v>
      </c>
    </row>
    <row r="119" spans="1:3" x14ac:dyDescent="0.25">
      <c r="A119" t="s">
        <v>128</v>
      </c>
      <c r="B119">
        <v>-250</v>
      </c>
      <c r="C119" t="s">
        <v>570</v>
      </c>
    </row>
    <row r="120" spans="1:3" x14ac:dyDescent="0.25">
      <c r="A120" t="s">
        <v>543</v>
      </c>
      <c r="B120">
        <v>-34</v>
      </c>
      <c r="C120" t="s">
        <v>562</v>
      </c>
    </row>
    <row r="121" spans="1:3" x14ac:dyDescent="0.25">
      <c r="A121" t="s">
        <v>543</v>
      </c>
      <c r="B121">
        <v>-34</v>
      </c>
      <c r="C121" t="s">
        <v>563</v>
      </c>
    </row>
    <row r="122" spans="1:3" x14ac:dyDescent="0.25">
      <c r="A122" t="s">
        <v>543</v>
      </c>
      <c r="B122">
        <v>-51</v>
      </c>
      <c r="C122" t="s">
        <v>564</v>
      </c>
    </row>
    <row r="123" spans="1:3" x14ac:dyDescent="0.25">
      <c r="A123" t="s">
        <v>543</v>
      </c>
      <c r="B123">
        <v>-34</v>
      </c>
      <c r="C123" t="s">
        <v>565</v>
      </c>
    </row>
    <row r="124" spans="1:3" x14ac:dyDescent="0.25">
      <c r="A124" t="s">
        <v>543</v>
      </c>
      <c r="B124">
        <v>-34</v>
      </c>
      <c r="C124" t="s">
        <v>566</v>
      </c>
    </row>
    <row r="125" spans="1:3" x14ac:dyDescent="0.25">
      <c r="A125" t="s">
        <v>543</v>
      </c>
      <c r="B125">
        <v>-54</v>
      </c>
      <c r="C125" t="s">
        <v>567</v>
      </c>
    </row>
    <row r="126" spans="1:3" x14ac:dyDescent="0.25">
      <c r="A126" t="s">
        <v>543</v>
      </c>
      <c r="B126">
        <v>-34</v>
      </c>
      <c r="C126" t="s">
        <v>568</v>
      </c>
    </row>
    <row r="127" spans="1:3" x14ac:dyDescent="0.25">
      <c r="A127" t="s">
        <v>543</v>
      </c>
      <c r="B127">
        <v>-34</v>
      </c>
      <c r="C127" t="s">
        <v>569</v>
      </c>
    </row>
    <row r="128" spans="1:3" x14ac:dyDescent="0.25">
      <c r="A128" t="s">
        <v>543</v>
      </c>
      <c r="B128">
        <v>-55</v>
      </c>
      <c r="C128" t="s">
        <v>570</v>
      </c>
    </row>
    <row r="129" spans="1:3" x14ac:dyDescent="0.25">
      <c r="A129" t="s">
        <v>543</v>
      </c>
      <c r="B129">
        <v>-34</v>
      </c>
      <c r="C129" t="s">
        <v>571</v>
      </c>
    </row>
    <row r="130" spans="1:3" x14ac:dyDescent="0.25">
      <c r="A130" t="s">
        <v>543</v>
      </c>
      <c r="B130">
        <v>-34</v>
      </c>
      <c r="C130" t="s">
        <v>572</v>
      </c>
    </row>
    <row r="131" spans="1:3" x14ac:dyDescent="0.25">
      <c r="A131" t="s">
        <v>543</v>
      </c>
      <c r="B131">
        <v>-54</v>
      </c>
      <c r="C131" t="s">
        <v>573</v>
      </c>
    </row>
    <row r="132" spans="1:3" x14ac:dyDescent="0.25">
      <c r="A132" t="s">
        <v>130</v>
      </c>
      <c r="B132">
        <v>-250</v>
      </c>
      <c r="C132" t="s">
        <v>562</v>
      </c>
    </row>
    <row r="133" spans="1:3" x14ac:dyDescent="0.25">
      <c r="A133" t="s">
        <v>130</v>
      </c>
      <c r="B133">
        <v>-250</v>
      </c>
      <c r="C133" t="s">
        <v>565</v>
      </c>
    </row>
    <row r="134" spans="1:3" x14ac:dyDescent="0.25">
      <c r="A134" t="s">
        <v>130</v>
      </c>
      <c r="B134">
        <v>-250</v>
      </c>
      <c r="C134" t="s">
        <v>568</v>
      </c>
    </row>
    <row r="135" spans="1:3" x14ac:dyDescent="0.25">
      <c r="A135" t="s">
        <v>130</v>
      </c>
      <c r="B135">
        <v>-250</v>
      </c>
      <c r="C135" t="s">
        <v>571</v>
      </c>
    </row>
    <row r="136" spans="1:3" x14ac:dyDescent="0.25">
      <c r="A136" t="s">
        <v>134</v>
      </c>
      <c r="B136">
        <v>-3089</v>
      </c>
      <c r="C136" t="s">
        <v>562</v>
      </c>
    </row>
    <row r="137" spans="1:3" x14ac:dyDescent="0.25">
      <c r="A137" t="s">
        <v>134</v>
      </c>
      <c r="B137">
        <v>-3089</v>
      </c>
      <c r="C137" t="s">
        <v>563</v>
      </c>
    </row>
    <row r="138" spans="1:3" x14ac:dyDescent="0.25">
      <c r="A138" t="s">
        <v>134</v>
      </c>
      <c r="B138">
        <v>-4635</v>
      </c>
      <c r="C138" t="s">
        <v>564</v>
      </c>
    </row>
    <row r="139" spans="1:3" x14ac:dyDescent="0.25">
      <c r="A139" t="s">
        <v>134</v>
      </c>
      <c r="B139">
        <v>-2745</v>
      </c>
      <c r="C139" t="s">
        <v>565</v>
      </c>
    </row>
    <row r="140" spans="1:3" x14ac:dyDescent="0.25">
      <c r="A140" t="s">
        <v>134</v>
      </c>
      <c r="B140">
        <v>-2745</v>
      </c>
      <c r="C140" t="s">
        <v>566</v>
      </c>
    </row>
    <row r="141" spans="1:3" x14ac:dyDescent="0.25">
      <c r="A141" t="s">
        <v>134</v>
      </c>
      <c r="B141">
        <v>-4333</v>
      </c>
      <c r="C141" t="s">
        <v>567</v>
      </c>
    </row>
    <row r="142" spans="1:3" x14ac:dyDescent="0.25">
      <c r="A142" t="s">
        <v>134</v>
      </c>
      <c r="B142">
        <v>-2745</v>
      </c>
      <c r="C142" t="s">
        <v>568</v>
      </c>
    </row>
    <row r="143" spans="1:3" x14ac:dyDescent="0.25">
      <c r="A143" t="s">
        <v>134</v>
      </c>
      <c r="B143">
        <v>-2745</v>
      </c>
      <c r="C143" t="s">
        <v>569</v>
      </c>
    </row>
    <row r="144" spans="1:3" x14ac:dyDescent="0.25">
      <c r="A144" t="s">
        <v>134</v>
      </c>
      <c r="B144">
        <v>-4377</v>
      </c>
      <c r="C144" t="s">
        <v>570</v>
      </c>
    </row>
    <row r="145" spans="1:3" x14ac:dyDescent="0.25">
      <c r="A145" t="s">
        <v>134</v>
      </c>
      <c r="B145">
        <v>-2745</v>
      </c>
      <c r="C145" t="s">
        <v>571</v>
      </c>
    </row>
    <row r="146" spans="1:3" x14ac:dyDescent="0.25">
      <c r="A146" t="s">
        <v>134</v>
      </c>
      <c r="B146">
        <v>-2745</v>
      </c>
      <c r="C146" t="s">
        <v>572</v>
      </c>
    </row>
    <row r="147" spans="1:3" x14ac:dyDescent="0.25">
      <c r="A147" t="s">
        <v>134</v>
      </c>
      <c r="B147">
        <v>-4344</v>
      </c>
      <c r="C147" t="s">
        <v>573</v>
      </c>
    </row>
    <row r="148" spans="1:3" x14ac:dyDescent="0.25">
      <c r="A148" t="s">
        <v>140</v>
      </c>
      <c r="B148">
        <v>-41946</v>
      </c>
      <c r="C148" t="s">
        <v>562</v>
      </c>
    </row>
    <row r="149" spans="1:3" x14ac:dyDescent="0.25">
      <c r="A149" t="s">
        <v>140</v>
      </c>
      <c r="B149">
        <v>-41696</v>
      </c>
      <c r="C149" t="s">
        <v>563</v>
      </c>
    </row>
    <row r="150" spans="1:3" x14ac:dyDescent="0.25">
      <c r="A150" t="s">
        <v>140</v>
      </c>
      <c r="B150">
        <v>-61376</v>
      </c>
      <c r="C150" t="s">
        <v>564</v>
      </c>
    </row>
    <row r="151" spans="1:3" x14ac:dyDescent="0.25">
      <c r="A151" t="s">
        <v>140</v>
      </c>
      <c r="B151">
        <v>-41602</v>
      </c>
      <c r="C151" t="s">
        <v>565</v>
      </c>
    </row>
    <row r="152" spans="1:3" x14ac:dyDescent="0.25">
      <c r="A152" t="s">
        <v>140</v>
      </c>
      <c r="B152">
        <v>-41352</v>
      </c>
      <c r="C152" t="s">
        <v>566</v>
      </c>
    </row>
    <row r="153" spans="1:3" x14ac:dyDescent="0.25">
      <c r="A153" t="s">
        <v>140</v>
      </c>
      <c r="B153">
        <v>-63593</v>
      </c>
      <c r="C153" t="s">
        <v>567</v>
      </c>
    </row>
    <row r="154" spans="1:3" x14ac:dyDescent="0.25">
      <c r="A154" t="s">
        <v>140</v>
      </c>
      <c r="B154">
        <v>-41602</v>
      </c>
      <c r="C154" t="s">
        <v>568</v>
      </c>
    </row>
    <row r="155" spans="1:3" x14ac:dyDescent="0.25">
      <c r="A155" t="s">
        <v>140</v>
      </c>
      <c r="B155">
        <v>-41352</v>
      </c>
      <c r="C155" t="s">
        <v>569</v>
      </c>
    </row>
    <row r="156" spans="1:3" x14ac:dyDescent="0.25">
      <c r="A156" t="s">
        <v>140</v>
      </c>
      <c r="B156">
        <v>-64471</v>
      </c>
      <c r="C156" t="s">
        <v>570</v>
      </c>
    </row>
    <row r="157" spans="1:3" x14ac:dyDescent="0.25">
      <c r="A157" t="s">
        <v>140</v>
      </c>
      <c r="B157">
        <v>-41602</v>
      </c>
      <c r="C157" t="s">
        <v>571</v>
      </c>
    </row>
    <row r="158" spans="1:3" x14ac:dyDescent="0.25">
      <c r="A158" t="s">
        <v>140</v>
      </c>
      <c r="B158">
        <v>-41352</v>
      </c>
      <c r="C158" t="s">
        <v>572</v>
      </c>
    </row>
    <row r="159" spans="1:3" x14ac:dyDescent="0.25">
      <c r="A159" t="s">
        <v>140</v>
      </c>
      <c r="B159">
        <v>-63750</v>
      </c>
      <c r="C159" t="s">
        <v>573</v>
      </c>
    </row>
    <row r="160" spans="1:3" x14ac:dyDescent="0.25">
      <c r="A160" t="s">
        <v>329</v>
      </c>
      <c r="B160">
        <v>-1200</v>
      </c>
      <c r="C160" t="s">
        <v>564</v>
      </c>
    </row>
    <row r="161" spans="1:3" x14ac:dyDescent="0.25">
      <c r="A161" t="s">
        <v>329</v>
      </c>
      <c r="B161">
        <v>-800</v>
      </c>
      <c r="C161" t="s">
        <v>565</v>
      </c>
    </row>
    <row r="162" spans="1:3" x14ac:dyDescent="0.25">
      <c r="A162" t="s">
        <v>329</v>
      </c>
      <c r="B162">
        <v>-600</v>
      </c>
      <c r="C162" t="s">
        <v>567</v>
      </c>
    </row>
    <row r="163" spans="1:3" x14ac:dyDescent="0.25">
      <c r="A163" t="s">
        <v>329</v>
      </c>
      <c r="B163">
        <v>-1200</v>
      </c>
      <c r="C163" t="s">
        <v>570</v>
      </c>
    </row>
    <row r="164" spans="1:3" x14ac:dyDescent="0.25">
      <c r="A164" t="s">
        <v>329</v>
      </c>
      <c r="B164">
        <v>-800</v>
      </c>
      <c r="C164" t="s">
        <v>571</v>
      </c>
    </row>
    <row r="165" spans="1:3" x14ac:dyDescent="0.25">
      <c r="A165" t="s">
        <v>329</v>
      </c>
      <c r="B165">
        <v>-600</v>
      </c>
      <c r="C165" t="s">
        <v>573</v>
      </c>
    </row>
    <row r="166" spans="1:3" x14ac:dyDescent="0.25">
      <c r="A166" t="s">
        <v>144</v>
      </c>
      <c r="B166">
        <v>-400</v>
      </c>
      <c r="C166" t="s">
        <v>564</v>
      </c>
    </row>
    <row r="167" spans="1:3" x14ac:dyDescent="0.25">
      <c r="A167" t="s">
        <v>144</v>
      </c>
      <c r="B167">
        <v>-400</v>
      </c>
      <c r="C167" t="s">
        <v>570</v>
      </c>
    </row>
    <row r="168" spans="1:3" x14ac:dyDescent="0.25">
      <c r="A168" t="s">
        <v>146</v>
      </c>
      <c r="B168">
        <v>-600</v>
      </c>
      <c r="C168" t="s">
        <v>564</v>
      </c>
    </row>
    <row r="169" spans="1:3" x14ac:dyDescent="0.25">
      <c r="A169" t="s">
        <v>146</v>
      </c>
      <c r="B169">
        <v>-300</v>
      </c>
      <c r="C169" t="s">
        <v>565</v>
      </c>
    </row>
    <row r="170" spans="1:3" x14ac:dyDescent="0.25">
      <c r="A170" t="s">
        <v>146</v>
      </c>
      <c r="B170">
        <v>-300</v>
      </c>
      <c r="C170" t="s">
        <v>567</v>
      </c>
    </row>
    <row r="171" spans="1:3" x14ac:dyDescent="0.25">
      <c r="A171" t="s">
        <v>146</v>
      </c>
      <c r="B171">
        <v>-600</v>
      </c>
      <c r="C171" t="s">
        <v>570</v>
      </c>
    </row>
    <row r="172" spans="1:3" x14ac:dyDescent="0.25">
      <c r="A172" t="s">
        <v>146</v>
      </c>
      <c r="B172">
        <v>-300</v>
      </c>
      <c r="C172" t="s">
        <v>571</v>
      </c>
    </row>
    <row r="173" spans="1:3" x14ac:dyDescent="0.25">
      <c r="A173" t="s">
        <v>146</v>
      </c>
      <c r="B173">
        <v>-300</v>
      </c>
      <c r="C173" t="s">
        <v>573</v>
      </c>
    </row>
    <row r="174" spans="1:3" x14ac:dyDescent="0.25">
      <c r="A174" t="s">
        <v>148</v>
      </c>
      <c r="B174">
        <v>0</v>
      </c>
      <c r="C174" t="s">
        <v>562</v>
      </c>
    </row>
    <row r="175" spans="1:3" x14ac:dyDescent="0.25">
      <c r="A175" t="s">
        <v>148</v>
      </c>
      <c r="B175">
        <v>0</v>
      </c>
      <c r="C175" t="s">
        <v>563</v>
      </c>
    </row>
    <row r="176" spans="1:3" x14ac:dyDescent="0.25">
      <c r="A176" t="s">
        <v>148</v>
      </c>
      <c r="B176">
        <v>-2200</v>
      </c>
      <c r="C176" t="s">
        <v>564</v>
      </c>
    </row>
    <row r="177" spans="1:3" x14ac:dyDescent="0.25">
      <c r="A177" t="s">
        <v>148</v>
      </c>
      <c r="B177">
        <v>-1100</v>
      </c>
      <c r="C177" t="s">
        <v>565</v>
      </c>
    </row>
    <row r="178" spans="1:3" x14ac:dyDescent="0.25">
      <c r="A178" t="s">
        <v>148</v>
      </c>
      <c r="B178">
        <v>0</v>
      </c>
      <c r="C178" t="s">
        <v>566</v>
      </c>
    </row>
    <row r="179" spans="1:3" x14ac:dyDescent="0.25">
      <c r="A179" t="s">
        <v>148</v>
      </c>
      <c r="B179">
        <v>-900</v>
      </c>
      <c r="C179" t="s">
        <v>567</v>
      </c>
    </row>
    <row r="180" spans="1:3" x14ac:dyDescent="0.25">
      <c r="A180" t="s">
        <v>148</v>
      </c>
      <c r="B180">
        <v>0</v>
      </c>
      <c r="C180" t="s">
        <v>568</v>
      </c>
    </row>
    <row r="181" spans="1:3" x14ac:dyDescent="0.25">
      <c r="A181" t="s">
        <v>148</v>
      </c>
      <c r="B181">
        <v>0</v>
      </c>
      <c r="C181" t="s">
        <v>569</v>
      </c>
    </row>
    <row r="182" spans="1:3" x14ac:dyDescent="0.25">
      <c r="A182" t="s">
        <v>148</v>
      </c>
      <c r="B182">
        <v>-2200</v>
      </c>
      <c r="C182" t="s">
        <v>570</v>
      </c>
    </row>
    <row r="183" spans="1:3" x14ac:dyDescent="0.25">
      <c r="A183" t="s">
        <v>148</v>
      </c>
      <c r="B183">
        <v>-1100</v>
      </c>
      <c r="C183" t="s">
        <v>571</v>
      </c>
    </row>
    <row r="184" spans="1:3" x14ac:dyDescent="0.25">
      <c r="A184" t="s">
        <v>148</v>
      </c>
      <c r="B184">
        <v>0</v>
      </c>
      <c r="C184" t="s">
        <v>572</v>
      </c>
    </row>
    <row r="185" spans="1:3" x14ac:dyDescent="0.25">
      <c r="A185" t="s">
        <v>148</v>
      </c>
      <c r="B185">
        <v>-900</v>
      </c>
      <c r="C185" t="s">
        <v>573</v>
      </c>
    </row>
    <row r="186" spans="1:3" x14ac:dyDescent="0.25">
      <c r="A186" t="s">
        <v>154</v>
      </c>
      <c r="B186">
        <v>0</v>
      </c>
      <c r="C186" t="s">
        <v>562</v>
      </c>
    </row>
    <row r="187" spans="1:3" x14ac:dyDescent="0.25">
      <c r="A187" t="s">
        <v>154</v>
      </c>
      <c r="B187">
        <v>0</v>
      </c>
      <c r="C187" t="s">
        <v>563</v>
      </c>
    </row>
    <row r="188" spans="1:3" x14ac:dyDescent="0.25">
      <c r="A188" t="s">
        <v>154</v>
      </c>
      <c r="B188">
        <v>0</v>
      </c>
      <c r="C188" t="s">
        <v>564</v>
      </c>
    </row>
    <row r="189" spans="1:3" x14ac:dyDescent="0.25">
      <c r="A189" t="s">
        <v>154</v>
      </c>
      <c r="B189">
        <v>0</v>
      </c>
      <c r="C189" t="s">
        <v>565</v>
      </c>
    </row>
    <row r="190" spans="1:3" x14ac:dyDescent="0.25">
      <c r="A190" t="s">
        <v>154</v>
      </c>
      <c r="B190">
        <v>0</v>
      </c>
      <c r="C190" t="s">
        <v>566</v>
      </c>
    </row>
    <row r="191" spans="1:3" x14ac:dyDescent="0.25">
      <c r="A191" t="s">
        <v>154</v>
      </c>
      <c r="B191">
        <v>0</v>
      </c>
      <c r="C191" t="s">
        <v>567</v>
      </c>
    </row>
    <row r="192" spans="1:3" x14ac:dyDescent="0.25">
      <c r="A192" t="s">
        <v>154</v>
      </c>
      <c r="B192">
        <v>0</v>
      </c>
      <c r="C192" t="s">
        <v>568</v>
      </c>
    </row>
    <row r="193" spans="1:3" x14ac:dyDescent="0.25">
      <c r="A193" t="s">
        <v>154</v>
      </c>
      <c r="B193">
        <v>0</v>
      </c>
      <c r="C193" t="s">
        <v>569</v>
      </c>
    </row>
    <row r="194" spans="1:3" x14ac:dyDescent="0.25">
      <c r="A194" t="s">
        <v>154</v>
      </c>
      <c r="B194">
        <v>0</v>
      </c>
      <c r="C194" t="s">
        <v>570</v>
      </c>
    </row>
    <row r="195" spans="1:3" x14ac:dyDescent="0.25">
      <c r="A195" t="s">
        <v>154</v>
      </c>
      <c r="B195">
        <v>0</v>
      </c>
      <c r="C195" t="s">
        <v>571</v>
      </c>
    </row>
    <row r="196" spans="1:3" x14ac:dyDescent="0.25">
      <c r="A196" t="s">
        <v>154</v>
      </c>
      <c r="B196">
        <v>0</v>
      </c>
      <c r="C196" t="s">
        <v>572</v>
      </c>
    </row>
    <row r="197" spans="1:3" x14ac:dyDescent="0.25">
      <c r="A197" t="s">
        <v>154</v>
      </c>
      <c r="B197">
        <v>0</v>
      </c>
      <c r="C197" t="s">
        <v>573</v>
      </c>
    </row>
    <row r="198" spans="1:3" x14ac:dyDescent="0.25">
      <c r="A198" t="s">
        <v>162</v>
      </c>
      <c r="B198">
        <v>0</v>
      </c>
      <c r="C198" t="s">
        <v>562</v>
      </c>
    </row>
    <row r="199" spans="1:3" x14ac:dyDescent="0.25">
      <c r="A199" t="s">
        <v>162</v>
      </c>
      <c r="B199">
        <v>0</v>
      </c>
      <c r="C199" t="s">
        <v>563</v>
      </c>
    </row>
    <row r="200" spans="1:3" x14ac:dyDescent="0.25">
      <c r="A200" t="s">
        <v>162</v>
      </c>
      <c r="B200">
        <v>0</v>
      </c>
      <c r="C200" t="s">
        <v>564</v>
      </c>
    </row>
    <row r="201" spans="1:3" x14ac:dyDescent="0.25">
      <c r="A201" t="s">
        <v>162</v>
      </c>
      <c r="B201">
        <v>0</v>
      </c>
      <c r="C201" t="s">
        <v>565</v>
      </c>
    </row>
    <row r="202" spans="1:3" x14ac:dyDescent="0.25">
      <c r="A202" t="s">
        <v>162</v>
      </c>
      <c r="B202">
        <v>0</v>
      </c>
      <c r="C202" t="s">
        <v>566</v>
      </c>
    </row>
    <row r="203" spans="1:3" x14ac:dyDescent="0.25">
      <c r="A203" t="s">
        <v>162</v>
      </c>
      <c r="B203">
        <v>0</v>
      </c>
      <c r="C203" t="s">
        <v>567</v>
      </c>
    </row>
    <row r="204" spans="1:3" x14ac:dyDescent="0.25">
      <c r="A204" t="s">
        <v>162</v>
      </c>
      <c r="B204">
        <v>0</v>
      </c>
      <c r="C204" t="s">
        <v>568</v>
      </c>
    </row>
    <row r="205" spans="1:3" x14ac:dyDescent="0.25">
      <c r="A205" t="s">
        <v>162</v>
      </c>
      <c r="B205">
        <v>0</v>
      </c>
      <c r="C205" t="s">
        <v>569</v>
      </c>
    </row>
    <row r="206" spans="1:3" x14ac:dyDescent="0.25">
      <c r="A206" t="s">
        <v>162</v>
      </c>
      <c r="B206">
        <v>0</v>
      </c>
      <c r="C206" t="s">
        <v>570</v>
      </c>
    </row>
    <row r="207" spans="1:3" x14ac:dyDescent="0.25">
      <c r="A207" t="s">
        <v>162</v>
      </c>
      <c r="B207">
        <v>0</v>
      </c>
      <c r="C207" t="s">
        <v>571</v>
      </c>
    </row>
    <row r="208" spans="1:3" x14ac:dyDescent="0.25">
      <c r="A208" t="s">
        <v>162</v>
      </c>
      <c r="B208">
        <v>0</v>
      </c>
      <c r="C208" t="s">
        <v>572</v>
      </c>
    </row>
    <row r="209" spans="1:3" x14ac:dyDescent="0.25">
      <c r="A209" t="s">
        <v>162</v>
      </c>
      <c r="B209">
        <v>0</v>
      </c>
      <c r="C209" t="s">
        <v>573</v>
      </c>
    </row>
    <row r="210" spans="1:3" x14ac:dyDescent="0.25">
      <c r="A210" t="s">
        <v>276</v>
      </c>
      <c r="B210">
        <v>-2900</v>
      </c>
      <c r="C210" t="s">
        <v>562</v>
      </c>
    </row>
    <row r="211" spans="1:3" x14ac:dyDescent="0.25">
      <c r="A211" t="s">
        <v>276</v>
      </c>
      <c r="B211">
        <v>-2900</v>
      </c>
      <c r="C211" t="s">
        <v>563</v>
      </c>
    </row>
    <row r="212" spans="1:3" x14ac:dyDescent="0.25">
      <c r="A212" t="s">
        <v>276</v>
      </c>
      <c r="B212">
        <v>-2900</v>
      </c>
      <c r="C212" t="s">
        <v>564</v>
      </c>
    </row>
    <row r="213" spans="1:3" x14ac:dyDescent="0.25">
      <c r="A213" t="s">
        <v>276</v>
      </c>
      <c r="B213">
        <v>-2900</v>
      </c>
      <c r="C213" t="s">
        <v>565</v>
      </c>
    </row>
    <row r="214" spans="1:3" x14ac:dyDescent="0.25">
      <c r="A214" t="s">
        <v>276</v>
      </c>
      <c r="B214">
        <v>-2900</v>
      </c>
      <c r="C214" t="s">
        <v>566</v>
      </c>
    </row>
    <row r="215" spans="1:3" x14ac:dyDescent="0.25">
      <c r="A215" t="s">
        <v>276</v>
      </c>
      <c r="B215">
        <v>-2900</v>
      </c>
      <c r="C215" t="s">
        <v>567</v>
      </c>
    </row>
    <row r="216" spans="1:3" x14ac:dyDescent="0.25">
      <c r="A216" t="s">
        <v>276</v>
      </c>
      <c r="B216">
        <v>-2900</v>
      </c>
      <c r="C216" t="s">
        <v>568</v>
      </c>
    </row>
    <row r="217" spans="1:3" x14ac:dyDescent="0.25">
      <c r="A217" t="s">
        <v>276</v>
      </c>
      <c r="B217">
        <v>-2900</v>
      </c>
      <c r="C217" t="s">
        <v>569</v>
      </c>
    </row>
    <row r="218" spans="1:3" x14ac:dyDescent="0.25">
      <c r="A218" t="s">
        <v>276</v>
      </c>
      <c r="B218">
        <v>-2900</v>
      </c>
      <c r="C218" t="s">
        <v>570</v>
      </c>
    </row>
    <row r="219" spans="1:3" x14ac:dyDescent="0.25">
      <c r="A219" t="s">
        <v>276</v>
      </c>
      <c r="B219">
        <v>-2900</v>
      </c>
      <c r="C219" t="s">
        <v>571</v>
      </c>
    </row>
    <row r="220" spans="1:3" x14ac:dyDescent="0.25">
      <c r="A220" t="s">
        <v>276</v>
      </c>
      <c r="B220">
        <v>-2900</v>
      </c>
      <c r="C220" t="s">
        <v>572</v>
      </c>
    </row>
    <row r="221" spans="1:3" x14ac:dyDescent="0.25">
      <c r="A221" t="s">
        <v>276</v>
      </c>
      <c r="B221">
        <v>-2900</v>
      </c>
      <c r="C221" t="s">
        <v>573</v>
      </c>
    </row>
    <row r="222" spans="1:3" x14ac:dyDescent="0.25">
      <c r="A222" t="s">
        <v>247</v>
      </c>
      <c r="B222">
        <v>-3000</v>
      </c>
      <c r="C222" t="s">
        <v>562</v>
      </c>
    </row>
    <row r="223" spans="1:3" x14ac:dyDescent="0.25">
      <c r="A223" t="s">
        <v>559</v>
      </c>
      <c r="B223">
        <v>-180</v>
      </c>
      <c r="C223" t="s">
        <v>570</v>
      </c>
    </row>
    <row r="224" spans="1:3" x14ac:dyDescent="0.25">
      <c r="A224" t="s">
        <v>172</v>
      </c>
      <c r="B224">
        <v>-2900</v>
      </c>
      <c r="C224" t="s">
        <v>562</v>
      </c>
    </row>
    <row r="225" spans="1:3" x14ac:dyDescent="0.25">
      <c r="A225" t="s">
        <v>172</v>
      </c>
      <c r="B225">
        <v>-2900</v>
      </c>
      <c r="C225" t="s">
        <v>563</v>
      </c>
    </row>
    <row r="226" spans="1:3" x14ac:dyDescent="0.25">
      <c r="A226" t="s">
        <v>172</v>
      </c>
      <c r="B226">
        <v>-2900</v>
      </c>
      <c r="C226" t="s">
        <v>564</v>
      </c>
    </row>
    <row r="227" spans="1:3" x14ac:dyDescent="0.25">
      <c r="A227" t="s">
        <v>172</v>
      </c>
      <c r="B227">
        <v>-2900</v>
      </c>
      <c r="C227" t="s">
        <v>565</v>
      </c>
    </row>
    <row r="228" spans="1:3" x14ac:dyDescent="0.25">
      <c r="A228" t="s">
        <v>172</v>
      </c>
      <c r="B228">
        <v>-2900</v>
      </c>
      <c r="C228" t="s">
        <v>566</v>
      </c>
    </row>
    <row r="229" spans="1:3" x14ac:dyDescent="0.25">
      <c r="A229" t="s">
        <v>172</v>
      </c>
      <c r="B229">
        <v>-2900</v>
      </c>
      <c r="C229" t="s">
        <v>567</v>
      </c>
    </row>
    <row r="230" spans="1:3" x14ac:dyDescent="0.25">
      <c r="A230" t="s">
        <v>172</v>
      </c>
      <c r="B230">
        <v>-2900</v>
      </c>
      <c r="C230" t="s">
        <v>568</v>
      </c>
    </row>
    <row r="231" spans="1:3" x14ac:dyDescent="0.25">
      <c r="A231" t="s">
        <v>172</v>
      </c>
      <c r="B231">
        <v>-2900</v>
      </c>
      <c r="C231" t="s">
        <v>569</v>
      </c>
    </row>
    <row r="232" spans="1:3" x14ac:dyDescent="0.25">
      <c r="A232" t="s">
        <v>172</v>
      </c>
      <c r="B232">
        <v>-3080</v>
      </c>
      <c r="C232" t="s">
        <v>570</v>
      </c>
    </row>
    <row r="233" spans="1:3" x14ac:dyDescent="0.25">
      <c r="A233" t="s">
        <v>172</v>
      </c>
      <c r="B233">
        <v>-2900</v>
      </c>
      <c r="C233" t="s">
        <v>571</v>
      </c>
    </row>
    <row r="234" spans="1:3" x14ac:dyDescent="0.25">
      <c r="A234" t="s">
        <v>172</v>
      </c>
      <c r="B234">
        <v>-2900</v>
      </c>
      <c r="C234" t="s">
        <v>572</v>
      </c>
    </row>
    <row r="235" spans="1:3" x14ac:dyDescent="0.25">
      <c r="A235" t="s">
        <v>172</v>
      </c>
      <c r="B235">
        <v>-2900</v>
      </c>
      <c r="C235" t="s">
        <v>573</v>
      </c>
    </row>
    <row r="236" spans="1:3" x14ac:dyDescent="0.25">
      <c r="A236" t="s">
        <v>176</v>
      </c>
      <c r="B236">
        <v>-4299</v>
      </c>
      <c r="C236" t="s">
        <v>562</v>
      </c>
    </row>
    <row r="237" spans="1:3" x14ac:dyDescent="0.25">
      <c r="A237" t="s">
        <v>176</v>
      </c>
      <c r="B237">
        <v>-4299</v>
      </c>
      <c r="C237" t="s">
        <v>563</v>
      </c>
    </row>
    <row r="238" spans="1:3" x14ac:dyDescent="0.25">
      <c r="A238" t="s">
        <v>176</v>
      </c>
      <c r="B238">
        <v>-4299</v>
      </c>
      <c r="C238" t="s">
        <v>564</v>
      </c>
    </row>
    <row r="239" spans="1:3" x14ac:dyDescent="0.25">
      <c r="A239" t="s">
        <v>176</v>
      </c>
      <c r="B239">
        <v>-4299</v>
      </c>
      <c r="C239" t="s">
        <v>565</v>
      </c>
    </row>
    <row r="240" spans="1:3" x14ac:dyDescent="0.25">
      <c r="A240" t="s">
        <v>176</v>
      </c>
      <c r="B240">
        <v>-4471</v>
      </c>
      <c r="C240" t="s">
        <v>566</v>
      </c>
    </row>
    <row r="241" spans="1:3" x14ac:dyDescent="0.25">
      <c r="A241" t="s">
        <v>176</v>
      </c>
      <c r="B241">
        <v>-4471</v>
      </c>
      <c r="C241" t="s">
        <v>567</v>
      </c>
    </row>
    <row r="242" spans="1:3" x14ac:dyDescent="0.25">
      <c r="A242" t="s">
        <v>176</v>
      </c>
      <c r="B242">
        <v>-4471</v>
      </c>
      <c r="C242" t="s">
        <v>568</v>
      </c>
    </row>
    <row r="243" spans="1:3" x14ac:dyDescent="0.25">
      <c r="A243" t="s">
        <v>176</v>
      </c>
      <c r="B243">
        <v>-4471</v>
      </c>
      <c r="C243" t="s">
        <v>569</v>
      </c>
    </row>
    <row r="244" spans="1:3" x14ac:dyDescent="0.25">
      <c r="A244" t="s">
        <v>176</v>
      </c>
      <c r="B244">
        <v>-4471</v>
      </c>
      <c r="C244" t="s">
        <v>570</v>
      </c>
    </row>
    <row r="245" spans="1:3" x14ac:dyDescent="0.25">
      <c r="A245" t="s">
        <v>176</v>
      </c>
      <c r="B245">
        <v>-4471</v>
      </c>
      <c r="C245" t="s">
        <v>571</v>
      </c>
    </row>
    <row r="246" spans="1:3" x14ac:dyDescent="0.25">
      <c r="A246" t="s">
        <v>176</v>
      </c>
      <c r="B246">
        <v>-4471</v>
      </c>
      <c r="C246" t="s">
        <v>572</v>
      </c>
    </row>
    <row r="247" spans="1:3" x14ac:dyDescent="0.25">
      <c r="A247" t="s">
        <v>176</v>
      </c>
      <c r="B247">
        <v>-4471</v>
      </c>
      <c r="C247" t="s">
        <v>573</v>
      </c>
    </row>
    <row r="248" spans="1:3" x14ac:dyDescent="0.25">
      <c r="A248" t="s">
        <v>184</v>
      </c>
      <c r="B248">
        <v>-50</v>
      </c>
      <c r="C248" t="s">
        <v>564</v>
      </c>
    </row>
    <row r="249" spans="1:3" x14ac:dyDescent="0.25">
      <c r="A249" t="s">
        <v>184</v>
      </c>
      <c r="B249">
        <v>-50</v>
      </c>
      <c r="C249" t="s">
        <v>567</v>
      </c>
    </row>
    <row r="250" spans="1:3" x14ac:dyDescent="0.25">
      <c r="A250" t="s">
        <v>184</v>
      </c>
      <c r="B250">
        <v>-50</v>
      </c>
      <c r="C250" t="s">
        <v>570</v>
      </c>
    </row>
    <row r="251" spans="1:3" x14ac:dyDescent="0.25">
      <c r="A251" t="s">
        <v>184</v>
      </c>
      <c r="B251">
        <v>-50</v>
      </c>
      <c r="C251" t="s">
        <v>573</v>
      </c>
    </row>
    <row r="252" spans="1:3" x14ac:dyDescent="0.25">
      <c r="A252" t="s">
        <v>188</v>
      </c>
      <c r="B252">
        <v>-275</v>
      </c>
      <c r="C252" t="s">
        <v>562</v>
      </c>
    </row>
    <row r="253" spans="1:3" x14ac:dyDescent="0.25">
      <c r="A253" t="s">
        <v>188</v>
      </c>
      <c r="B253">
        <v>-275</v>
      </c>
      <c r="C253" t="s">
        <v>563</v>
      </c>
    </row>
    <row r="254" spans="1:3" x14ac:dyDescent="0.25">
      <c r="A254" t="s">
        <v>188</v>
      </c>
      <c r="B254">
        <v>-275</v>
      </c>
      <c r="C254" t="s">
        <v>564</v>
      </c>
    </row>
    <row r="255" spans="1:3" x14ac:dyDescent="0.25">
      <c r="A255" t="s">
        <v>188</v>
      </c>
      <c r="B255">
        <v>-275</v>
      </c>
      <c r="C255" t="s">
        <v>565</v>
      </c>
    </row>
    <row r="256" spans="1:3" x14ac:dyDescent="0.25">
      <c r="A256" t="s">
        <v>188</v>
      </c>
      <c r="B256">
        <v>-275</v>
      </c>
      <c r="C256" t="s">
        <v>566</v>
      </c>
    </row>
    <row r="257" spans="1:3" x14ac:dyDescent="0.25">
      <c r="A257" t="s">
        <v>188</v>
      </c>
      <c r="B257">
        <v>-275</v>
      </c>
      <c r="C257" t="s">
        <v>567</v>
      </c>
    </row>
    <row r="258" spans="1:3" x14ac:dyDescent="0.25">
      <c r="A258" t="s">
        <v>188</v>
      </c>
      <c r="B258">
        <v>-275</v>
      </c>
      <c r="C258" t="s">
        <v>568</v>
      </c>
    </row>
    <row r="259" spans="1:3" x14ac:dyDescent="0.25">
      <c r="A259" t="s">
        <v>188</v>
      </c>
      <c r="B259">
        <v>-275</v>
      </c>
      <c r="C259" t="s">
        <v>569</v>
      </c>
    </row>
    <row r="260" spans="1:3" x14ac:dyDescent="0.25">
      <c r="A260" t="s">
        <v>188</v>
      </c>
      <c r="B260">
        <v>-275</v>
      </c>
      <c r="C260" t="s">
        <v>570</v>
      </c>
    </row>
    <row r="261" spans="1:3" x14ac:dyDescent="0.25">
      <c r="A261" t="s">
        <v>188</v>
      </c>
      <c r="B261">
        <v>-275</v>
      </c>
      <c r="C261" t="s">
        <v>571</v>
      </c>
    </row>
    <row r="262" spans="1:3" x14ac:dyDescent="0.25">
      <c r="A262" t="s">
        <v>188</v>
      </c>
      <c r="B262">
        <v>-275</v>
      </c>
      <c r="C262" t="s">
        <v>572</v>
      </c>
    </row>
    <row r="263" spans="1:3" x14ac:dyDescent="0.25">
      <c r="A263" t="s">
        <v>188</v>
      </c>
      <c r="B263">
        <v>-275</v>
      </c>
      <c r="C263" t="s">
        <v>573</v>
      </c>
    </row>
    <row r="264" spans="1:3" x14ac:dyDescent="0.25">
      <c r="A264" t="s">
        <v>190</v>
      </c>
      <c r="B264">
        <v>-100</v>
      </c>
      <c r="C264" t="s">
        <v>564</v>
      </c>
    </row>
    <row r="265" spans="1:3" x14ac:dyDescent="0.25">
      <c r="A265" t="s">
        <v>190</v>
      </c>
      <c r="B265">
        <v>-100</v>
      </c>
      <c r="C265" t="s">
        <v>567</v>
      </c>
    </row>
    <row r="266" spans="1:3" x14ac:dyDescent="0.25">
      <c r="A266" t="s">
        <v>190</v>
      </c>
      <c r="B266">
        <v>-100</v>
      </c>
      <c r="C266" t="s">
        <v>570</v>
      </c>
    </row>
    <row r="267" spans="1:3" x14ac:dyDescent="0.25">
      <c r="A267" t="s">
        <v>190</v>
      </c>
      <c r="B267">
        <v>-100</v>
      </c>
      <c r="C267" t="s">
        <v>573</v>
      </c>
    </row>
    <row r="268" spans="1:3" x14ac:dyDescent="0.25">
      <c r="A268" t="s">
        <v>544</v>
      </c>
      <c r="B268">
        <v>-650</v>
      </c>
      <c r="C268" t="s">
        <v>566</v>
      </c>
    </row>
    <row r="269" spans="1:3" x14ac:dyDescent="0.25">
      <c r="A269" t="s">
        <v>198</v>
      </c>
      <c r="B269">
        <v>-4574</v>
      </c>
      <c r="C269" t="s">
        <v>562</v>
      </c>
    </row>
    <row r="270" spans="1:3" x14ac:dyDescent="0.25">
      <c r="A270" t="s">
        <v>198</v>
      </c>
      <c r="B270">
        <v>-4574</v>
      </c>
      <c r="C270" t="s">
        <v>563</v>
      </c>
    </row>
    <row r="271" spans="1:3" x14ac:dyDescent="0.25">
      <c r="A271" t="s">
        <v>198</v>
      </c>
      <c r="B271">
        <v>-4724</v>
      </c>
      <c r="C271" t="s">
        <v>564</v>
      </c>
    </row>
    <row r="272" spans="1:3" x14ac:dyDescent="0.25">
      <c r="A272" t="s">
        <v>198</v>
      </c>
      <c r="B272">
        <v>-4574</v>
      </c>
      <c r="C272" t="s">
        <v>565</v>
      </c>
    </row>
    <row r="273" spans="1:3" x14ac:dyDescent="0.25">
      <c r="A273" t="s">
        <v>198</v>
      </c>
      <c r="B273">
        <v>-5396</v>
      </c>
      <c r="C273" t="s">
        <v>566</v>
      </c>
    </row>
    <row r="274" spans="1:3" x14ac:dyDescent="0.25">
      <c r="A274" t="s">
        <v>198</v>
      </c>
      <c r="B274">
        <v>-4896</v>
      </c>
      <c r="C274" t="s">
        <v>567</v>
      </c>
    </row>
    <row r="275" spans="1:3" x14ac:dyDescent="0.25">
      <c r="A275" t="s">
        <v>198</v>
      </c>
      <c r="B275">
        <v>-4746</v>
      </c>
      <c r="C275" t="s">
        <v>568</v>
      </c>
    </row>
    <row r="276" spans="1:3" x14ac:dyDescent="0.25">
      <c r="A276" t="s">
        <v>198</v>
      </c>
      <c r="B276">
        <v>-4746</v>
      </c>
      <c r="C276" t="s">
        <v>569</v>
      </c>
    </row>
    <row r="277" spans="1:3" x14ac:dyDescent="0.25">
      <c r="A277" t="s">
        <v>198</v>
      </c>
      <c r="B277">
        <v>-4896</v>
      </c>
      <c r="C277" t="s">
        <v>570</v>
      </c>
    </row>
    <row r="278" spans="1:3" x14ac:dyDescent="0.25">
      <c r="A278" t="s">
        <v>198</v>
      </c>
      <c r="B278">
        <v>-4746</v>
      </c>
      <c r="C278" t="s">
        <v>571</v>
      </c>
    </row>
    <row r="279" spans="1:3" x14ac:dyDescent="0.25">
      <c r="A279" t="s">
        <v>198</v>
      </c>
      <c r="B279">
        <v>-4746</v>
      </c>
      <c r="C279" t="s">
        <v>572</v>
      </c>
    </row>
    <row r="280" spans="1:3" x14ac:dyDescent="0.25">
      <c r="A280" t="s">
        <v>198</v>
      </c>
      <c r="B280">
        <v>-4896</v>
      </c>
      <c r="C280" t="s">
        <v>573</v>
      </c>
    </row>
    <row r="281" spans="1:3" x14ac:dyDescent="0.25">
      <c r="A281" t="s">
        <v>206</v>
      </c>
      <c r="B281">
        <v>0</v>
      </c>
      <c r="C281" t="s">
        <v>562</v>
      </c>
    </row>
    <row r="282" spans="1:3" x14ac:dyDescent="0.25">
      <c r="A282" t="s">
        <v>206</v>
      </c>
      <c r="B282">
        <v>0</v>
      </c>
      <c r="C282" t="s">
        <v>563</v>
      </c>
    </row>
    <row r="283" spans="1:3" x14ac:dyDescent="0.25">
      <c r="A283" t="s">
        <v>206</v>
      </c>
      <c r="B283">
        <v>0</v>
      </c>
      <c r="C283" t="s">
        <v>564</v>
      </c>
    </row>
    <row r="284" spans="1:3" x14ac:dyDescent="0.25">
      <c r="A284" t="s">
        <v>206</v>
      </c>
      <c r="B284">
        <v>0</v>
      </c>
      <c r="C284" t="s">
        <v>565</v>
      </c>
    </row>
    <row r="285" spans="1:3" x14ac:dyDescent="0.25">
      <c r="A285" t="s">
        <v>206</v>
      </c>
      <c r="B285">
        <v>0</v>
      </c>
      <c r="C285" t="s">
        <v>566</v>
      </c>
    </row>
    <row r="286" spans="1:3" x14ac:dyDescent="0.25">
      <c r="A286" t="s">
        <v>206</v>
      </c>
      <c r="B286">
        <v>0</v>
      </c>
      <c r="C286" t="s">
        <v>567</v>
      </c>
    </row>
    <row r="287" spans="1:3" x14ac:dyDescent="0.25">
      <c r="A287" t="s">
        <v>206</v>
      </c>
      <c r="B287">
        <v>0</v>
      </c>
      <c r="C287" t="s">
        <v>568</v>
      </c>
    </row>
    <row r="288" spans="1:3" x14ac:dyDescent="0.25">
      <c r="A288" t="s">
        <v>206</v>
      </c>
      <c r="B288">
        <v>0</v>
      </c>
      <c r="C288" t="s">
        <v>569</v>
      </c>
    </row>
    <row r="289" spans="1:3" x14ac:dyDescent="0.25">
      <c r="A289" t="s">
        <v>206</v>
      </c>
      <c r="B289">
        <v>0</v>
      </c>
      <c r="C289" t="s">
        <v>570</v>
      </c>
    </row>
    <row r="290" spans="1:3" x14ac:dyDescent="0.25">
      <c r="A290" t="s">
        <v>206</v>
      </c>
      <c r="B290">
        <v>0</v>
      </c>
      <c r="C290" t="s">
        <v>571</v>
      </c>
    </row>
    <row r="291" spans="1:3" x14ac:dyDescent="0.25">
      <c r="A291" t="s">
        <v>206</v>
      </c>
      <c r="B291">
        <v>0</v>
      </c>
      <c r="C291" t="s">
        <v>572</v>
      </c>
    </row>
    <row r="292" spans="1:3" x14ac:dyDescent="0.25">
      <c r="A292" t="s">
        <v>206</v>
      </c>
      <c r="B292">
        <v>0</v>
      </c>
      <c r="C292" t="s">
        <v>573</v>
      </c>
    </row>
    <row r="293" spans="1:3" x14ac:dyDescent="0.25">
      <c r="A293" t="s">
        <v>281</v>
      </c>
      <c r="B293">
        <v>0</v>
      </c>
      <c r="C293" t="s">
        <v>562</v>
      </c>
    </row>
    <row r="294" spans="1:3" x14ac:dyDescent="0.25">
      <c r="A294" t="s">
        <v>281</v>
      </c>
      <c r="B294">
        <v>0</v>
      </c>
      <c r="C294" t="s">
        <v>563</v>
      </c>
    </row>
    <row r="295" spans="1:3" x14ac:dyDescent="0.25">
      <c r="A295" t="s">
        <v>281</v>
      </c>
      <c r="B295">
        <v>0</v>
      </c>
      <c r="C295" t="s">
        <v>564</v>
      </c>
    </row>
    <row r="296" spans="1:3" x14ac:dyDescent="0.25">
      <c r="A296" t="s">
        <v>281</v>
      </c>
      <c r="B296">
        <v>0</v>
      </c>
      <c r="C296" t="s">
        <v>565</v>
      </c>
    </row>
    <row r="297" spans="1:3" x14ac:dyDescent="0.25">
      <c r="A297" t="s">
        <v>281</v>
      </c>
      <c r="B297">
        <v>0</v>
      </c>
      <c r="C297" t="s">
        <v>566</v>
      </c>
    </row>
    <row r="298" spans="1:3" x14ac:dyDescent="0.25">
      <c r="A298" t="s">
        <v>281</v>
      </c>
      <c r="B298">
        <v>0</v>
      </c>
      <c r="C298" t="s">
        <v>567</v>
      </c>
    </row>
    <row r="299" spans="1:3" x14ac:dyDescent="0.25">
      <c r="A299" t="s">
        <v>281</v>
      </c>
      <c r="B299">
        <v>0</v>
      </c>
      <c r="C299" t="s">
        <v>568</v>
      </c>
    </row>
    <row r="300" spans="1:3" x14ac:dyDescent="0.25">
      <c r="A300" t="s">
        <v>281</v>
      </c>
      <c r="B300">
        <v>0</v>
      </c>
      <c r="C300" t="s">
        <v>569</v>
      </c>
    </row>
    <row r="301" spans="1:3" x14ac:dyDescent="0.25">
      <c r="A301" t="s">
        <v>281</v>
      </c>
      <c r="B301">
        <v>0</v>
      </c>
      <c r="C301" t="s">
        <v>570</v>
      </c>
    </row>
    <row r="302" spans="1:3" x14ac:dyDescent="0.25">
      <c r="A302" t="s">
        <v>281</v>
      </c>
      <c r="B302">
        <v>0</v>
      </c>
      <c r="C302" t="s">
        <v>571</v>
      </c>
    </row>
    <row r="303" spans="1:3" x14ac:dyDescent="0.25">
      <c r="A303" t="s">
        <v>281</v>
      </c>
      <c r="B303">
        <v>0</v>
      </c>
      <c r="C303" t="s">
        <v>572</v>
      </c>
    </row>
    <row r="304" spans="1:3" x14ac:dyDescent="0.25">
      <c r="A304" t="s">
        <v>281</v>
      </c>
      <c r="B304">
        <v>0</v>
      </c>
      <c r="C304" t="s">
        <v>573</v>
      </c>
    </row>
    <row r="305" spans="1:3" x14ac:dyDescent="0.25">
      <c r="A305" t="s">
        <v>218</v>
      </c>
      <c r="B305">
        <v>-175</v>
      </c>
      <c r="C305" t="s">
        <v>562</v>
      </c>
    </row>
    <row r="306" spans="1:3" x14ac:dyDescent="0.25">
      <c r="A306" t="s">
        <v>218</v>
      </c>
      <c r="B306">
        <v>-175</v>
      </c>
      <c r="C306" t="s">
        <v>563</v>
      </c>
    </row>
    <row r="307" spans="1:3" x14ac:dyDescent="0.25">
      <c r="A307" t="s">
        <v>218</v>
      </c>
      <c r="B307">
        <v>-175</v>
      </c>
      <c r="C307" t="s">
        <v>564</v>
      </c>
    </row>
    <row r="308" spans="1:3" x14ac:dyDescent="0.25">
      <c r="A308" t="s">
        <v>218</v>
      </c>
      <c r="B308">
        <v>-175</v>
      </c>
      <c r="C308" t="s">
        <v>565</v>
      </c>
    </row>
    <row r="309" spans="1:3" x14ac:dyDescent="0.25">
      <c r="A309" t="s">
        <v>218</v>
      </c>
      <c r="B309">
        <v>-175</v>
      </c>
      <c r="C309" t="s">
        <v>566</v>
      </c>
    </row>
    <row r="310" spans="1:3" x14ac:dyDescent="0.25">
      <c r="A310" t="s">
        <v>218</v>
      </c>
      <c r="B310">
        <v>-175</v>
      </c>
      <c r="C310" t="s">
        <v>567</v>
      </c>
    </row>
    <row r="311" spans="1:3" x14ac:dyDescent="0.25">
      <c r="A311" t="s">
        <v>218</v>
      </c>
      <c r="B311">
        <v>-175</v>
      </c>
      <c r="C311" t="s">
        <v>568</v>
      </c>
    </row>
    <row r="312" spans="1:3" x14ac:dyDescent="0.25">
      <c r="A312" t="s">
        <v>218</v>
      </c>
      <c r="B312">
        <v>-175</v>
      </c>
      <c r="C312" t="s">
        <v>569</v>
      </c>
    </row>
    <row r="313" spans="1:3" x14ac:dyDescent="0.25">
      <c r="A313" t="s">
        <v>218</v>
      </c>
      <c r="B313">
        <v>-175</v>
      </c>
      <c r="C313" t="s">
        <v>570</v>
      </c>
    </row>
    <row r="314" spans="1:3" x14ac:dyDescent="0.25">
      <c r="A314" t="s">
        <v>218</v>
      </c>
      <c r="B314">
        <v>-175</v>
      </c>
      <c r="C314" t="s">
        <v>571</v>
      </c>
    </row>
    <row r="315" spans="1:3" x14ac:dyDescent="0.25">
      <c r="A315" t="s">
        <v>218</v>
      </c>
      <c r="B315">
        <v>-175</v>
      </c>
      <c r="C315" t="s">
        <v>572</v>
      </c>
    </row>
    <row r="316" spans="1:3" x14ac:dyDescent="0.25">
      <c r="A316" t="s">
        <v>218</v>
      </c>
      <c r="B316">
        <v>-175</v>
      </c>
      <c r="C316" t="s">
        <v>573</v>
      </c>
    </row>
    <row r="317" spans="1:3" x14ac:dyDescent="0.25">
      <c r="A317" t="s">
        <v>333</v>
      </c>
      <c r="B317">
        <v>-30</v>
      </c>
      <c r="C317" t="s">
        <v>562</v>
      </c>
    </row>
    <row r="318" spans="1:3" x14ac:dyDescent="0.25">
      <c r="A318" t="s">
        <v>333</v>
      </c>
      <c r="B318">
        <v>-30</v>
      </c>
      <c r="C318" t="s">
        <v>563</v>
      </c>
    </row>
    <row r="319" spans="1:3" x14ac:dyDescent="0.25">
      <c r="A319" t="s">
        <v>333</v>
      </c>
      <c r="B319">
        <v>-30</v>
      </c>
      <c r="C319" t="s">
        <v>564</v>
      </c>
    </row>
    <row r="320" spans="1:3" x14ac:dyDescent="0.25">
      <c r="A320" t="s">
        <v>333</v>
      </c>
      <c r="B320">
        <v>-30</v>
      </c>
      <c r="C320" t="s">
        <v>565</v>
      </c>
    </row>
    <row r="321" spans="1:3" x14ac:dyDescent="0.25">
      <c r="A321" t="s">
        <v>333</v>
      </c>
      <c r="B321">
        <v>-30</v>
      </c>
      <c r="C321" t="s">
        <v>566</v>
      </c>
    </row>
    <row r="322" spans="1:3" x14ac:dyDescent="0.25">
      <c r="A322" t="s">
        <v>333</v>
      </c>
      <c r="B322">
        <v>-30</v>
      </c>
      <c r="C322" t="s">
        <v>567</v>
      </c>
    </row>
    <row r="323" spans="1:3" x14ac:dyDescent="0.25">
      <c r="A323" t="s">
        <v>333</v>
      </c>
      <c r="B323">
        <v>-30</v>
      </c>
      <c r="C323" t="s">
        <v>568</v>
      </c>
    </row>
    <row r="324" spans="1:3" x14ac:dyDescent="0.25">
      <c r="A324" t="s">
        <v>333</v>
      </c>
      <c r="B324">
        <v>-30</v>
      </c>
      <c r="C324" t="s">
        <v>569</v>
      </c>
    </row>
    <row r="325" spans="1:3" x14ac:dyDescent="0.25">
      <c r="A325" t="s">
        <v>333</v>
      </c>
      <c r="B325">
        <v>-30</v>
      </c>
      <c r="C325" t="s">
        <v>570</v>
      </c>
    </row>
    <row r="326" spans="1:3" x14ac:dyDescent="0.25">
      <c r="A326" t="s">
        <v>333</v>
      </c>
      <c r="B326">
        <v>-30</v>
      </c>
      <c r="C326" t="s">
        <v>571</v>
      </c>
    </row>
    <row r="327" spans="1:3" x14ac:dyDescent="0.25">
      <c r="A327" t="s">
        <v>333</v>
      </c>
      <c r="B327">
        <v>-30</v>
      </c>
      <c r="C327" t="s">
        <v>572</v>
      </c>
    </row>
    <row r="328" spans="1:3" x14ac:dyDescent="0.25">
      <c r="A328" t="s">
        <v>333</v>
      </c>
      <c r="B328">
        <v>-30</v>
      </c>
      <c r="C328" t="s">
        <v>573</v>
      </c>
    </row>
    <row r="329" spans="1:3" x14ac:dyDescent="0.25">
      <c r="A329" t="s">
        <v>220</v>
      </c>
      <c r="B329">
        <v>-205</v>
      </c>
      <c r="C329" t="s">
        <v>562</v>
      </c>
    </row>
    <row r="330" spans="1:3" x14ac:dyDescent="0.25">
      <c r="A330" t="s">
        <v>220</v>
      </c>
      <c r="B330">
        <v>-205</v>
      </c>
      <c r="C330" t="s">
        <v>563</v>
      </c>
    </row>
    <row r="331" spans="1:3" x14ac:dyDescent="0.25">
      <c r="A331" t="s">
        <v>220</v>
      </c>
      <c r="B331">
        <v>-205</v>
      </c>
      <c r="C331" t="s">
        <v>564</v>
      </c>
    </row>
    <row r="332" spans="1:3" x14ac:dyDescent="0.25">
      <c r="A332" t="s">
        <v>220</v>
      </c>
      <c r="B332">
        <v>-205</v>
      </c>
      <c r="C332" t="s">
        <v>565</v>
      </c>
    </row>
    <row r="333" spans="1:3" x14ac:dyDescent="0.25">
      <c r="A333" t="s">
        <v>220</v>
      </c>
      <c r="B333">
        <v>-205</v>
      </c>
      <c r="C333" t="s">
        <v>566</v>
      </c>
    </row>
    <row r="334" spans="1:3" x14ac:dyDescent="0.25">
      <c r="A334" t="s">
        <v>220</v>
      </c>
      <c r="B334">
        <v>-205</v>
      </c>
      <c r="C334" t="s">
        <v>567</v>
      </c>
    </row>
    <row r="335" spans="1:3" x14ac:dyDescent="0.25">
      <c r="A335" t="s">
        <v>220</v>
      </c>
      <c r="B335">
        <v>-205</v>
      </c>
      <c r="C335" t="s">
        <v>568</v>
      </c>
    </row>
    <row r="336" spans="1:3" x14ac:dyDescent="0.25">
      <c r="A336" t="s">
        <v>220</v>
      </c>
      <c r="B336">
        <v>-205</v>
      </c>
      <c r="C336" t="s">
        <v>569</v>
      </c>
    </row>
    <row r="337" spans="1:3" x14ac:dyDescent="0.25">
      <c r="A337" t="s">
        <v>220</v>
      </c>
      <c r="B337">
        <v>-205</v>
      </c>
      <c r="C337" t="s">
        <v>570</v>
      </c>
    </row>
    <row r="338" spans="1:3" x14ac:dyDescent="0.25">
      <c r="A338" t="s">
        <v>220</v>
      </c>
      <c r="B338">
        <v>-205</v>
      </c>
      <c r="C338" t="s">
        <v>571</v>
      </c>
    </row>
    <row r="339" spans="1:3" x14ac:dyDescent="0.25">
      <c r="A339" t="s">
        <v>220</v>
      </c>
      <c r="B339">
        <v>-205</v>
      </c>
      <c r="C339" t="s">
        <v>572</v>
      </c>
    </row>
    <row r="340" spans="1:3" x14ac:dyDescent="0.25">
      <c r="A340" t="s">
        <v>220</v>
      </c>
      <c r="B340">
        <v>-205</v>
      </c>
      <c r="C340" t="s">
        <v>573</v>
      </c>
    </row>
    <row r="341" spans="1:3" x14ac:dyDescent="0.25">
      <c r="A341" t="s">
        <v>224</v>
      </c>
      <c r="B341">
        <v>0</v>
      </c>
      <c r="C341" t="s">
        <v>562</v>
      </c>
    </row>
    <row r="342" spans="1:3" x14ac:dyDescent="0.25">
      <c r="A342" t="s">
        <v>224</v>
      </c>
      <c r="B342">
        <v>0</v>
      </c>
      <c r="C342" t="s">
        <v>563</v>
      </c>
    </row>
    <row r="343" spans="1:3" x14ac:dyDescent="0.25">
      <c r="A343" t="s">
        <v>224</v>
      </c>
      <c r="B343">
        <v>0</v>
      </c>
      <c r="C343" t="s">
        <v>564</v>
      </c>
    </row>
    <row r="344" spans="1:3" x14ac:dyDescent="0.25">
      <c r="A344" t="s">
        <v>224</v>
      </c>
      <c r="B344">
        <v>0</v>
      </c>
      <c r="C344" t="s">
        <v>565</v>
      </c>
    </row>
    <row r="345" spans="1:3" x14ac:dyDescent="0.25">
      <c r="A345" t="s">
        <v>224</v>
      </c>
      <c r="B345">
        <v>0</v>
      </c>
      <c r="C345" t="s">
        <v>566</v>
      </c>
    </row>
    <row r="346" spans="1:3" x14ac:dyDescent="0.25">
      <c r="A346" t="s">
        <v>224</v>
      </c>
      <c r="B346">
        <v>0</v>
      </c>
      <c r="C346" t="s">
        <v>567</v>
      </c>
    </row>
    <row r="347" spans="1:3" x14ac:dyDescent="0.25">
      <c r="A347" t="s">
        <v>224</v>
      </c>
      <c r="B347">
        <v>0</v>
      </c>
      <c r="C347" t="s">
        <v>568</v>
      </c>
    </row>
    <row r="348" spans="1:3" x14ac:dyDescent="0.25">
      <c r="A348" t="s">
        <v>224</v>
      </c>
      <c r="B348">
        <v>0</v>
      </c>
      <c r="C348" t="s">
        <v>569</v>
      </c>
    </row>
    <row r="349" spans="1:3" x14ac:dyDescent="0.25">
      <c r="A349" t="s">
        <v>224</v>
      </c>
      <c r="B349">
        <v>0</v>
      </c>
      <c r="C349" t="s">
        <v>570</v>
      </c>
    </row>
    <row r="350" spans="1:3" x14ac:dyDescent="0.25">
      <c r="A350" t="s">
        <v>224</v>
      </c>
      <c r="B350">
        <v>0</v>
      </c>
      <c r="C350" t="s">
        <v>571</v>
      </c>
    </row>
    <row r="351" spans="1:3" x14ac:dyDescent="0.25">
      <c r="A351" t="s">
        <v>224</v>
      </c>
      <c r="B351">
        <v>0</v>
      </c>
      <c r="C351" t="s">
        <v>572</v>
      </c>
    </row>
    <row r="352" spans="1:3" x14ac:dyDescent="0.25">
      <c r="A352" t="s">
        <v>224</v>
      </c>
      <c r="B352">
        <v>0</v>
      </c>
      <c r="C352" t="s">
        <v>573</v>
      </c>
    </row>
    <row r="353" spans="1:3" x14ac:dyDescent="0.25">
      <c r="A353" t="s">
        <v>228</v>
      </c>
      <c r="B353">
        <v>0</v>
      </c>
      <c r="C353" t="s">
        <v>562</v>
      </c>
    </row>
    <row r="354" spans="1:3" x14ac:dyDescent="0.25">
      <c r="A354" t="s">
        <v>228</v>
      </c>
      <c r="B354">
        <v>0</v>
      </c>
      <c r="C354" t="s">
        <v>563</v>
      </c>
    </row>
    <row r="355" spans="1:3" x14ac:dyDescent="0.25">
      <c r="A355" t="s">
        <v>228</v>
      </c>
      <c r="B355">
        <v>0</v>
      </c>
      <c r="C355" t="s">
        <v>564</v>
      </c>
    </row>
    <row r="356" spans="1:3" x14ac:dyDescent="0.25">
      <c r="A356" t="s">
        <v>228</v>
      </c>
      <c r="B356">
        <v>0</v>
      </c>
      <c r="C356" t="s">
        <v>565</v>
      </c>
    </row>
    <row r="357" spans="1:3" x14ac:dyDescent="0.25">
      <c r="A357" t="s">
        <v>228</v>
      </c>
      <c r="B357">
        <v>0</v>
      </c>
      <c r="C357" t="s">
        <v>566</v>
      </c>
    </row>
    <row r="358" spans="1:3" x14ac:dyDescent="0.25">
      <c r="A358" t="s">
        <v>228</v>
      </c>
      <c r="B358">
        <v>0</v>
      </c>
      <c r="C358" t="s">
        <v>567</v>
      </c>
    </row>
    <row r="359" spans="1:3" x14ac:dyDescent="0.25">
      <c r="A359" t="s">
        <v>228</v>
      </c>
      <c r="B359">
        <v>0</v>
      </c>
      <c r="C359" t="s">
        <v>568</v>
      </c>
    </row>
    <row r="360" spans="1:3" x14ac:dyDescent="0.25">
      <c r="A360" t="s">
        <v>228</v>
      </c>
      <c r="B360">
        <v>0</v>
      </c>
      <c r="C360" t="s">
        <v>569</v>
      </c>
    </row>
    <row r="361" spans="1:3" x14ac:dyDescent="0.25">
      <c r="A361" t="s">
        <v>228</v>
      </c>
      <c r="B361">
        <v>0</v>
      </c>
      <c r="C361" t="s">
        <v>570</v>
      </c>
    </row>
    <row r="362" spans="1:3" x14ac:dyDescent="0.25">
      <c r="A362" t="s">
        <v>228</v>
      </c>
      <c r="B362">
        <v>0</v>
      </c>
      <c r="C362" t="s">
        <v>571</v>
      </c>
    </row>
    <row r="363" spans="1:3" x14ac:dyDescent="0.25">
      <c r="A363" t="s">
        <v>228</v>
      </c>
      <c r="B363">
        <v>0</v>
      </c>
      <c r="C363" t="s">
        <v>572</v>
      </c>
    </row>
    <row r="364" spans="1:3" x14ac:dyDescent="0.25">
      <c r="A364" t="s">
        <v>228</v>
      </c>
      <c r="B364">
        <v>0</v>
      </c>
      <c r="C364" t="s">
        <v>573</v>
      </c>
    </row>
    <row r="365" spans="1:3" x14ac:dyDescent="0.25">
      <c r="A365" t="s">
        <v>232</v>
      </c>
      <c r="B365">
        <v>0</v>
      </c>
      <c r="C365" t="s">
        <v>562</v>
      </c>
    </row>
    <row r="366" spans="1:3" x14ac:dyDescent="0.25">
      <c r="A366" t="s">
        <v>232</v>
      </c>
      <c r="B366">
        <v>0</v>
      </c>
      <c r="C366" t="s">
        <v>563</v>
      </c>
    </row>
    <row r="367" spans="1:3" x14ac:dyDescent="0.25">
      <c r="A367" t="s">
        <v>232</v>
      </c>
      <c r="B367">
        <v>0</v>
      </c>
      <c r="C367" t="s">
        <v>564</v>
      </c>
    </row>
    <row r="368" spans="1:3" x14ac:dyDescent="0.25">
      <c r="A368" t="s">
        <v>232</v>
      </c>
      <c r="B368">
        <v>0</v>
      </c>
      <c r="C368" t="s">
        <v>565</v>
      </c>
    </row>
    <row r="369" spans="1:3" x14ac:dyDescent="0.25">
      <c r="A369" t="s">
        <v>232</v>
      </c>
      <c r="B369">
        <v>0</v>
      </c>
      <c r="C369" t="s">
        <v>566</v>
      </c>
    </row>
    <row r="370" spans="1:3" x14ac:dyDescent="0.25">
      <c r="A370" t="s">
        <v>232</v>
      </c>
      <c r="B370">
        <v>0</v>
      </c>
      <c r="C370" t="s">
        <v>567</v>
      </c>
    </row>
    <row r="371" spans="1:3" x14ac:dyDescent="0.25">
      <c r="A371" t="s">
        <v>232</v>
      </c>
      <c r="B371">
        <v>0</v>
      </c>
      <c r="C371" t="s">
        <v>568</v>
      </c>
    </row>
    <row r="372" spans="1:3" x14ac:dyDescent="0.25">
      <c r="A372" t="s">
        <v>232</v>
      </c>
      <c r="B372">
        <v>0</v>
      </c>
      <c r="C372" t="s">
        <v>569</v>
      </c>
    </row>
    <row r="373" spans="1:3" x14ac:dyDescent="0.25">
      <c r="A373" t="s">
        <v>232</v>
      </c>
      <c r="B373">
        <v>0</v>
      </c>
      <c r="C373" t="s">
        <v>570</v>
      </c>
    </row>
    <row r="374" spans="1:3" x14ac:dyDescent="0.25">
      <c r="A374" t="s">
        <v>232</v>
      </c>
      <c r="B374">
        <v>0</v>
      </c>
      <c r="C374" t="s">
        <v>571</v>
      </c>
    </row>
    <row r="375" spans="1:3" x14ac:dyDescent="0.25">
      <c r="A375" t="s">
        <v>232</v>
      </c>
      <c r="B375">
        <v>0</v>
      </c>
      <c r="C375" t="s">
        <v>572</v>
      </c>
    </row>
    <row r="376" spans="1:3" x14ac:dyDescent="0.25">
      <c r="A376" t="s">
        <v>232</v>
      </c>
      <c r="B376">
        <v>0</v>
      </c>
      <c r="C376" t="s">
        <v>573</v>
      </c>
    </row>
    <row r="377" spans="1:3" x14ac:dyDescent="0.25">
      <c r="A377" t="s">
        <v>234</v>
      </c>
      <c r="B377">
        <v>-49625</v>
      </c>
      <c r="C377" t="s">
        <v>562</v>
      </c>
    </row>
    <row r="378" spans="1:3" x14ac:dyDescent="0.25">
      <c r="A378" t="s">
        <v>234</v>
      </c>
      <c r="B378">
        <v>-49375</v>
      </c>
      <c r="C378" t="s">
        <v>563</v>
      </c>
    </row>
    <row r="379" spans="1:3" x14ac:dyDescent="0.25">
      <c r="A379" t="s">
        <v>234</v>
      </c>
      <c r="B379">
        <v>-71405</v>
      </c>
      <c r="C379" t="s">
        <v>564</v>
      </c>
    </row>
    <row r="380" spans="1:3" x14ac:dyDescent="0.25">
      <c r="A380" t="s">
        <v>234</v>
      </c>
      <c r="B380">
        <v>-50381</v>
      </c>
      <c r="C380" t="s">
        <v>565</v>
      </c>
    </row>
    <row r="381" spans="1:3" x14ac:dyDescent="0.25">
      <c r="A381" t="s">
        <v>234</v>
      </c>
      <c r="B381">
        <v>-49853</v>
      </c>
      <c r="C381" t="s">
        <v>566</v>
      </c>
    </row>
    <row r="382" spans="1:3" x14ac:dyDescent="0.25">
      <c r="A382" t="s">
        <v>234</v>
      </c>
      <c r="B382">
        <v>-72494</v>
      </c>
      <c r="C382" t="s">
        <v>567</v>
      </c>
    </row>
    <row r="383" spans="1:3" x14ac:dyDescent="0.25">
      <c r="A383" t="s">
        <v>234</v>
      </c>
      <c r="B383">
        <v>-49453</v>
      </c>
      <c r="C383" t="s">
        <v>568</v>
      </c>
    </row>
    <row r="384" spans="1:3" x14ac:dyDescent="0.25">
      <c r="A384" t="s">
        <v>234</v>
      </c>
      <c r="B384">
        <v>-49203</v>
      </c>
      <c r="C384" t="s">
        <v>569</v>
      </c>
    </row>
    <row r="385" spans="1:3" x14ac:dyDescent="0.25">
      <c r="A385" t="s">
        <v>234</v>
      </c>
      <c r="B385">
        <v>-74852</v>
      </c>
      <c r="C385" t="s">
        <v>570</v>
      </c>
    </row>
    <row r="386" spans="1:3" x14ac:dyDescent="0.25">
      <c r="A386" t="s">
        <v>234</v>
      </c>
      <c r="B386">
        <v>-50553</v>
      </c>
      <c r="C386" t="s">
        <v>571</v>
      </c>
    </row>
    <row r="387" spans="1:3" x14ac:dyDescent="0.25">
      <c r="A387" t="s">
        <v>234</v>
      </c>
      <c r="B387">
        <v>-49203</v>
      </c>
      <c r="C387" t="s">
        <v>572</v>
      </c>
    </row>
    <row r="388" spans="1:3" x14ac:dyDescent="0.25">
      <c r="A388" t="s">
        <v>234</v>
      </c>
      <c r="B388">
        <v>-72651</v>
      </c>
      <c r="C388" t="s">
        <v>573</v>
      </c>
    </row>
    <row r="389" spans="1:3" x14ac:dyDescent="0.25">
      <c r="A389" t="s">
        <v>236</v>
      </c>
      <c r="B389">
        <v>17375</v>
      </c>
      <c r="C389" t="s">
        <v>562</v>
      </c>
    </row>
    <row r="390" spans="1:3" x14ac:dyDescent="0.25">
      <c r="A390" t="s">
        <v>236</v>
      </c>
      <c r="B390">
        <v>27625</v>
      </c>
      <c r="C390" t="s">
        <v>563</v>
      </c>
    </row>
    <row r="391" spans="1:3" x14ac:dyDescent="0.25">
      <c r="A391" t="s">
        <v>236</v>
      </c>
      <c r="B391">
        <v>11195</v>
      </c>
      <c r="C391" t="s">
        <v>564</v>
      </c>
    </row>
    <row r="392" spans="1:3" x14ac:dyDescent="0.25">
      <c r="A392" t="s">
        <v>236</v>
      </c>
      <c r="B392">
        <v>37819</v>
      </c>
      <c r="C392" t="s">
        <v>565</v>
      </c>
    </row>
    <row r="393" spans="1:3" x14ac:dyDescent="0.25">
      <c r="A393" t="s">
        <v>236</v>
      </c>
      <c r="B393">
        <v>52347</v>
      </c>
      <c r="C393" t="s">
        <v>566</v>
      </c>
    </row>
    <row r="394" spans="1:3" x14ac:dyDescent="0.25">
      <c r="A394" t="s">
        <v>236</v>
      </c>
      <c r="B394">
        <v>19906</v>
      </c>
      <c r="C394" t="s">
        <v>567</v>
      </c>
    </row>
    <row r="395" spans="1:3" x14ac:dyDescent="0.25">
      <c r="A395" t="s">
        <v>236</v>
      </c>
      <c r="B395">
        <v>41547</v>
      </c>
      <c r="C395" t="s">
        <v>568</v>
      </c>
    </row>
    <row r="396" spans="1:3" x14ac:dyDescent="0.25">
      <c r="A396" t="s">
        <v>236</v>
      </c>
      <c r="B396">
        <v>55797</v>
      </c>
      <c r="C396" t="s">
        <v>569</v>
      </c>
    </row>
    <row r="397" spans="1:3" x14ac:dyDescent="0.25">
      <c r="A397" t="s">
        <v>236</v>
      </c>
      <c r="B397">
        <v>23148</v>
      </c>
      <c r="C397" t="s">
        <v>570</v>
      </c>
    </row>
    <row r="398" spans="1:3" x14ac:dyDescent="0.25">
      <c r="A398" t="s">
        <v>236</v>
      </c>
      <c r="B398">
        <v>60047</v>
      </c>
      <c r="C398" t="s">
        <v>571</v>
      </c>
    </row>
    <row r="399" spans="1:3" x14ac:dyDescent="0.25">
      <c r="A399" t="s">
        <v>236</v>
      </c>
      <c r="B399">
        <v>44597</v>
      </c>
      <c r="C399" t="s">
        <v>572</v>
      </c>
    </row>
    <row r="400" spans="1:3" x14ac:dyDescent="0.25">
      <c r="A400" t="s">
        <v>236</v>
      </c>
      <c r="B400">
        <v>8549</v>
      </c>
      <c r="C400" t="s">
        <v>573</v>
      </c>
    </row>
    <row r="401" spans="1:3" x14ac:dyDescent="0.25">
      <c r="A401" t="s">
        <v>238</v>
      </c>
      <c r="B401">
        <v>17375</v>
      </c>
      <c r="C401" t="s">
        <v>562</v>
      </c>
    </row>
    <row r="402" spans="1:3" x14ac:dyDescent="0.25">
      <c r="A402" t="s">
        <v>238</v>
      </c>
      <c r="B402">
        <v>27625</v>
      </c>
      <c r="C402" t="s">
        <v>563</v>
      </c>
    </row>
    <row r="403" spans="1:3" x14ac:dyDescent="0.25">
      <c r="A403" t="s">
        <v>238</v>
      </c>
      <c r="B403">
        <v>11195</v>
      </c>
      <c r="C403" t="s">
        <v>564</v>
      </c>
    </row>
    <row r="404" spans="1:3" x14ac:dyDescent="0.25">
      <c r="A404" t="s">
        <v>238</v>
      </c>
      <c r="B404">
        <v>37819</v>
      </c>
      <c r="C404" t="s">
        <v>565</v>
      </c>
    </row>
    <row r="405" spans="1:3" x14ac:dyDescent="0.25">
      <c r="A405" t="s">
        <v>238</v>
      </c>
      <c r="B405">
        <v>52347</v>
      </c>
      <c r="C405" t="s">
        <v>566</v>
      </c>
    </row>
    <row r="406" spans="1:3" x14ac:dyDescent="0.25">
      <c r="A406" t="s">
        <v>238</v>
      </c>
      <c r="B406">
        <v>19906</v>
      </c>
      <c r="C406" t="s">
        <v>567</v>
      </c>
    </row>
    <row r="407" spans="1:3" x14ac:dyDescent="0.25">
      <c r="A407" t="s">
        <v>238</v>
      </c>
      <c r="B407">
        <v>41547</v>
      </c>
      <c r="C407" t="s">
        <v>568</v>
      </c>
    </row>
    <row r="408" spans="1:3" x14ac:dyDescent="0.25">
      <c r="A408" t="s">
        <v>238</v>
      </c>
      <c r="B408">
        <v>55797</v>
      </c>
      <c r="C408" t="s">
        <v>569</v>
      </c>
    </row>
    <row r="409" spans="1:3" x14ac:dyDescent="0.25">
      <c r="A409" t="s">
        <v>238</v>
      </c>
      <c r="B409">
        <v>23148</v>
      </c>
      <c r="C409" t="s">
        <v>570</v>
      </c>
    </row>
    <row r="410" spans="1:3" x14ac:dyDescent="0.25">
      <c r="A410" t="s">
        <v>238</v>
      </c>
      <c r="B410">
        <v>60047</v>
      </c>
      <c r="C410" t="s">
        <v>571</v>
      </c>
    </row>
    <row r="411" spans="1:3" x14ac:dyDescent="0.25">
      <c r="A411" t="s">
        <v>238</v>
      </c>
      <c r="B411">
        <v>44597</v>
      </c>
      <c r="C411" t="s">
        <v>572</v>
      </c>
    </row>
    <row r="412" spans="1:3" x14ac:dyDescent="0.25">
      <c r="A412" t="s">
        <v>238</v>
      </c>
      <c r="B412">
        <v>8549</v>
      </c>
      <c r="C412" t="s">
        <v>573</v>
      </c>
    </row>
    <row r="413" spans="1:3" x14ac:dyDescent="0.25">
      <c r="A413" t="s">
        <v>241</v>
      </c>
      <c r="B413">
        <v>17375</v>
      </c>
      <c r="C413" t="s">
        <v>562</v>
      </c>
    </row>
    <row r="414" spans="1:3" x14ac:dyDescent="0.25">
      <c r="A414" t="s">
        <v>241</v>
      </c>
      <c r="B414">
        <v>27625</v>
      </c>
      <c r="C414" t="s">
        <v>563</v>
      </c>
    </row>
    <row r="415" spans="1:3" x14ac:dyDescent="0.25">
      <c r="A415" t="s">
        <v>241</v>
      </c>
      <c r="B415">
        <v>11195</v>
      </c>
      <c r="C415" t="s">
        <v>564</v>
      </c>
    </row>
    <row r="416" spans="1:3" x14ac:dyDescent="0.25">
      <c r="A416" t="s">
        <v>241</v>
      </c>
      <c r="B416">
        <v>37819</v>
      </c>
      <c r="C416" t="s">
        <v>565</v>
      </c>
    </row>
    <row r="417" spans="1:3" x14ac:dyDescent="0.25">
      <c r="A417" t="s">
        <v>241</v>
      </c>
      <c r="B417">
        <v>52347</v>
      </c>
      <c r="C417" t="s">
        <v>566</v>
      </c>
    </row>
    <row r="418" spans="1:3" x14ac:dyDescent="0.25">
      <c r="A418" t="s">
        <v>241</v>
      </c>
      <c r="B418">
        <v>19906</v>
      </c>
      <c r="C418" t="s">
        <v>567</v>
      </c>
    </row>
    <row r="419" spans="1:3" x14ac:dyDescent="0.25">
      <c r="A419" t="s">
        <v>241</v>
      </c>
      <c r="B419">
        <v>41547</v>
      </c>
      <c r="C419" t="s">
        <v>568</v>
      </c>
    </row>
    <row r="420" spans="1:3" x14ac:dyDescent="0.25">
      <c r="A420" t="s">
        <v>241</v>
      </c>
      <c r="B420">
        <v>55797</v>
      </c>
      <c r="C420" t="s">
        <v>569</v>
      </c>
    </row>
    <row r="421" spans="1:3" x14ac:dyDescent="0.25">
      <c r="A421" t="s">
        <v>241</v>
      </c>
      <c r="B421">
        <v>23148</v>
      </c>
      <c r="C421" t="s">
        <v>570</v>
      </c>
    </row>
    <row r="422" spans="1:3" x14ac:dyDescent="0.25">
      <c r="A422" t="s">
        <v>241</v>
      </c>
      <c r="B422">
        <v>60047</v>
      </c>
      <c r="C422" t="s">
        <v>571</v>
      </c>
    </row>
    <row r="423" spans="1:3" x14ac:dyDescent="0.25">
      <c r="A423" t="s">
        <v>241</v>
      </c>
      <c r="B423">
        <v>44597</v>
      </c>
      <c r="C423" t="s">
        <v>572</v>
      </c>
    </row>
    <row r="424" spans="1:3" x14ac:dyDescent="0.25">
      <c r="A424" t="s">
        <v>241</v>
      </c>
      <c r="B424">
        <v>8549</v>
      </c>
      <c r="C424" t="s">
        <v>573</v>
      </c>
    </row>
    <row r="425" spans="1:3" x14ac:dyDescent="0.25">
      <c r="A425" t="s">
        <v>249</v>
      </c>
      <c r="B425">
        <v>17375</v>
      </c>
      <c r="C425" t="s">
        <v>562</v>
      </c>
    </row>
    <row r="426" spans="1:3" x14ac:dyDescent="0.25">
      <c r="A426" t="s">
        <v>249</v>
      </c>
      <c r="B426">
        <v>27625</v>
      </c>
      <c r="C426" t="s">
        <v>563</v>
      </c>
    </row>
    <row r="427" spans="1:3" x14ac:dyDescent="0.25">
      <c r="A427" t="s">
        <v>249</v>
      </c>
      <c r="B427">
        <v>11195</v>
      </c>
      <c r="C427" t="s">
        <v>564</v>
      </c>
    </row>
    <row r="428" spans="1:3" x14ac:dyDescent="0.25">
      <c r="A428" t="s">
        <v>249</v>
      </c>
      <c r="B428">
        <v>37819</v>
      </c>
      <c r="C428" t="s">
        <v>565</v>
      </c>
    </row>
    <row r="429" spans="1:3" x14ac:dyDescent="0.25">
      <c r="A429" t="s">
        <v>249</v>
      </c>
      <c r="B429">
        <v>52347</v>
      </c>
      <c r="C429" t="s">
        <v>566</v>
      </c>
    </row>
    <row r="430" spans="1:3" x14ac:dyDescent="0.25">
      <c r="A430" t="s">
        <v>249</v>
      </c>
      <c r="B430">
        <v>19906</v>
      </c>
      <c r="C430" t="s">
        <v>567</v>
      </c>
    </row>
    <row r="431" spans="1:3" x14ac:dyDescent="0.25">
      <c r="A431" t="s">
        <v>249</v>
      </c>
      <c r="B431">
        <v>41547</v>
      </c>
      <c r="C431" t="s">
        <v>568</v>
      </c>
    </row>
    <row r="432" spans="1:3" x14ac:dyDescent="0.25">
      <c r="A432" t="s">
        <v>249</v>
      </c>
      <c r="B432">
        <v>55797</v>
      </c>
      <c r="C432" t="s">
        <v>569</v>
      </c>
    </row>
    <row r="433" spans="1:3" x14ac:dyDescent="0.25">
      <c r="A433" t="s">
        <v>249</v>
      </c>
      <c r="B433">
        <v>23148</v>
      </c>
      <c r="C433" t="s">
        <v>570</v>
      </c>
    </row>
    <row r="434" spans="1:3" x14ac:dyDescent="0.25">
      <c r="A434" t="s">
        <v>249</v>
      </c>
      <c r="B434">
        <v>60047</v>
      </c>
      <c r="C434" t="s">
        <v>571</v>
      </c>
    </row>
    <row r="435" spans="1:3" x14ac:dyDescent="0.25">
      <c r="A435" t="s">
        <v>249</v>
      </c>
      <c r="B435">
        <v>44597</v>
      </c>
      <c r="C435" t="s">
        <v>572</v>
      </c>
    </row>
    <row r="436" spans="1:3" x14ac:dyDescent="0.25">
      <c r="A436" t="s">
        <v>249</v>
      </c>
      <c r="B436">
        <v>8549</v>
      </c>
      <c r="C436" t="s">
        <v>573</v>
      </c>
    </row>
    <row r="437" spans="1:3" x14ac:dyDescent="0.25">
      <c r="A437" t="s">
        <v>255</v>
      </c>
      <c r="B437">
        <v>17375</v>
      </c>
      <c r="C437" t="s">
        <v>562</v>
      </c>
    </row>
    <row r="438" spans="1:3" x14ac:dyDescent="0.25">
      <c r="A438" t="s">
        <v>255</v>
      </c>
      <c r="B438">
        <v>27625</v>
      </c>
      <c r="C438" t="s">
        <v>563</v>
      </c>
    </row>
    <row r="439" spans="1:3" x14ac:dyDescent="0.25">
      <c r="A439" t="s">
        <v>255</v>
      </c>
      <c r="B439">
        <v>11195</v>
      </c>
      <c r="C439" t="s">
        <v>564</v>
      </c>
    </row>
    <row r="440" spans="1:3" x14ac:dyDescent="0.25">
      <c r="A440" t="s">
        <v>255</v>
      </c>
      <c r="B440">
        <v>37819</v>
      </c>
      <c r="C440" t="s">
        <v>565</v>
      </c>
    </row>
    <row r="441" spans="1:3" x14ac:dyDescent="0.25">
      <c r="A441" t="s">
        <v>255</v>
      </c>
      <c r="B441">
        <v>52347</v>
      </c>
      <c r="C441" t="s">
        <v>566</v>
      </c>
    </row>
    <row r="442" spans="1:3" x14ac:dyDescent="0.25">
      <c r="A442" t="s">
        <v>255</v>
      </c>
      <c r="B442">
        <v>19906</v>
      </c>
      <c r="C442" t="s">
        <v>567</v>
      </c>
    </row>
    <row r="443" spans="1:3" x14ac:dyDescent="0.25">
      <c r="A443" t="s">
        <v>255</v>
      </c>
      <c r="B443">
        <v>41547</v>
      </c>
      <c r="C443" t="s">
        <v>568</v>
      </c>
    </row>
    <row r="444" spans="1:3" x14ac:dyDescent="0.25">
      <c r="A444" t="s">
        <v>255</v>
      </c>
      <c r="B444">
        <v>55797</v>
      </c>
      <c r="C444" t="s">
        <v>569</v>
      </c>
    </row>
    <row r="445" spans="1:3" x14ac:dyDescent="0.25">
      <c r="A445" t="s">
        <v>255</v>
      </c>
      <c r="B445">
        <v>23148</v>
      </c>
      <c r="C445" t="s">
        <v>570</v>
      </c>
    </row>
    <row r="446" spans="1:3" x14ac:dyDescent="0.25">
      <c r="A446" t="s">
        <v>255</v>
      </c>
      <c r="B446">
        <v>60047</v>
      </c>
      <c r="C446" t="s">
        <v>571</v>
      </c>
    </row>
    <row r="447" spans="1:3" x14ac:dyDescent="0.25">
      <c r="A447" t="s">
        <v>255</v>
      </c>
      <c r="B447">
        <v>44597</v>
      </c>
      <c r="C447" t="s">
        <v>572</v>
      </c>
    </row>
    <row r="448" spans="1:3" x14ac:dyDescent="0.25">
      <c r="A448" t="s">
        <v>255</v>
      </c>
      <c r="B448">
        <v>8549</v>
      </c>
      <c r="C448" t="s">
        <v>573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577A5-1BCF-4771-AEE4-1D5D918B3B8B}">
  <dimension ref="A1:N74"/>
  <sheetViews>
    <sheetView topLeftCell="A66" workbookViewId="0">
      <selection activeCell="C2" sqref="C2:C66"/>
    </sheetView>
  </sheetViews>
  <sheetFormatPr defaultRowHeight="13.2" x14ac:dyDescent="0.25"/>
  <cols>
    <col min="1" max="1" width="13.88671875" customWidth="1"/>
    <col min="2" max="2" width="9.77734375" customWidth="1"/>
  </cols>
  <sheetData>
    <row r="1" spans="1:14" x14ac:dyDescent="0.25">
      <c r="A1" s="62" t="s">
        <v>12</v>
      </c>
      <c r="B1" s="9" t="s">
        <v>561</v>
      </c>
      <c r="C1" s="91" t="s">
        <v>562</v>
      </c>
      <c r="D1" s="91" t="s">
        <v>563</v>
      </c>
      <c r="E1" s="91" t="s">
        <v>564</v>
      </c>
      <c r="F1" s="91" t="s">
        <v>565</v>
      </c>
      <c r="G1" s="91" t="s">
        <v>566</v>
      </c>
      <c r="H1" s="91" t="s">
        <v>567</v>
      </c>
      <c r="I1" s="91" t="s">
        <v>568</v>
      </c>
      <c r="J1" s="91" t="s">
        <v>569</v>
      </c>
      <c r="K1" s="91" t="s">
        <v>570</v>
      </c>
      <c r="L1" s="91" t="s">
        <v>571</v>
      </c>
      <c r="M1" s="91" t="s">
        <v>572</v>
      </c>
      <c r="N1" s="91" t="s">
        <v>573</v>
      </c>
    </row>
    <row r="2" spans="1:14" x14ac:dyDescent="0.25">
      <c r="A2" s="64" t="s">
        <v>15</v>
      </c>
      <c r="B2" s="1"/>
      <c r="C2" s="1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1" x14ac:dyDescent="0.25">
      <c r="A3" s="64" t="s">
        <v>18</v>
      </c>
      <c r="B3" s="1"/>
      <c r="C3" s="1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4" t="s">
        <v>20</v>
      </c>
      <c r="B4" s="1"/>
      <c r="C4" s="1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1" x14ac:dyDescent="0.25">
      <c r="A5" s="4" t="s">
        <v>22</v>
      </c>
      <c r="B5" s="1"/>
      <c r="C5" s="86">
        <v>250000</v>
      </c>
      <c r="D5" s="86">
        <v>275000</v>
      </c>
      <c r="E5" s="86">
        <v>295000</v>
      </c>
      <c r="F5" s="86">
        <v>315000</v>
      </c>
      <c r="G5" s="86">
        <v>365000</v>
      </c>
      <c r="H5" s="86">
        <v>330000</v>
      </c>
      <c r="I5" s="86">
        <v>325000</v>
      </c>
      <c r="J5" s="86">
        <v>375000</v>
      </c>
      <c r="K5" s="86">
        <v>350000</v>
      </c>
      <c r="L5" s="86">
        <v>395000</v>
      </c>
      <c r="M5" s="86">
        <v>335000</v>
      </c>
      <c r="N5" s="86">
        <v>290000</v>
      </c>
    </row>
    <row r="6" spans="1:14" x14ac:dyDescent="0.25">
      <c r="A6" s="64" t="s">
        <v>63</v>
      </c>
      <c r="B6" s="1"/>
      <c r="C6" s="97">
        <v>250000</v>
      </c>
      <c r="D6" s="97">
        <v>275000</v>
      </c>
      <c r="E6" s="97">
        <v>295000</v>
      </c>
      <c r="F6" s="97">
        <v>315000</v>
      </c>
      <c r="G6" s="97">
        <v>365000</v>
      </c>
      <c r="H6" s="97">
        <v>330000</v>
      </c>
      <c r="I6" s="97">
        <v>325000</v>
      </c>
      <c r="J6" s="97">
        <v>375000</v>
      </c>
      <c r="K6" s="97">
        <v>350000</v>
      </c>
      <c r="L6" s="97">
        <v>395000</v>
      </c>
      <c r="M6" s="97">
        <v>335000</v>
      </c>
      <c r="N6" s="97">
        <v>290000</v>
      </c>
    </row>
    <row r="7" spans="1:14" ht="21" x14ac:dyDescent="0.25">
      <c r="A7" s="64" t="s">
        <v>66</v>
      </c>
      <c r="B7" s="1"/>
      <c r="C7" s="1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" x14ac:dyDescent="0.25">
      <c r="A8" s="4" t="s">
        <v>68</v>
      </c>
      <c r="B8" s="1"/>
      <c r="C8" s="86">
        <v>-180000</v>
      </c>
      <c r="D8" s="86">
        <v>-198000</v>
      </c>
      <c r="E8" s="86">
        <v>-212400</v>
      </c>
      <c r="F8" s="86">
        <v>-226800</v>
      </c>
      <c r="G8" s="86">
        <v>-262800</v>
      </c>
      <c r="H8" s="86">
        <v>-237600</v>
      </c>
      <c r="I8" s="86">
        <v>-234000</v>
      </c>
      <c r="J8" s="86">
        <v>-270000</v>
      </c>
      <c r="K8" s="86">
        <v>-252000</v>
      </c>
      <c r="L8" s="86">
        <v>-284400</v>
      </c>
      <c r="M8" s="86">
        <v>-241200</v>
      </c>
      <c r="N8" s="86">
        <v>-208800</v>
      </c>
    </row>
    <row r="9" spans="1:14" x14ac:dyDescent="0.25">
      <c r="A9" s="64" t="s">
        <v>110</v>
      </c>
      <c r="B9" s="1"/>
      <c r="C9" s="97">
        <v>-180000</v>
      </c>
      <c r="D9" s="97">
        <v>-198000</v>
      </c>
      <c r="E9" s="97">
        <v>-212400</v>
      </c>
      <c r="F9" s="97">
        <v>-226800</v>
      </c>
      <c r="G9" s="97">
        <v>-262800</v>
      </c>
      <c r="H9" s="97">
        <v>-237600</v>
      </c>
      <c r="I9" s="97">
        <v>-234000</v>
      </c>
      <c r="J9" s="97">
        <v>-270000</v>
      </c>
      <c r="K9" s="97">
        <v>-252000</v>
      </c>
      <c r="L9" s="97">
        <v>-284400</v>
      </c>
      <c r="M9" s="97">
        <v>-241200</v>
      </c>
      <c r="N9" s="97">
        <v>-208800</v>
      </c>
    </row>
    <row r="10" spans="1:14" ht="31.2" x14ac:dyDescent="0.25">
      <c r="A10" s="64" t="s">
        <v>112</v>
      </c>
      <c r="B10" s="1"/>
      <c r="C10" s="97">
        <v>70000</v>
      </c>
      <c r="D10" s="97">
        <v>77000</v>
      </c>
      <c r="E10" s="97">
        <v>82600</v>
      </c>
      <c r="F10" s="97">
        <v>88200</v>
      </c>
      <c r="G10" s="97">
        <v>102200</v>
      </c>
      <c r="H10" s="97">
        <v>92400</v>
      </c>
      <c r="I10" s="97">
        <v>91000</v>
      </c>
      <c r="J10" s="97">
        <v>105000</v>
      </c>
      <c r="K10" s="97">
        <v>98000</v>
      </c>
      <c r="L10" s="97">
        <v>110600</v>
      </c>
      <c r="M10" s="97">
        <v>93800</v>
      </c>
      <c r="N10" s="97">
        <v>81200</v>
      </c>
    </row>
    <row r="11" spans="1:14" ht="31.2" x14ac:dyDescent="0.25">
      <c r="A11" s="64" t="s">
        <v>114</v>
      </c>
      <c r="B11" s="1"/>
      <c r="C11" s="97">
        <v>70000</v>
      </c>
      <c r="D11" s="97">
        <v>77000</v>
      </c>
      <c r="E11" s="97">
        <v>82600</v>
      </c>
      <c r="F11" s="97">
        <v>88200</v>
      </c>
      <c r="G11" s="97">
        <v>102200</v>
      </c>
      <c r="H11" s="97">
        <v>92400</v>
      </c>
      <c r="I11" s="97">
        <v>91000</v>
      </c>
      <c r="J11" s="97">
        <v>105000</v>
      </c>
      <c r="K11" s="97">
        <v>98000</v>
      </c>
      <c r="L11" s="97">
        <v>110600</v>
      </c>
      <c r="M11" s="97">
        <v>93800</v>
      </c>
      <c r="N11" s="97">
        <v>81200</v>
      </c>
    </row>
    <row r="12" spans="1:14" ht="31.2" x14ac:dyDescent="0.25">
      <c r="A12" s="64" t="s">
        <v>116</v>
      </c>
      <c r="B12" s="1"/>
      <c r="C12" s="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ht="21" x14ac:dyDescent="0.25">
      <c r="A13" s="64" t="s">
        <v>118</v>
      </c>
      <c r="B13" s="1"/>
      <c r="C13" s="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4" t="s">
        <v>120</v>
      </c>
      <c r="B14" s="1"/>
      <c r="C14" s="86">
        <v>-34317</v>
      </c>
      <c r="D14" s="86">
        <v>-34317</v>
      </c>
      <c r="E14" s="86">
        <v>-34317</v>
      </c>
      <c r="F14" s="86">
        <v>-34317</v>
      </c>
      <c r="G14" s="86">
        <v>-34317</v>
      </c>
      <c r="H14" s="86">
        <v>-34317</v>
      </c>
      <c r="I14" s="86">
        <v>-34317</v>
      </c>
      <c r="J14" s="86">
        <v>-34317</v>
      </c>
      <c r="K14" s="86">
        <v>-34317</v>
      </c>
      <c r="L14" s="86">
        <v>-34317</v>
      </c>
      <c r="M14" s="86">
        <v>-34317</v>
      </c>
      <c r="N14" s="86">
        <v>-34317</v>
      </c>
    </row>
    <row r="15" spans="1:14" x14ac:dyDescent="0.25">
      <c r="A15" s="4" t="s">
        <v>122</v>
      </c>
      <c r="B15" s="1"/>
      <c r="C15" s="1"/>
      <c r="D15" s="6"/>
      <c r="E15" s="86">
        <v>-12180</v>
      </c>
      <c r="F15" s="6"/>
      <c r="G15" s="6"/>
      <c r="H15" s="86">
        <v>-14840</v>
      </c>
      <c r="I15" s="6"/>
      <c r="J15" s="6"/>
      <c r="K15" s="86">
        <v>-15400</v>
      </c>
      <c r="L15" s="6"/>
      <c r="M15" s="6"/>
      <c r="N15" s="86">
        <v>-14980</v>
      </c>
    </row>
    <row r="16" spans="1:14" x14ac:dyDescent="0.25">
      <c r="A16" s="4" t="s">
        <v>124</v>
      </c>
      <c r="B16" s="1"/>
      <c r="C16" s="86">
        <v>-1373</v>
      </c>
      <c r="D16" s="86">
        <v>-1373</v>
      </c>
      <c r="E16" s="86">
        <v>-2060</v>
      </c>
      <c r="F16" s="86">
        <v>-1373</v>
      </c>
      <c r="G16" s="86">
        <v>-1373</v>
      </c>
      <c r="H16" s="86">
        <v>-2166</v>
      </c>
      <c r="I16" s="86">
        <v>-1373</v>
      </c>
      <c r="J16" s="86">
        <v>-1373</v>
      </c>
      <c r="K16" s="86">
        <v>-2189</v>
      </c>
      <c r="L16" s="86">
        <v>-1373</v>
      </c>
      <c r="M16" s="86">
        <v>-1373</v>
      </c>
      <c r="N16" s="86">
        <v>-2172</v>
      </c>
    </row>
    <row r="17" spans="1:14" x14ac:dyDescent="0.25">
      <c r="A17" s="4" t="s">
        <v>558</v>
      </c>
      <c r="B17" s="1"/>
      <c r="C17" s="1"/>
      <c r="D17" s="6"/>
      <c r="E17" s="86">
        <v>-5000</v>
      </c>
      <c r="F17" s="6"/>
      <c r="G17" s="6"/>
      <c r="H17" s="86">
        <v>-5000</v>
      </c>
      <c r="I17" s="6"/>
      <c r="J17" s="6"/>
      <c r="K17" s="86">
        <v>-5000</v>
      </c>
      <c r="L17" s="6"/>
      <c r="M17" s="6"/>
      <c r="N17" s="86">
        <v>-5000</v>
      </c>
    </row>
    <row r="18" spans="1:14" x14ac:dyDescent="0.25">
      <c r="A18" s="4" t="s">
        <v>126</v>
      </c>
      <c r="B18" s="1"/>
      <c r="C18" s="86">
        <v>-2883</v>
      </c>
      <c r="D18" s="86">
        <v>-2883</v>
      </c>
      <c r="E18" s="86">
        <v>-2883</v>
      </c>
      <c r="F18" s="86">
        <v>-2883</v>
      </c>
      <c r="G18" s="86">
        <v>-2883</v>
      </c>
      <c r="H18" s="86">
        <v>-2883</v>
      </c>
      <c r="I18" s="86">
        <v>-2883</v>
      </c>
      <c r="J18" s="86">
        <v>-2883</v>
      </c>
      <c r="K18" s="86">
        <v>-2883</v>
      </c>
      <c r="L18" s="86">
        <v>-2883</v>
      </c>
      <c r="M18" s="86">
        <v>-2883</v>
      </c>
      <c r="N18" s="86">
        <v>-2883</v>
      </c>
    </row>
    <row r="19" spans="1:14" ht="21" x14ac:dyDescent="0.25">
      <c r="A19" s="4" t="s">
        <v>128</v>
      </c>
      <c r="B19" s="1"/>
      <c r="C19" s="1"/>
      <c r="D19" s="6"/>
      <c r="E19" s="6">
        <v>-250</v>
      </c>
      <c r="F19" s="6"/>
      <c r="G19" s="6"/>
      <c r="H19" s="6"/>
      <c r="I19" s="6"/>
      <c r="J19" s="6"/>
      <c r="K19" s="6">
        <v>-250</v>
      </c>
      <c r="L19" s="6"/>
      <c r="M19" s="6"/>
      <c r="N19" s="6"/>
    </row>
    <row r="20" spans="1:14" ht="31.2" x14ac:dyDescent="0.25">
      <c r="A20" s="4" t="s">
        <v>543</v>
      </c>
      <c r="B20" s="1"/>
      <c r="C20" s="6">
        <v>-34</v>
      </c>
      <c r="D20" s="6">
        <v>-34</v>
      </c>
      <c r="E20" s="6">
        <v>-51</v>
      </c>
      <c r="F20" s="6">
        <v>-34</v>
      </c>
      <c r="G20" s="6">
        <v>-34</v>
      </c>
      <c r="H20" s="6">
        <v>-54</v>
      </c>
      <c r="I20" s="6">
        <v>-34</v>
      </c>
      <c r="J20" s="6">
        <v>-34</v>
      </c>
      <c r="K20" s="6">
        <v>-55</v>
      </c>
      <c r="L20" s="6">
        <v>-34</v>
      </c>
      <c r="M20" s="6">
        <v>-34</v>
      </c>
      <c r="N20" s="6">
        <v>-54</v>
      </c>
    </row>
    <row r="21" spans="1:14" ht="21" x14ac:dyDescent="0.25">
      <c r="A21" s="4" t="s">
        <v>130</v>
      </c>
      <c r="B21" s="1"/>
      <c r="C21" s="6">
        <v>-250</v>
      </c>
      <c r="D21" s="6"/>
      <c r="E21" s="6"/>
      <c r="F21" s="6">
        <v>-250</v>
      </c>
      <c r="G21" s="6"/>
      <c r="H21" s="6"/>
      <c r="I21" s="6">
        <v>-250</v>
      </c>
      <c r="J21" s="6"/>
      <c r="K21" s="6"/>
      <c r="L21" s="6">
        <v>-250</v>
      </c>
      <c r="M21" s="6"/>
      <c r="N21" s="6"/>
    </row>
    <row r="22" spans="1:14" x14ac:dyDescent="0.25">
      <c r="A22" s="4" t="s">
        <v>134</v>
      </c>
      <c r="B22" s="1"/>
      <c r="C22" s="86">
        <v>-3089</v>
      </c>
      <c r="D22" s="86">
        <v>-3089</v>
      </c>
      <c r="E22" s="86">
        <v>-4635</v>
      </c>
      <c r="F22" s="86">
        <v>-2745</v>
      </c>
      <c r="G22" s="86">
        <v>-2745</v>
      </c>
      <c r="H22" s="86">
        <v>-4333</v>
      </c>
      <c r="I22" s="86">
        <v>-2745</v>
      </c>
      <c r="J22" s="86">
        <v>-2745</v>
      </c>
      <c r="K22" s="86">
        <v>-4377</v>
      </c>
      <c r="L22" s="86">
        <v>-2745</v>
      </c>
      <c r="M22" s="86">
        <v>-2745</v>
      </c>
      <c r="N22" s="86">
        <v>-4344</v>
      </c>
    </row>
    <row r="23" spans="1:14" ht="31.2" x14ac:dyDescent="0.25">
      <c r="A23" s="64" t="s">
        <v>140</v>
      </c>
      <c r="B23" s="1"/>
      <c r="C23" s="97">
        <v>-41946</v>
      </c>
      <c r="D23" s="97">
        <v>-41696</v>
      </c>
      <c r="E23" s="97">
        <v>-61376</v>
      </c>
      <c r="F23" s="97">
        <v>-41602</v>
      </c>
      <c r="G23" s="97">
        <v>-41352</v>
      </c>
      <c r="H23" s="97">
        <v>-63593</v>
      </c>
      <c r="I23" s="97">
        <v>-41602</v>
      </c>
      <c r="J23" s="97">
        <v>-41352</v>
      </c>
      <c r="K23" s="97">
        <v>-64471</v>
      </c>
      <c r="L23" s="97">
        <v>-41602</v>
      </c>
      <c r="M23" s="97">
        <v>-41352</v>
      </c>
      <c r="N23" s="97">
        <v>-63750</v>
      </c>
    </row>
    <row r="24" spans="1:14" ht="31.2" x14ac:dyDescent="0.25">
      <c r="A24" s="64" t="s">
        <v>142</v>
      </c>
      <c r="B24" s="1"/>
      <c r="C24" s="1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329</v>
      </c>
      <c r="B25" s="1"/>
      <c r="C25" s="1"/>
      <c r="D25" s="6"/>
      <c r="E25" s="86">
        <v>-1200</v>
      </c>
      <c r="F25" s="6">
        <v>-800</v>
      </c>
      <c r="G25" s="6"/>
      <c r="H25" s="6">
        <v>-600</v>
      </c>
      <c r="I25" s="6"/>
      <c r="J25" s="6"/>
      <c r="K25" s="86">
        <v>-1200</v>
      </c>
      <c r="L25" s="6">
        <v>-800</v>
      </c>
      <c r="M25" s="6"/>
      <c r="N25" s="6">
        <v>-600</v>
      </c>
    </row>
    <row r="26" spans="1:14" ht="21" x14ac:dyDescent="0.25">
      <c r="A26" s="4" t="s">
        <v>144</v>
      </c>
      <c r="B26" s="1"/>
      <c r="C26" s="1"/>
      <c r="D26" s="6"/>
      <c r="E26" s="6">
        <v>-400</v>
      </c>
      <c r="F26" s="6"/>
      <c r="G26" s="6"/>
      <c r="H26" s="6"/>
      <c r="I26" s="6"/>
      <c r="J26" s="6"/>
      <c r="K26" s="6">
        <v>-400</v>
      </c>
      <c r="L26" s="6"/>
      <c r="M26" s="6"/>
      <c r="N26" s="6"/>
    </row>
    <row r="27" spans="1:14" x14ac:dyDescent="0.25">
      <c r="A27" s="4" t="s">
        <v>146</v>
      </c>
      <c r="B27" s="1"/>
      <c r="C27" s="1"/>
      <c r="D27" s="6"/>
      <c r="E27" s="6">
        <v>-600</v>
      </c>
      <c r="F27" s="6">
        <v>-300</v>
      </c>
      <c r="G27" s="6"/>
      <c r="H27" s="6">
        <v>-300</v>
      </c>
      <c r="I27" s="6"/>
      <c r="J27" s="6"/>
      <c r="K27" s="6">
        <v>-600</v>
      </c>
      <c r="L27" s="6">
        <v>-300</v>
      </c>
      <c r="M27" s="6"/>
      <c r="N27" s="6">
        <v>-300</v>
      </c>
    </row>
    <row r="28" spans="1:14" ht="21" x14ac:dyDescent="0.25">
      <c r="A28" s="64" t="s">
        <v>148</v>
      </c>
      <c r="B28" s="1"/>
      <c r="C28" s="5">
        <v>0</v>
      </c>
      <c r="D28" s="5">
        <v>0</v>
      </c>
      <c r="E28" s="97">
        <v>-2200</v>
      </c>
      <c r="F28" s="97">
        <v>-1100</v>
      </c>
      <c r="G28" s="5">
        <v>0</v>
      </c>
      <c r="H28" s="5">
        <v>-900</v>
      </c>
      <c r="I28" s="5">
        <v>0</v>
      </c>
      <c r="J28" s="5">
        <v>0</v>
      </c>
      <c r="K28" s="97">
        <v>-2200</v>
      </c>
      <c r="L28" s="97">
        <v>-1100</v>
      </c>
      <c r="M28" s="5">
        <v>0</v>
      </c>
      <c r="N28" s="5">
        <v>-900</v>
      </c>
    </row>
    <row r="29" spans="1:14" ht="21" x14ac:dyDescent="0.25">
      <c r="A29" s="64" t="s">
        <v>150</v>
      </c>
      <c r="B29" s="1"/>
      <c r="C29" s="1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ht="31.2" x14ac:dyDescent="0.25">
      <c r="A30" s="64" t="s">
        <v>154</v>
      </c>
      <c r="B30" s="1"/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 ht="21" x14ac:dyDescent="0.25">
      <c r="A31" s="64" t="s">
        <v>156</v>
      </c>
      <c r="B31" s="1"/>
      <c r="C31" s="1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31.2" x14ac:dyDescent="0.25">
      <c r="A32" s="64" t="s">
        <v>162</v>
      </c>
      <c r="B32" s="1"/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21" x14ac:dyDescent="0.25">
      <c r="A33" s="64" t="s">
        <v>164</v>
      </c>
      <c r="B33" s="1"/>
      <c r="C33" s="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ht="31.2" x14ac:dyDescent="0.25">
      <c r="A34" s="4" t="s">
        <v>276</v>
      </c>
      <c r="B34" s="1"/>
      <c r="C34" s="86">
        <v>-2900</v>
      </c>
      <c r="D34" s="86">
        <v>-2900</v>
      </c>
      <c r="E34" s="86">
        <v>-2900</v>
      </c>
      <c r="F34" s="86">
        <v>-2900</v>
      </c>
      <c r="G34" s="86">
        <v>-2900</v>
      </c>
      <c r="H34" s="86">
        <v>-2900</v>
      </c>
      <c r="I34" s="86">
        <v>-2900</v>
      </c>
      <c r="J34" s="86">
        <v>-2900</v>
      </c>
      <c r="K34" s="86">
        <v>-2900</v>
      </c>
      <c r="L34" s="86">
        <v>-2900</v>
      </c>
      <c r="M34" s="86">
        <v>-2900</v>
      </c>
      <c r="N34" s="86">
        <v>-2900</v>
      </c>
    </row>
    <row r="35" spans="1:14" ht="21" x14ac:dyDescent="0.25">
      <c r="A35" s="4" t="s">
        <v>247</v>
      </c>
      <c r="B35" s="1"/>
      <c r="C35" s="86">
        <v>-3000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21" x14ac:dyDescent="0.25">
      <c r="A36" s="4" t="s">
        <v>559</v>
      </c>
      <c r="B36" s="1"/>
      <c r="C36" s="1"/>
      <c r="D36" s="6"/>
      <c r="E36" s="6"/>
      <c r="F36" s="6"/>
      <c r="G36" s="6"/>
      <c r="H36" s="6"/>
      <c r="I36" s="6"/>
      <c r="J36" s="6"/>
      <c r="K36" s="6">
        <v>-180</v>
      </c>
      <c r="L36" s="6"/>
      <c r="M36" s="6"/>
      <c r="N36" s="6"/>
    </row>
    <row r="37" spans="1:14" ht="31.2" x14ac:dyDescent="0.25">
      <c r="A37" s="64" t="s">
        <v>172</v>
      </c>
      <c r="B37" s="1"/>
      <c r="C37" s="97">
        <v>-2900</v>
      </c>
      <c r="D37" s="97">
        <v>-2900</v>
      </c>
      <c r="E37" s="97">
        <v>-2900</v>
      </c>
      <c r="F37" s="97">
        <v>-2900</v>
      </c>
      <c r="G37" s="97">
        <v>-2900</v>
      </c>
      <c r="H37" s="97">
        <v>-2900</v>
      </c>
      <c r="I37" s="97">
        <v>-2900</v>
      </c>
      <c r="J37" s="97">
        <v>-2900</v>
      </c>
      <c r="K37" s="97">
        <v>-3080</v>
      </c>
      <c r="L37" s="97">
        <v>-2900</v>
      </c>
      <c r="M37" s="97">
        <v>-2900</v>
      </c>
      <c r="N37" s="97">
        <v>-2900</v>
      </c>
    </row>
    <row r="38" spans="1:14" ht="31.2" x14ac:dyDescent="0.25">
      <c r="A38" s="64" t="s">
        <v>174</v>
      </c>
      <c r="B38" s="1"/>
      <c r="C38" s="1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4" t="s">
        <v>176</v>
      </c>
      <c r="B39" s="1"/>
      <c r="C39" s="86">
        <v>-4299</v>
      </c>
      <c r="D39" s="86">
        <v>-4299</v>
      </c>
      <c r="E39" s="86">
        <v>-4299</v>
      </c>
      <c r="F39" s="86">
        <v>-4299</v>
      </c>
      <c r="G39" s="86">
        <v>-4471</v>
      </c>
      <c r="H39" s="86">
        <v>-4471</v>
      </c>
      <c r="I39" s="86">
        <v>-4471</v>
      </c>
      <c r="J39" s="86">
        <v>-4471</v>
      </c>
      <c r="K39" s="86">
        <v>-4471</v>
      </c>
      <c r="L39" s="86">
        <v>-4471</v>
      </c>
      <c r="M39" s="86">
        <v>-4471</v>
      </c>
      <c r="N39" s="86">
        <v>-4471</v>
      </c>
    </row>
    <row r="40" spans="1:14" ht="21" x14ac:dyDescent="0.25">
      <c r="A40" s="4" t="s">
        <v>184</v>
      </c>
      <c r="B40" s="1"/>
      <c r="C40" s="1"/>
      <c r="D40" s="6"/>
      <c r="E40" s="6">
        <v>-50</v>
      </c>
      <c r="F40" s="6"/>
      <c r="G40" s="6"/>
      <c r="H40" s="6">
        <v>-50</v>
      </c>
      <c r="I40" s="6"/>
      <c r="J40" s="6"/>
      <c r="K40" s="6">
        <v>-50</v>
      </c>
      <c r="L40" s="6"/>
      <c r="M40" s="6"/>
      <c r="N40" s="6">
        <v>-50</v>
      </c>
    </row>
    <row r="41" spans="1:14" x14ac:dyDescent="0.25">
      <c r="A41" s="4" t="s">
        <v>188</v>
      </c>
      <c r="B41" s="1"/>
      <c r="C41" s="6">
        <v>-275</v>
      </c>
      <c r="D41" s="6">
        <v>-275</v>
      </c>
      <c r="E41" s="6">
        <v>-275</v>
      </c>
      <c r="F41" s="6">
        <v>-275</v>
      </c>
      <c r="G41" s="6">
        <v>-275</v>
      </c>
      <c r="H41" s="6">
        <v>-275</v>
      </c>
      <c r="I41" s="6">
        <v>-275</v>
      </c>
      <c r="J41" s="6">
        <v>-275</v>
      </c>
      <c r="K41" s="6">
        <v>-275</v>
      </c>
      <c r="L41" s="6">
        <v>-275</v>
      </c>
      <c r="M41" s="6">
        <v>-275</v>
      </c>
      <c r="N41" s="6">
        <v>-275</v>
      </c>
    </row>
    <row r="42" spans="1:14" ht="21" x14ac:dyDescent="0.25">
      <c r="A42" s="4" t="s">
        <v>190</v>
      </c>
      <c r="B42" s="1"/>
      <c r="C42" s="1"/>
      <c r="D42" s="6"/>
      <c r="E42" s="6">
        <v>-100</v>
      </c>
      <c r="F42" s="6"/>
      <c r="G42" s="6"/>
      <c r="H42" s="6">
        <v>-100</v>
      </c>
      <c r="I42" s="6"/>
      <c r="J42" s="6"/>
      <c r="K42" s="6">
        <v>-100</v>
      </c>
      <c r="L42" s="6"/>
      <c r="M42" s="6"/>
      <c r="N42" s="6">
        <v>-100</v>
      </c>
    </row>
    <row r="43" spans="1:14" ht="21" x14ac:dyDescent="0.25">
      <c r="A43" s="4" t="s">
        <v>544</v>
      </c>
      <c r="B43" s="1"/>
      <c r="C43" s="1"/>
      <c r="D43" s="6"/>
      <c r="E43" s="6"/>
      <c r="F43" s="6"/>
      <c r="G43" s="6">
        <v>-650</v>
      </c>
      <c r="H43" s="6"/>
      <c r="I43" s="6"/>
      <c r="J43" s="6"/>
      <c r="K43" s="6"/>
      <c r="L43" s="6"/>
      <c r="M43" s="6"/>
      <c r="N43" s="6"/>
    </row>
    <row r="44" spans="1:14" ht="21" x14ac:dyDescent="0.25">
      <c r="A44" s="64" t="s">
        <v>198</v>
      </c>
      <c r="B44" s="1"/>
      <c r="C44" s="97">
        <v>-4574</v>
      </c>
      <c r="D44" s="97">
        <v>-4574</v>
      </c>
      <c r="E44" s="97">
        <v>-4724</v>
      </c>
      <c r="F44" s="97">
        <v>-4574</v>
      </c>
      <c r="G44" s="97">
        <v>-5396</v>
      </c>
      <c r="H44" s="97">
        <v>-4896</v>
      </c>
      <c r="I44" s="97">
        <v>-4746</v>
      </c>
      <c r="J44" s="97">
        <v>-4746</v>
      </c>
      <c r="K44" s="97">
        <v>-4896</v>
      </c>
      <c r="L44" s="97">
        <v>-4746</v>
      </c>
      <c r="M44" s="97">
        <v>-4746</v>
      </c>
      <c r="N44" s="97">
        <v>-4896</v>
      </c>
    </row>
    <row r="45" spans="1:14" ht="31.2" x14ac:dyDescent="0.25">
      <c r="A45" s="64" t="s">
        <v>200</v>
      </c>
      <c r="B45" s="1"/>
      <c r="C45" s="1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31.2" x14ac:dyDescent="0.25">
      <c r="A46" s="64" t="s">
        <v>206</v>
      </c>
      <c r="B46" s="1"/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</row>
    <row r="47" spans="1:14" ht="21" x14ac:dyDescent="0.25">
      <c r="A47" s="64" t="s">
        <v>208</v>
      </c>
      <c r="B47" s="1"/>
      <c r="C47" s="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31.2" x14ac:dyDescent="0.25">
      <c r="A48" s="64" t="s">
        <v>281</v>
      </c>
      <c r="B48" s="1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</row>
    <row r="49" spans="1:14" ht="21" x14ac:dyDescent="0.25">
      <c r="A49" s="64" t="s">
        <v>214</v>
      </c>
      <c r="B49" s="1"/>
      <c r="C49" s="1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4" t="s">
        <v>218</v>
      </c>
      <c r="B50" s="1"/>
      <c r="C50" s="6">
        <v>-175</v>
      </c>
      <c r="D50" s="6">
        <v>-175</v>
      </c>
      <c r="E50" s="6">
        <v>-175</v>
      </c>
      <c r="F50" s="6">
        <v>-175</v>
      </c>
      <c r="G50" s="6">
        <v>-175</v>
      </c>
      <c r="H50" s="6">
        <v>-175</v>
      </c>
      <c r="I50" s="6">
        <v>-175</v>
      </c>
      <c r="J50" s="6">
        <v>-175</v>
      </c>
      <c r="K50" s="6">
        <v>-175</v>
      </c>
      <c r="L50" s="6">
        <v>-175</v>
      </c>
      <c r="M50" s="6">
        <v>-175</v>
      </c>
      <c r="N50" s="6">
        <v>-175</v>
      </c>
    </row>
    <row r="51" spans="1:14" x14ac:dyDescent="0.25">
      <c r="A51" s="4" t="s">
        <v>333</v>
      </c>
      <c r="B51" s="1"/>
      <c r="C51" s="6">
        <v>-30</v>
      </c>
      <c r="D51" s="6">
        <v>-30</v>
      </c>
      <c r="E51" s="6">
        <v>-30</v>
      </c>
      <c r="F51" s="6">
        <v>-30</v>
      </c>
      <c r="G51" s="6">
        <v>-30</v>
      </c>
      <c r="H51" s="6">
        <v>-30</v>
      </c>
      <c r="I51" s="6">
        <v>-30</v>
      </c>
      <c r="J51" s="6">
        <v>-30</v>
      </c>
      <c r="K51" s="6">
        <v>-30</v>
      </c>
      <c r="L51" s="6">
        <v>-30</v>
      </c>
      <c r="M51" s="6">
        <v>-30</v>
      </c>
      <c r="N51" s="6">
        <v>-30</v>
      </c>
    </row>
    <row r="52" spans="1:14" ht="31.2" x14ac:dyDescent="0.25">
      <c r="A52" s="64" t="s">
        <v>220</v>
      </c>
      <c r="B52" s="1"/>
      <c r="C52" s="5">
        <v>-205</v>
      </c>
      <c r="D52" s="5">
        <v>-205</v>
      </c>
      <c r="E52" s="5">
        <v>-205</v>
      </c>
      <c r="F52" s="5">
        <v>-205</v>
      </c>
      <c r="G52" s="5">
        <v>-205</v>
      </c>
      <c r="H52" s="5">
        <v>-205</v>
      </c>
      <c r="I52" s="5">
        <v>-205</v>
      </c>
      <c r="J52" s="5">
        <v>-205</v>
      </c>
      <c r="K52" s="5">
        <v>-205</v>
      </c>
      <c r="L52" s="5">
        <v>-205</v>
      </c>
      <c r="M52" s="5">
        <v>-205</v>
      </c>
      <c r="N52" s="5">
        <v>-205</v>
      </c>
    </row>
    <row r="53" spans="1:14" ht="21" x14ac:dyDescent="0.25">
      <c r="A53" s="64" t="s">
        <v>222</v>
      </c>
      <c r="B53" s="1"/>
      <c r="C53" s="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31.2" x14ac:dyDescent="0.25">
      <c r="A54" s="64" t="s">
        <v>224</v>
      </c>
      <c r="B54" s="1"/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</row>
    <row r="55" spans="1:14" ht="21" x14ac:dyDescent="0.25">
      <c r="A55" s="64" t="s">
        <v>226</v>
      </c>
      <c r="B55" s="1"/>
      <c r="C55" s="1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21" x14ac:dyDescent="0.25">
      <c r="A56" s="64" t="s">
        <v>228</v>
      </c>
      <c r="B56" s="1"/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</row>
    <row r="57" spans="1:14" ht="21" x14ac:dyDescent="0.25">
      <c r="A57" s="64" t="s">
        <v>230</v>
      </c>
      <c r="B57" s="1"/>
      <c r="C57" s="1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21" x14ac:dyDescent="0.25">
      <c r="A58" s="64" t="s">
        <v>232</v>
      </c>
      <c r="B58" s="1"/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</row>
    <row r="59" spans="1:14" ht="21" x14ac:dyDescent="0.25">
      <c r="A59" s="64" t="s">
        <v>234</v>
      </c>
      <c r="B59" s="1"/>
      <c r="C59" s="97">
        <v>-49625</v>
      </c>
      <c r="D59" s="97">
        <v>-49375</v>
      </c>
      <c r="E59" s="97">
        <v>-71405</v>
      </c>
      <c r="F59" s="97">
        <v>-50381</v>
      </c>
      <c r="G59" s="97">
        <v>-49853</v>
      </c>
      <c r="H59" s="97">
        <v>-72494</v>
      </c>
      <c r="I59" s="97">
        <v>-49453</v>
      </c>
      <c r="J59" s="97">
        <v>-49203</v>
      </c>
      <c r="K59" s="97">
        <v>-74852</v>
      </c>
      <c r="L59" s="97">
        <v>-50553</v>
      </c>
      <c r="M59" s="97">
        <v>-49203</v>
      </c>
      <c r="N59" s="97">
        <v>-72651</v>
      </c>
    </row>
    <row r="60" spans="1:14" ht="21" x14ac:dyDescent="0.25">
      <c r="A60" s="64" t="s">
        <v>236</v>
      </c>
      <c r="B60" s="1"/>
      <c r="C60" s="97">
        <v>17375</v>
      </c>
      <c r="D60" s="97">
        <v>27625</v>
      </c>
      <c r="E60" s="97">
        <v>11195</v>
      </c>
      <c r="F60" s="97">
        <v>37819</v>
      </c>
      <c r="G60" s="97">
        <v>52347</v>
      </c>
      <c r="H60" s="97">
        <v>19906</v>
      </c>
      <c r="I60" s="97">
        <v>41547</v>
      </c>
      <c r="J60" s="97">
        <v>55797</v>
      </c>
      <c r="K60" s="97">
        <v>23148</v>
      </c>
      <c r="L60" s="97">
        <v>60047</v>
      </c>
      <c r="M60" s="97">
        <v>44597</v>
      </c>
      <c r="N60" s="97">
        <v>8549</v>
      </c>
    </row>
    <row r="61" spans="1:14" ht="21" x14ac:dyDescent="0.25">
      <c r="A61" s="64" t="s">
        <v>238</v>
      </c>
      <c r="B61" s="1"/>
      <c r="C61" s="1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21" x14ac:dyDescent="0.25">
      <c r="A62" s="64" t="s">
        <v>238</v>
      </c>
      <c r="B62" s="1"/>
      <c r="C62" s="97">
        <v>17375</v>
      </c>
      <c r="D62" s="97">
        <v>27625</v>
      </c>
      <c r="E62" s="97">
        <v>11195</v>
      </c>
      <c r="F62" s="97">
        <v>37819</v>
      </c>
      <c r="G62" s="97">
        <v>52347</v>
      </c>
      <c r="H62" s="97">
        <v>19906</v>
      </c>
      <c r="I62" s="97">
        <v>41547</v>
      </c>
      <c r="J62" s="97">
        <v>55797</v>
      </c>
      <c r="K62" s="97">
        <v>23148</v>
      </c>
      <c r="L62" s="97">
        <v>60047</v>
      </c>
      <c r="M62" s="97">
        <v>44597</v>
      </c>
      <c r="N62" s="97">
        <v>8549</v>
      </c>
    </row>
    <row r="63" spans="1:14" ht="21" x14ac:dyDescent="0.25">
      <c r="A63" s="64" t="s">
        <v>241</v>
      </c>
      <c r="B63" s="1"/>
      <c r="C63" s="97">
        <v>17375</v>
      </c>
      <c r="D63" s="97">
        <v>27625</v>
      </c>
      <c r="E63" s="97">
        <v>11195</v>
      </c>
      <c r="F63" s="97">
        <v>37819</v>
      </c>
      <c r="G63" s="97">
        <v>52347</v>
      </c>
      <c r="H63" s="97">
        <v>19906</v>
      </c>
      <c r="I63" s="97">
        <v>41547</v>
      </c>
      <c r="J63" s="97">
        <v>55797</v>
      </c>
      <c r="K63" s="97">
        <v>23148</v>
      </c>
      <c r="L63" s="97">
        <v>60047</v>
      </c>
      <c r="M63" s="97">
        <v>44597</v>
      </c>
      <c r="N63" s="97">
        <v>8549</v>
      </c>
    </row>
    <row r="64" spans="1:14" ht="21" x14ac:dyDescent="0.25">
      <c r="A64" s="64" t="s">
        <v>243</v>
      </c>
      <c r="B64" s="1"/>
      <c r="C64" s="1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21" x14ac:dyDescent="0.25">
      <c r="A65" s="64" t="s">
        <v>249</v>
      </c>
      <c r="B65" s="1"/>
      <c r="C65" s="97">
        <v>17375</v>
      </c>
      <c r="D65" s="97">
        <v>27625</v>
      </c>
      <c r="E65" s="97">
        <v>11195</v>
      </c>
      <c r="F65" s="97">
        <v>37819</v>
      </c>
      <c r="G65" s="97">
        <v>52347</v>
      </c>
      <c r="H65" s="97">
        <v>19906</v>
      </c>
      <c r="I65" s="97">
        <v>41547</v>
      </c>
      <c r="J65" s="97">
        <v>55797</v>
      </c>
      <c r="K65" s="97">
        <v>23148</v>
      </c>
      <c r="L65" s="97">
        <v>60047</v>
      </c>
      <c r="M65" s="97">
        <v>44597</v>
      </c>
      <c r="N65" s="97">
        <v>8549</v>
      </c>
    </row>
    <row r="66" spans="1:14" ht="21" x14ac:dyDescent="0.25">
      <c r="A66" s="64" t="s">
        <v>255</v>
      </c>
      <c r="B66" s="1"/>
      <c r="C66" s="97">
        <v>17375</v>
      </c>
      <c r="D66" s="97">
        <v>27625</v>
      </c>
      <c r="E66" s="97">
        <v>11195</v>
      </c>
      <c r="F66" s="97">
        <v>37819</v>
      </c>
      <c r="G66" s="97">
        <v>52347</v>
      </c>
      <c r="H66" s="97">
        <v>19906</v>
      </c>
      <c r="I66" s="97">
        <v>41547</v>
      </c>
      <c r="J66" s="97">
        <v>55797</v>
      </c>
      <c r="K66" s="97">
        <v>23148</v>
      </c>
      <c r="L66" s="97">
        <v>60047</v>
      </c>
      <c r="M66" s="97">
        <v>44597</v>
      </c>
      <c r="N66" s="97">
        <v>8549</v>
      </c>
    </row>
    <row r="67" spans="1:14" x14ac:dyDescent="0.25">
      <c r="A67" s="90"/>
      <c r="B67" s="18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</row>
    <row r="68" spans="1:14" x14ac:dyDescent="0.25">
      <c r="A68" s="90"/>
      <c r="B68" s="18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</row>
    <row r="69" spans="1:14" x14ac:dyDescent="0.25">
      <c r="A69" s="90"/>
      <c r="B69" s="18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</row>
    <row r="70" spans="1:14" x14ac:dyDescent="0.25">
      <c r="A70" s="90"/>
      <c r="B70" s="18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</row>
    <row r="71" spans="1:14" x14ac:dyDescent="0.25">
      <c r="A71" s="90"/>
      <c r="B71" s="18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</row>
    <row r="72" spans="1:14" x14ac:dyDescent="0.25">
      <c r="A72" s="18"/>
      <c r="B72" s="18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</row>
    <row r="73" spans="1:14" x14ac:dyDescent="0.25">
      <c r="A73" s="18"/>
      <c r="B73" s="18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</row>
    <row r="74" spans="1:14" x14ac:dyDescent="0.25">
      <c r="A74" s="90"/>
      <c r="B74" s="18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36"/>
  <sheetViews>
    <sheetView topLeftCell="B1" workbookViewId="0">
      <selection activeCell="B1" sqref="A1:XFD1048576"/>
    </sheetView>
  </sheetViews>
  <sheetFormatPr defaultRowHeight="13.2" x14ac:dyDescent="0.25"/>
  <cols>
    <col min="1" max="1" width="0" style="36" hidden="1" customWidth="1"/>
    <col min="2" max="2" width="9.33203125" style="36" customWidth="1"/>
    <col min="3" max="3" width="30" style="36" customWidth="1"/>
    <col min="4" max="4" width="7.6640625" style="36" customWidth="1"/>
    <col min="5" max="5" width="0.5546875" style="36" customWidth="1"/>
    <col min="6" max="17" width="11.88671875" style="36" customWidth="1"/>
    <col min="18" max="57" width="0" style="36" hidden="1" customWidth="1"/>
    <col min="58" max="58" width="0.44140625" style="36" customWidth="1"/>
    <col min="59" max="59" width="12.44140625" style="36" customWidth="1"/>
    <col min="60" max="60" width="5.88671875" style="36" hidden="1" customWidth="1"/>
    <col min="61" max="256" width="9.109375" style="36"/>
    <col min="257" max="257" width="0" style="36" hidden="1" customWidth="1"/>
    <col min="258" max="258" width="9.33203125" style="36" customWidth="1"/>
    <col min="259" max="259" width="30" style="36" customWidth="1"/>
    <col min="260" max="260" width="7.6640625" style="36" customWidth="1"/>
    <col min="261" max="261" width="0.5546875" style="36" customWidth="1"/>
    <col min="262" max="273" width="11.88671875" style="36" customWidth="1"/>
    <col min="274" max="313" width="0" style="36" hidden="1" customWidth="1"/>
    <col min="314" max="314" width="0.44140625" style="36" customWidth="1"/>
    <col min="315" max="315" width="12.44140625" style="36" customWidth="1"/>
    <col min="316" max="316" width="0" style="36" hidden="1" customWidth="1"/>
    <col min="317" max="512" width="9.109375" style="36"/>
    <col min="513" max="513" width="0" style="36" hidden="1" customWidth="1"/>
    <col min="514" max="514" width="9.33203125" style="36" customWidth="1"/>
    <col min="515" max="515" width="30" style="36" customWidth="1"/>
    <col min="516" max="516" width="7.6640625" style="36" customWidth="1"/>
    <col min="517" max="517" width="0.5546875" style="36" customWidth="1"/>
    <col min="518" max="529" width="11.88671875" style="36" customWidth="1"/>
    <col min="530" max="569" width="0" style="36" hidden="1" customWidth="1"/>
    <col min="570" max="570" width="0.44140625" style="36" customWidth="1"/>
    <col min="571" max="571" width="12.44140625" style="36" customWidth="1"/>
    <col min="572" max="572" width="0" style="36" hidden="1" customWidth="1"/>
    <col min="573" max="768" width="9.109375" style="36"/>
    <col min="769" max="769" width="0" style="36" hidden="1" customWidth="1"/>
    <col min="770" max="770" width="9.33203125" style="36" customWidth="1"/>
    <col min="771" max="771" width="30" style="36" customWidth="1"/>
    <col min="772" max="772" width="7.6640625" style="36" customWidth="1"/>
    <col min="773" max="773" width="0.5546875" style="36" customWidth="1"/>
    <col min="774" max="785" width="11.88671875" style="36" customWidth="1"/>
    <col min="786" max="825" width="0" style="36" hidden="1" customWidth="1"/>
    <col min="826" max="826" width="0.44140625" style="36" customWidth="1"/>
    <col min="827" max="827" width="12.44140625" style="36" customWidth="1"/>
    <col min="828" max="828" width="0" style="36" hidden="1" customWidth="1"/>
    <col min="829" max="1024" width="9.109375" style="36"/>
    <col min="1025" max="1025" width="0" style="36" hidden="1" customWidth="1"/>
    <col min="1026" max="1026" width="9.33203125" style="36" customWidth="1"/>
    <col min="1027" max="1027" width="30" style="36" customWidth="1"/>
    <col min="1028" max="1028" width="7.6640625" style="36" customWidth="1"/>
    <col min="1029" max="1029" width="0.5546875" style="36" customWidth="1"/>
    <col min="1030" max="1041" width="11.88671875" style="36" customWidth="1"/>
    <col min="1042" max="1081" width="0" style="36" hidden="1" customWidth="1"/>
    <col min="1082" max="1082" width="0.44140625" style="36" customWidth="1"/>
    <col min="1083" max="1083" width="12.44140625" style="36" customWidth="1"/>
    <col min="1084" max="1084" width="0" style="36" hidden="1" customWidth="1"/>
    <col min="1085" max="1280" width="9.109375" style="36"/>
    <col min="1281" max="1281" width="0" style="36" hidden="1" customWidth="1"/>
    <col min="1282" max="1282" width="9.33203125" style="36" customWidth="1"/>
    <col min="1283" max="1283" width="30" style="36" customWidth="1"/>
    <col min="1284" max="1284" width="7.6640625" style="36" customWidth="1"/>
    <col min="1285" max="1285" width="0.5546875" style="36" customWidth="1"/>
    <col min="1286" max="1297" width="11.88671875" style="36" customWidth="1"/>
    <col min="1298" max="1337" width="0" style="36" hidden="1" customWidth="1"/>
    <col min="1338" max="1338" width="0.44140625" style="36" customWidth="1"/>
    <col min="1339" max="1339" width="12.44140625" style="36" customWidth="1"/>
    <col min="1340" max="1340" width="0" style="36" hidden="1" customWidth="1"/>
    <col min="1341" max="1536" width="9.109375" style="36"/>
    <col min="1537" max="1537" width="0" style="36" hidden="1" customWidth="1"/>
    <col min="1538" max="1538" width="9.33203125" style="36" customWidth="1"/>
    <col min="1539" max="1539" width="30" style="36" customWidth="1"/>
    <col min="1540" max="1540" width="7.6640625" style="36" customWidth="1"/>
    <col min="1541" max="1541" width="0.5546875" style="36" customWidth="1"/>
    <col min="1542" max="1553" width="11.88671875" style="36" customWidth="1"/>
    <col min="1554" max="1593" width="0" style="36" hidden="1" customWidth="1"/>
    <col min="1594" max="1594" width="0.44140625" style="36" customWidth="1"/>
    <col min="1595" max="1595" width="12.44140625" style="36" customWidth="1"/>
    <col min="1596" max="1596" width="0" style="36" hidden="1" customWidth="1"/>
    <col min="1597" max="1792" width="9.109375" style="36"/>
    <col min="1793" max="1793" width="0" style="36" hidden="1" customWidth="1"/>
    <col min="1794" max="1794" width="9.33203125" style="36" customWidth="1"/>
    <col min="1795" max="1795" width="30" style="36" customWidth="1"/>
    <col min="1796" max="1796" width="7.6640625" style="36" customWidth="1"/>
    <col min="1797" max="1797" width="0.5546875" style="36" customWidth="1"/>
    <col min="1798" max="1809" width="11.88671875" style="36" customWidth="1"/>
    <col min="1810" max="1849" width="0" style="36" hidden="1" customWidth="1"/>
    <col min="1850" max="1850" width="0.44140625" style="36" customWidth="1"/>
    <col min="1851" max="1851" width="12.44140625" style="36" customWidth="1"/>
    <col min="1852" max="1852" width="0" style="36" hidden="1" customWidth="1"/>
    <col min="1853" max="2048" width="9.109375" style="36"/>
    <col min="2049" max="2049" width="0" style="36" hidden="1" customWidth="1"/>
    <col min="2050" max="2050" width="9.33203125" style="36" customWidth="1"/>
    <col min="2051" max="2051" width="30" style="36" customWidth="1"/>
    <col min="2052" max="2052" width="7.6640625" style="36" customWidth="1"/>
    <col min="2053" max="2053" width="0.5546875" style="36" customWidth="1"/>
    <col min="2054" max="2065" width="11.88671875" style="36" customWidth="1"/>
    <col min="2066" max="2105" width="0" style="36" hidden="1" customWidth="1"/>
    <col min="2106" max="2106" width="0.44140625" style="36" customWidth="1"/>
    <col min="2107" max="2107" width="12.44140625" style="36" customWidth="1"/>
    <col min="2108" max="2108" width="0" style="36" hidden="1" customWidth="1"/>
    <col min="2109" max="2304" width="9.109375" style="36"/>
    <col min="2305" max="2305" width="0" style="36" hidden="1" customWidth="1"/>
    <col min="2306" max="2306" width="9.33203125" style="36" customWidth="1"/>
    <col min="2307" max="2307" width="30" style="36" customWidth="1"/>
    <col min="2308" max="2308" width="7.6640625" style="36" customWidth="1"/>
    <col min="2309" max="2309" width="0.5546875" style="36" customWidth="1"/>
    <col min="2310" max="2321" width="11.88671875" style="36" customWidth="1"/>
    <col min="2322" max="2361" width="0" style="36" hidden="1" customWidth="1"/>
    <col min="2362" max="2362" width="0.44140625" style="36" customWidth="1"/>
    <col min="2363" max="2363" width="12.44140625" style="36" customWidth="1"/>
    <col min="2364" max="2364" width="0" style="36" hidden="1" customWidth="1"/>
    <col min="2365" max="2560" width="9.109375" style="36"/>
    <col min="2561" max="2561" width="0" style="36" hidden="1" customWidth="1"/>
    <col min="2562" max="2562" width="9.33203125" style="36" customWidth="1"/>
    <col min="2563" max="2563" width="30" style="36" customWidth="1"/>
    <col min="2564" max="2564" width="7.6640625" style="36" customWidth="1"/>
    <col min="2565" max="2565" width="0.5546875" style="36" customWidth="1"/>
    <col min="2566" max="2577" width="11.88671875" style="36" customWidth="1"/>
    <col min="2578" max="2617" width="0" style="36" hidden="1" customWidth="1"/>
    <col min="2618" max="2618" width="0.44140625" style="36" customWidth="1"/>
    <col min="2619" max="2619" width="12.44140625" style="36" customWidth="1"/>
    <col min="2620" max="2620" width="0" style="36" hidden="1" customWidth="1"/>
    <col min="2621" max="2816" width="9.109375" style="36"/>
    <col min="2817" max="2817" width="0" style="36" hidden="1" customWidth="1"/>
    <col min="2818" max="2818" width="9.33203125" style="36" customWidth="1"/>
    <col min="2819" max="2819" width="30" style="36" customWidth="1"/>
    <col min="2820" max="2820" width="7.6640625" style="36" customWidth="1"/>
    <col min="2821" max="2821" width="0.5546875" style="36" customWidth="1"/>
    <col min="2822" max="2833" width="11.88671875" style="36" customWidth="1"/>
    <col min="2834" max="2873" width="0" style="36" hidden="1" customWidth="1"/>
    <col min="2874" max="2874" width="0.44140625" style="36" customWidth="1"/>
    <col min="2875" max="2875" width="12.44140625" style="36" customWidth="1"/>
    <col min="2876" max="2876" width="0" style="36" hidden="1" customWidth="1"/>
    <col min="2877" max="3072" width="9.109375" style="36"/>
    <col min="3073" max="3073" width="0" style="36" hidden="1" customWidth="1"/>
    <col min="3074" max="3074" width="9.33203125" style="36" customWidth="1"/>
    <col min="3075" max="3075" width="30" style="36" customWidth="1"/>
    <col min="3076" max="3076" width="7.6640625" style="36" customWidth="1"/>
    <col min="3077" max="3077" width="0.5546875" style="36" customWidth="1"/>
    <col min="3078" max="3089" width="11.88671875" style="36" customWidth="1"/>
    <col min="3090" max="3129" width="0" style="36" hidden="1" customWidth="1"/>
    <col min="3130" max="3130" width="0.44140625" style="36" customWidth="1"/>
    <col min="3131" max="3131" width="12.44140625" style="36" customWidth="1"/>
    <col min="3132" max="3132" width="0" style="36" hidden="1" customWidth="1"/>
    <col min="3133" max="3328" width="9.109375" style="36"/>
    <col min="3329" max="3329" width="0" style="36" hidden="1" customWidth="1"/>
    <col min="3330" max="3330" width="9.33203125" style="36" customWidth="1"/>
    <col min="3331" max="3331" width="30" style="36" customWidth="1"/>
    <col min="3332" max="3332" width="7.6640625" style="36" customWidth="1"/>
    <col min="3333" max="3333" width="0.5546875" style="36" customWidth="1"/>
    <col min="3334" max="3345" width="11.88671875" style="36" customWidth="1"/>
    <col min="3346" max="3385" width="0" style="36" hidden="1" customWidth="1"/>
    <col min="3386" max="3386" width="0.44140625" style="36" customWidth="1"/>
    <col min="3387" max="3387" width="12.44140625" style="36" customWidth="1"/>
    <col min="3388" max="3388" width="0" style="36" hidden="1" customWidth="1"/>
    <col min="3389" max="3584" width="9.109375" style="36"/>
    <col min="3585" max="3585" width="0" style="36" hidden="1" customWidth="1"/>
    <col min="3586" max="3586" width="9.33203125" style="36" customWidth="1"/>
    <col min="3587" max="3587" width="30" style="36" customWidth="1"/>
    <col min="3588" max="3588" width="7.6640625" style="36" customWidth="1"/>
    <col min="3589" max="3589" width="0.5546875" style="36" customWidth="1"/>
    <col min="3590" max="3601" width="11.88671875" style="36" customWidth="1"/>
    <col min="3602" max="3641" width="0" style="36" hidden="1" customWidth="1"/>
    <col min="3642" max="3642" width="0.44140625" style="36" customWidth="1"/>
    <col min="3643" max="3643" width="12.44140625" style="36" customWidth="1"/>
    <col min="3644" max="3644" width="0" style="36" hidden="1" customWidth="1"/>
    <col min="3645" max="3840" width="9.109375" style="36"/>
    <col min="3841" max="3841" width="0" style="36" hidden="1" customWidth="1"/>
    <col min="3842" max="3842" width="9.33203125" style="36" customWidth="1"/>
    <col min="3843" max="3843" width="30" style="36" customWidth="1"/>
    <col min="3844" max="3844" width="7.6640625" style="36" customWidth="1"/>
    <col min="3845" max="3845" width="0.5546875" style="36" customWidth="1"/>
    <col min="3846" max="3857" width="11.88671875" style="36" customWidth="1"/>
    <col min="3858" max="3897" width="0" style="36" hidden="1" customWidth="1"/>
    <col min="3898" max="3898" width="0.44140625" style="36" customWidth="1"/>
    <col min="3899" max="3899" width="12.44140625" style="36" customWidth="1"/>
    <col min="3900" max="3900" width="0" style="36" hidden="1" customWidth="1"/>
    <col min="3901" max="4096" width="9.109375" style="36"/>
    <col min="4097" max="4097" width="0" style="36" hidden="1" customWidth="1"/>
    <col min="4098" max="4098" width="9.33203125" style="36" customWidth="1"/>
    <col min="4099" max="4099" width="30" style="36" customWidth="1"/>
    <col min="4100" max="4100" width="7.6640625" style="36" customWidth="1"/>
    <col min="4101" max="4101" width="0.5546875" style="36" customWidth="1"/>
    <col min="4102" max="4113" width="11.88671875" style="36" customWidth="1"/>
    <col min="4114" max="4153" width="0" style="36" hidden="1" customWidth="1"/>
    <col min="4154" max="4154" width="0.44140625" style="36" customWidth="1"/>
    <col min="4155" max="4155" width="12.44140625" style="36" customWidth="1"/>
    <col min="4156" max="4156" width="0" style="36" hidden="1" customWidth="1"/>
    <col min="4157" max="4352" width="9.109375" style="36"/>
    <col min="4353" max="4353" width="0" style="36" hidden="1" customWidth="1"/>
    <col min="4354" max="4354" width="9.33203125" style="36" customWidth="1"/>
    <col min="4355" max="4355" width="30" style="36" customWidth="1"/>
    <col min="4356" max="4356" width="7.6640625" style="36" customWidth="1"/>
    <col min="4357" max="4357" width="0.5546875" style="36" customWidth="1"/>
    <col min="4358" max="4369" width="11.88671875" style="36" customWidth="1"/>
    <col min="4370" max="4409" width="0" style="36" hidden="1" customWidth="1"/>
    <col min="4410" max="4410" width="0.44140625" style="36" customWidth="1"/>
    <col min="4411" max="4411" width="12.44140625" style="36" customWidth="1"/>
    <col min="4412" max="4412" width="0" style="36" hidden="1" customWidth="1"/>
    <col min="4413" max="4608" width="9.109375" style="36"/>
    <col min="4609" max="4609" width="0" style="36" hidden="1" customWidth="1"/>
    <col min="4610" max="4610" width="9.33203125" style="36" customWidth="1"/>
    <col min="4611" max="4611" width="30" style="36" customWidth="1"/>
    <col min="4612" max="4612" width="7.6640625" style="36" customWidth="1"/>
    <col min="4613" max="4613" width="0.5546875" style="36" customWidth="1"/>
    <col min="4614" max="4625" width="11.88671875" style="36" customWidth="1"/>
    <col min="4626" max="4665" width="0" style="36" hidden="1" customWidth="1"/>
    <col min="4666" max="4666" width="0.44140625" style="36" customWidth="1"/>
    <col min="4667" max="4667" width="12.44140625" style="36" customWidth="1"/>
    <col min="4668" max="4668" width="0" style="36" hidden="1" customWidth="1"/>
    <col min="4669" max="4864" width="9.109375" style="36"/>
    <col min="4865" max="4865" width="0" style="36" hidden="1" customWidth="1"/>
    <col min="4866" max="4866" width="9.33203125" style="36" customWidth="1"/>
    <col min="4867" max="4867" width="30" style="36" customWidth="1"/>
    <col min="4868" max="4868" width="7.6640625" style="36" customWidth="1"/>
    <col min="4869" max="4869" width="0.5546875" style="36" customWidth="1"/>
    <col min="4870" max="4881" width="11.88671875" style="36" customWidth="1"/>
    <col min="4882" max="4921" width="0" style="36" hidden="1" customWidth="1"/>
    <col min="4922" max="4922" width="0.44140625" style="36" customWidth="1"/>
    <col min="4923" max="4923" width="12.44140625" style="36" customWidth="1"/>
    <col min="4924" max="4924" width="0" style="36" hidden="1" customWidth="1"/>
    <col min="4925" max="5120" width="9.109375" style="36"/>
    <col min="5121" max="5121" width="0" style="36" hidden="1" customWidth="1"/>
    <col min="5122" max="5122" width="9.33203125" style="36" customWidth="1"/>
    <col min="5123" max="5123" width="30" style="36" customWidth="1"/>
    <col min="5124" max="5124" width="7.6640625" style="36" customWidth="1"/>
    <col min="5125" max="5125" width="0.5546875" style="36" customWidth="1"/>
    <col min="5126" max="5137" width="11.88671875" style="36" customWidth="1"/>
    <col min="5138" max="5177" width="0" style="36" hidden="1" customWidth="1"/>
    <col min="5178" max="5178" width="0.44140625" style="36" customWidth="1"/>
    <col min="5179" max="5179" width="12.44140625" style="36" customWidth="1"/>
    <col min="5180" max="5180" width="0" style="36" hidden="1" customWidth="1"/>
    <col min="5181" max="5376" width="9.109375" style="36"/>
    <col min="5377" max="5377" width="0" style="36" hidden="1" customWidth="1"/>
    <col min="5378" max="5378" width="9.33203125" style="36" customWidth="1"/>
    <col min="5379" max="5379" width="30" style="36" customWidth="1"/>
    <col min="5380" max="5380" width="7.6640625" style="36" customWidth="1"/>
    <col min="5381" max="5381" width="0.5546875" style="36" customWidth="1"/>
    <col min="5382" max="5393" width="11.88671875" style="36" customWidth="1"/>
    <col min="5394" max="5433" width="0" style="36" hidden="1" customWidth="1"/>
    <col min="5434" max="5434" width="0.44140625" style="36" customWidth="1"/>
    <col min="5435" max="5435" width="12.44140625" style="36" customWidth="1"/>
    <col min="5436" max="5436" width="0" style="36" hidden="1" customWidth="1"/>
    <col min="5437" max="5632" width="9.109375" style="36"/>
    <col min="5633" max="5633" width="0" style="36" hidden="1" customWidth="1"/>
    <col min="5634" max="5634" width="9.33203125" style="36" customWidth="1"/>
    <col min="5635" max="5635" width="30" style="36" customWidth="1"/>
    <col min="5636" max="5636" width="7.6640625" style="36" customWidth="1"/>
    <col min="5637" max="5637" width="0.5546875" style="36" customWidth="1"/>
    <col min="5638" max="5649" width="11.88671875" style="36" customWidth="1"/>
    <col min="5650" max="5689" width="0" style="36" hidden="1" customWidth="1"/>
    <col min="5690" max="5690" width="0.44140625" style="36" customWidth="1"/>
    <col min="5691" max="5691" width="12.44140625" style="36" customWidth="1"/>
    <col min="5692" max="5692" width="0" style="36" hidden="1" customWidth="1"/>
    <col min="5693" max="5888" width="9.109375" style="36"/>
    <col min="5889" max="5889" width="0" style="36" hidden="1" customWidth="1"/>
    <col min="5890" max="5890" width="9.33203125" style="36" customWidth="1"/>
    <col min="5891" max="5891" width="30" style="36" customWidth="1"/>
    <col min="5892" max="5892" width="7.6640625" style="36" customWidth="1"/>
    <col min="5893" max="5893" width="0.5546875" style="36" customWidth="1"/>
    <col min="5894" max="5905" width="11.88671875" style="36" customWidth="1"/>
    <col min="5906" max="5945" width="0" style="36" hidden="1" customWidth="1"/>
    <col min="5946" max="5946" width="0.44140625" style="36" customWidth="1"/>
    <col min="5947" max="5947" width="12.44140625" style="36" customWidth="1"/>
    <col min="5948" max="5948" width="0" style="36" hidden="1" customWidth="1"/>
    <col min="5949" max="6144" width="9.109375" style="36"/>
    <col min="6145" max="6145" width="0" style="36" hidden="1" customWidth="1"/>
    <col min="6146" max="6146" width="9.33203125" style="36" customWidth="1"/>
    <col min="6147" max="6147" width="30" style="36" customWidth="1"/>
    <col min="6148" max="6148" width="7.6640625" style="36" customWidth="1"/>
    <col min="6149" max="6149" width="0.5546875" style="36" customWidth="1"/>
    <col min="6150" max="6161" width="11.88671875" style="36" customWidth="1"/>
    <col min="6162" max="6201" width="0" style="36" hidden="1" customWidth="1"/>
    <col min="6202" max="6202" width="0.44140625" style="36" customWidth="1"/>
    <col min="6203" max="6203" width="12.44140625" style="36" customWidth="1"/>
    <col min="6204" max="6204" width="0" style="36" hidden="1" customWidth="1"/>
    <col min="6205" max="6400" width="9.109375" style="36"/>
    <col min="6401" max="6401" width="0" style="36" hidden="1" customWidth="1"/>
    <col min="6402" max="6402" width="9.33203125" style="36" customWidth="1"/>
    <col min="6403" max="6403" width="30" style="36" customWidth="1"/>
    <col min="6404" max="6404" width="7.6640625" style="36" customWidth="1"/>
    <col min="6405" max="6405" width="0.5546875" style="36" customWidth="1"/>
    <col min="6406" max="6417" width="11.88671875" style="36" customWidth="1"/>
    <col min="6418" max="6457" width="0" style="36" hidden="1" customWidth="1"/>
    <col min="6458" max="6458" width="0.44140625" style="36" customWidth="1"/>
    <col min="6459" max="6459" width="12.44140625" style="36" customWidth="1"/>
    <col min="6460" max="6460" width="0" style="36" hidden="1" customWidth="1"/>
    <col min="6461" max="6656" width="9.109375" style="36"/>
    <col min="6657" max="6657" width="0" style="36" hidden="1" customWidth="1"/>
    <col min="6658" max="6658" width="9.33203125" style="36" customWidth="1"/>
    <col min="6659" max="6659" width="30" style="36" customWidth="1"/>
    <col min="6660" max="6660" width="7.6640625" style="36" customWidth="1"/>
    <col min="6661" max="6661" width="0.5546875" style="36" customWidth="1"/>
    <col min="6662" max="6673" width="11.88671875" style="36" customWidth="1"/>
    <col min="6674" max="6713" width="0" style="36" hidden="1" customWidth="1"/>
    <col min="6714" max="6714" width="0.44140625" style="36" customWidth="1"/>
    <col min="6715" max="6715" width="12.44140625" style="36" customWidth="1"/>
    <col min="6716" max="6716" width="0" style="36" hidden="1" customWidth="1"/>
    <col min="6717" max="6912" width="9.109375" style="36"/>
    <col min="6913" max="6913" width="0" style="36" hidden="1" customWidth="1"/>
    <col min="6914" max="6914" width="9.33203125" style="36" customWidth="1"/>
    <col min="6915" max="6915" width="30" style="36" customWidth="1"/>
    <col min="6916" max="6916" width="7.6640625" style="36" customWidth="1"/>
    <col min="6917" max="6917" width="0.5546875" style="36" customWidth="1"/>
    <col min="6918" max="6929" width="11.88671875" style="36" customWidth="1"/>
    <col min="6930" max="6969" width="0" style="36" hidden="1" customWidth="1"/>
    <col min="6970" max="6970" width="0.44140625" style="36" customWidth="1"/>
    <col min="6971" max="6971" width="12.44140625" style="36" customWidth="1"/>
    <col min="6972" max="6972" width="0" style="36" hidden="1" customWidth="1"/>
    <col min="6973" max="7168" width="9.109375" style="36"/>
    <col min="7169" max="7169" width="0" style="36" hidden="1" customWidth="1"/>
    <col min="7170" max="7170" width="9.33203125" style="36" customWidth="1"/>
    <col min="7171" max="7171" width="30" style="36" customWidth="1"/>
    <col min="7172" max="7172" width="7.6640625" style="36" customWidth="1"/>
    <col min="7173" max="7173" width="0.5546875" style="36" customWidth="1"/>
    <col min="7174" max="7185" width="11.88671875" style="36" customWidth="1"/>
    <col min="7186" max="7225" width="0" style="36" hidden="1" customWidth="1"/>
    <col min="7226" max="7226" width="0.44140625" style="36" customWidth="1"/>
    <col min="7227" max="7227" width="12.44140625" style="36" customWidth="1"/>
    <col min="7228" max="7228" width="0" style="36" hidden="1" customWidth="1"/>
    <col min="7229" max="7424" width="9.109375" style="36"/>
    <col min="7425" max="7425" width="0" style="36" hidden="1" customWidth="1"/>
    <col min="7426" max="7426" width="9.33203125" style="36" customWidth="1"/>
    <col min="7427" max="7427" width="30" style="36" customWidth="1"/>
    <col min="7428" max="7428" width="7.6640625" style="36" customWidth="1"/>
    <col min="7429" max="7429" width="0.5546875" style="36" customWidth="1"/>
    <col min="7430" max="7441" width="11.88671875" style="36" customWidth="1"/>
    <col min="7442" max="7481" width="0" style="36" hidden="1" customWidth="1"/>
    <col min="7482" max="7482" width="0.44140625" style="36" customWidth="1"/>
    <col min="7483" max="7483" width="12.44140625" style="36" customWidth="1"/>
    <col min="7484" max="7484" width="0" style="36" hidden="1" customWidth="1"/>
    <col min="7485" max="7680" width="9.109375" style="36"/>
    <col min="7681" max="7681" width="0" style="36" hidden="1" customWidth="1"/>
    <col min="7682" max="7682" width="9.33203125" style="36" customWidth="1"/>
    <col min="7683" max="7683" width="30" style="36" customWidth="1"/>
    <col min="7684" max="7684" width="7.6640625" style="36" customWidth="1"/>
    <col min="7685" max="7685" width="0.5546875" style="36" customWidth="1"/>
    <col min="7686" max="7697" width="11.88671875" style="36" customWidth="1"/>
    <col min="7698" max="7737" width="0" style="36" hidden="1" customWidth="1"/>
    <col min="7738" max="7738" width="0.44140625" style="36" customWidth="1"/>
    <col min="7739" max="7739" width="12.44140625" style="36" customWidth="1"/>
    <col min="7740" max="7740" width="0" style="36" hidden="1" customWidth="1"/>
    <col min="7741" max="7936" width="9.109375" style="36"/>
    <col min="7937" max="7937" width="0" style="36" hidden="1" customWidth="1"/>
    <col min="7938" max="7938" width="9.33203125" style="36" customWidth="1"/>
    <col min="7939" max="7939" width="30" style="36" customWidth="1"/>
    <col min="7940" max="7940" width="7.6640625" style="36" customWidth="1"/>
    <col min="7941" max="7941" width="0.5546875" style="36" customWidth="1"/>
    <col min="7942" max="7953" width="11.88671875" style="36" customWidth="1"/>
    <col min="7954" max="7993" width="0" style="36" hidden="1" customWidth="1"/>
    <col min="7994" max="7994" width="0.44140625" style="36" customWidth="1"/>
    <col min="7995" max="7995" width="12.44140625" style="36" customWidth="1"/>
    <col min="7996" max="7996" width="0" style="36" hidden="1" customWidth="1"/>
    <col min="7997" max="8192" width="9.109375" style="36"/>
    <col min="8193" max="8193" width="0" style="36" hidden="1" customWidth="1"/>
    <col min="8194" max="8194" width="9.33203125" style="36" customWidth="1"/>
    <col min="8195" max="8195" width="30" style="36" customWidth="1"/>
    <col min="8196" max="8196" width="7.6640625" style="36" customWidth="1"/>
    <col min="8197" max="8197" width="0.5546875" style="36" customWidth="1"/>
    <col min="8198" max="8209" width="11.88671875" style="36" customWidth="1"/>
    <col min="8210" max="8249" width="0" style="36" hidden="1" customWidth="1"/>
    <col min="8250" max="8250" width="0.44140625" style="36" customWidth="1"/>
    <col min="8251" max="8251" width="12.44140625" style="36" customWidth="1"/>
    <col min="8252" max="8252" width="0" style="36" hidden="1" customWidth="1"/>
    <col min="8253" max="8448" width="9.109375" style="36"/>
    <col min="8449" max="8449" width="0" style="36" hidden="1" customWidth="1"/>
    <col min="8450" max="8450" width="9.33203125" style="36" customWidth="1"/>
    <col min="8451" max="8451" width="30" style="36" customWidth="1"/>
    <col min="8452" max="8452" width="7.6640625" style="36" customWidth="1"/>
    <col min="8453" max="8453" width="0.5546875" style="36" customWidth="1"/>
    <col min="8454" max="8465" width="11.88671875" style="36" customWidth="1"/>
    <col min="8466" max="8505" width="0" style="36" hidden="1" customWidth="1"/>
    <col min="8506" max="8506" width="0.44140625" style="36" customWidth="1"/>
    <col min="8507" max="8507" width="12.44140625" style="36" customWidth="1"/>
    <col min="8508" max="8508" width="0" style="36" hidden="1" customWidth="1"/>
    <col min="8509" max="8704" width="9.109375" style="36"/>
    <col min="8705" max="8705" width="0" style="36" hidden="1" customWidth="1"/>
    <col min="8706" max="8706" width="9.33203125" style="36" customWidth="1"/>
    <col min="8707" max="8707" width="30" style="36" customWidth="1"/>
    <col min="8708" max="8708" width="7.6640625" style="36" customWidth="1"/>
    <col min="8709" max="8709" width="0.5546875" style="36" customWidth="1"/>
    <col min="8710" max="8721" width="11.88671875" style="36" customWidth="1"/>
    <col min="8722" max="8761" width="0" style="36" hidden="1" customWidth="1"/>
    <col min="8762" max="8762" width="0.44140625" style="36" customWidth="1"/>
    <col min="8763" max="8763" width="12.44140625" style="36" customWidth="1"/>
    <col min="8764" max="8764" width="0" style="36" hidden="1" customWidth="1"/>
    <col min="8765" max="8960" width="9.109375" style="36"/>
    <col min="8961" max="8961" width="0" style="36" hidden="1" customWidth="1"/>
    <col min="8962" max="8962" width="9.33203125" style="36" customWidth="1"/>
    <col min="8963" max="8963" width="30" style="36" customWidth="1"/>
    <col min="8964" max="8964" width="7.6640625" style="36" customWidth="1"/>
    <col min="8965" max="8965" width="0.5546875" style="36" customWidth="1"/>
    <col min="8966" max="8977" width="11.88671875" style="36" customWidth="1"/>
    <col min="8978" max="9017" width="0" style="36" hidden="1" customWidth="1"/>
    <col min="9018" max="9018" width="0.44140625" style="36" customWidth="1"/>
    <col min="9019" max="9019" width="12.44140625" style="36" customWidth="1"/>
    <col min="9020" max="9020" width="0" style="36" hidden="1" customWidth="1"/>
    <col min="9021" max="9216" width="9.109375" style="36"/>
    <col min="9217" max="9217" width="0" style="36" hidden="1" customWidth="1"/>
    <col min="9218" max="9218" width="9.33203125" style="36" customWidth="1"/>
    <col min="9219" max="9219" width="30" style="36" customWidth="1"/>
    <col min="9220" max="9220" width="7.6640625" style="36" customWidth="1"/>
    <col min="9221" max="9221" width="0.5546875" style="36" customWidth="1"/>
    <col min="9222" max="9233" width="11.88671875" style="36" customWidth="1"/>
    <col min="9234" max="9273" width="0" style="36" hidden="1" customWidth="1"/>
    <col min="9274" max="9274" width="0.44140625" style="36" customWidth="1"/>
    <col min="9275" max="9275" width="12.44140625" style="36" customWidth="1"/>
    <col min="9276" max="9276" width="0" style="36" hidden="1" customWidth="1"/>
    <col min="9277" max="9472" width="9.109375" style="36"/>
    <col min="9473" max="9473" width="0" style="36" hidden="1" customWidth="1"/>
    <col min="9474" max="9474" width="9.33203125" style="36" customWidth="1"/>
    <col min="9475" max="9475" width="30" style="36" customWidth="1"/>
    <col min="9476" max="9476" width="7.6640625" style="36" customWidth="1"/>
    <col min="9477" max="9477" width="0.5546875" style="36" customWidth="1"/>
    <col min="9478" max="9489" width="11.88671875" style="36" customWidth="1"/>
    <col min="9490" max="9529" width="0" style="36" hidden="1" customWidth="1"/>
    <col min="9530" max="9530" width="0.44140625" style="36" customWidth="1"/>
    <col min="9531" max="9531" width="12.44140625" style="36" customWidth="1"/>
    <col min="9532" max="9532" width="0" style="36" hidden="1" customWidth="1"/>
    <col min="9533" max="9728" width="9.109375" style="36"/>
    <col min="9729" max="9729" width="0" style="36" hidden="1" customWidth="1"/>
    <col min="9730" max="9730" width="9.33203125" style="36" customWidth="1"/>
    <col min="9731" max="9731" width="30" style="36" customWidth="1"/>
    <col min="9732" max="9732" width="7.6640625" style="36" customWidth="1"/>
    <col min="9733" max="9733" width="0.5546875" style="36" customWidth="1"/>
    <col min="9734" max="9745" width="11.88671875" style="36" customWidth="1"/>
    <col min="9746" max="9785" width="0" style="36" hidden="1" customWidth="1"/>
    <col min="9786" max="9786" width="0.44140625" style="36" customWidth="1"/>
    <col min="9787" max="9787" width="12.44140625" style="36" customWidth="1"/>
    <col min="9788" max="9788" width="0" style="36" hidden="1" customWidth="1"/>
    <col min="9789" max="9984" width="9.109375" style="36"/>
    <col min="9985" max="9985" width="0" style="36" hidden="1" customWidth="1"/>
    <col min="9986" max="9986" width="9.33203125" style="36" customWidth="1"/>
    <col min="9987" max="9987" width="30" style="36" customWidth="1"/>
    <col min="9988" max="9988" width="7.6640625" style="36" customWidth="1"/>
    <col min="9989" max="9989" width="0.5546875" style="36" customWidth="1"/>
    <col min="9990" max="10001" width="11.88671875" style="36" customWidth="1"/>
    <col min="10002" max="10041" width="0" style="36" hidden="1" customWidth="1"/>
    <col min="10042" max="10042" width="0.44140625" style="36" customWidth="1"/>
    <col min="10043" max="10043" width="12.44140625" style="36" customWidth="1"/>
    <col min="10044" max="10044" width="0" style="36" hidden="1" customWidth="1"/>
    <col min="10045" max="10240" width="9.109375" style="36"/>
    <col min="10241" max="10241" width="0" style="36" hidden="1" customWidth="1"/>
    <col min="10242" max="10242" width="9.33203125" style="36" customWidth="1"/>
    <col min="10243" max="10243" width="30" style="36" customWidth="1"/>
    <col min="10244" max="10244" width="7.6640625" style="36" customWidth="1"/>
    <col min="10245" max="10245" width="0.5546875" style="36" customWidth="1"/>
    <col min="10246" max="10257" width="11.88671875" style="36" customWidth="1"/>
    <col min="10258" max="10297" width="0" style="36" hidden="1" customWidth="1"/>
    <col min="10298" max="10298" width="0.44140625" style="36" customWidth="1"/>
    <col min="10299" max="10299" width="12.44140625" style="36" customWidth="1"/>
    <col min="10300" max="10300" width="0" style="36" hidden="1" customWidth="1"/>
    <col min="10301" max="10496" width="9.109375" style="36"/>
    <col min="10497" max="10497" width="0" style="36" hidden="1" customWidth="1"/>
    <col min="10498" max="10498" width="9.33203125" style="36" customWidth="1"/>
    <col min="10499" max="10499" width="30" style="36" customWidth="1"/>
    <col min="10500" max="10500" width="7.6640625" style="36" customWidth="1"/>
    <col min="10501" max="10501" width="0.5546875" style="36" customWidth="1"/>
    <col min="10502" max="10513" width="11.88671875" style="36" customWidth="1"/>
    <col min="10514" max="10553" width="0" style="36" hidden="1" customWidth="1"/>
    <col min="10554" max="10554" width="0.44140625" style="36" customWidth="1"/>
    <col min="10555" max="10555" width="12.44140625" style="36" customWidth="1"/>
    <col min="10556" max="10556" width="0" style="36" hidden="1" customWidth="1"/>
    <col min="10557" max="10752" width="9.109375" style="36"/>
    <col min="10753" max="10753" width="0" style="36" hidden="1" customWidth="1"/>
    <col min="10754" max="10754" width="9.33203125" style="36" customWidth="1"/>
    <col min="10755" max="10755" width="30" style="36" customWidth="1"/>
    <col min="10756" max="10756" width="7.6640625" style="36" customWidth="1"/>
    <col min="10757" max="10757" width="0.5546875" style="36" customWidth="1"/>
    <col min="10758" max="10769" width="11.88671875" style="36" customWidth="1"/>
    <col min="10770" max="10809" width="0" style="36" hidden="1" customWidth="1"/>
    <col min="10810" max="10810" width="0.44140625" style="36" customWidth="1"/>
    <col min="10811" max="10811" width="12.44140625" style="36" customWidth="1"/>
    <col min="10812" max="10812" width="0" style="36" hidden="1" customWidth="1"/>
    <col min="10813" max="11008" width="9.109375" style="36"/>
    <col min="11009" max="11009" width="0" style="36" hidden="1" customWidth="1"/>
    <col min="11010" max="11010" width="9.33203125" style="36" customWidth="1"/>
    <col min="11011" max="11011" width="30" style="36" customWidth="1"/>
    <col min="11012" max="11012" width="7.6640625" style="36" customWidth="1"/>
    <col min="11013" max="11013" width="0.5546875" style="36" customWidth="1"/>
    <col min="11014" max="11025" width="11.88671875" style="36" customWidth="1"/>
    <col min="11026" max="11065" width="0" style="36" hidden="1" customWidth="1"/>
    <col min="11066" max="11066" width="0.44140625" style="36" customWidth="1"/>
    <col min="11067" max="11067" width="12.44140625" style="36" customWidth="1"/>
    <col min="11068" max="11068" width="0" style="36" hidden="1" customWidth="1"/>
    <col min="11069" max="11264" width="9.109375" style="36"/>
    <col min="11265" max="11265" width="0" style="36" hidden="1" customWidth="1"/>
    <col min="11266" max="11266" width="9.33203125" style="36" customWidth="1"/>
    <col min="11267" max="11267" width="30" style="36" customWidth="1"/>
    <col min="11268" max="11268" width="7.6640625" style="36" customWidth="1"/>
    <col min="11269" max="11269" width="0.5546875" style="36" customWidth="1"/>
    <col min="11270" max="11281" width="11.88671875" style="36" customWidth="1"/>
    <col min="11282" max="11321" width="0" style="36" hidden="1" customWidth="1"/>
    <col min="11322" max="11322" width="0.44140625" style="36" customWidth="1"/>
    <col min="11323" max="11323" width="12.44140625" style="36" customWidth="1"/>
    <col min="11324" max="11324" width="0" style="36" hidden="1" customWidth="1"/>
    <col min="11325" max="11520" width="9.109375" style="36"/>
    <col min="11521" max="11521" width="0" style="36" hidden="1" customWidth="1"/>
    <col min="11522" max="11522" width="9.33203125" style="36" customWidth="1"/>
    <col min="11523" max="11523" width="30" style="36" customWidth="1"/>
    <col min="11524" max="11524" width="7.6640625" style="36" customWidth="1"/>
    <col min="11525" max="11525" width="0.5546875" style="36" customWidth="1"/>
    <col min="11526" max="11537" width="11.88671875" style="36" customWidth="1"/>
    <col min="11538" max="11577" width="0" style="36" hidden="1" customWidth="1"/>
    <col min="11578" max="11578" width="0.44140625" style="36" customWidth="1"/>
    <col min="11579" max="11579" width="12.44140625" style="36" customWidth="1"/>
    <col min="11580" max="11580" width="0" style="36" hidden="1" customWidth="1"/>
    <col min="11581" max="11776" width="9.109375" style="36"/>
    <col min="11777" max="11777" width="0" style="36" hidden="1" customWidth="1"/>
    <col min="11778" max="11778" width="9.33203125" style="36" customWidth="1"/>
    <col min="11779" max="11779" width="30" style="36" customWidth="1"/>
    <col min="11780" max="11780" width="7.6640625" style="36" customWidth="1"/>
    <col min="11781" max="11781" width="0.5546875" style="36" customWidth="1"/>
    <col min="11782" max="11793" width="11.88671875" style="36" customWidth="1"/>
    <col min="11794" max="11833" width="0" style="36" hidden="1" customWidth="1"/>
    <col min="11834" max="11834" width="0.44140625" style="36" customWidth="1"/>
    <col min="11835" max="11835" width="12.44140625" style="36" customWidth="1"/>
    <col min="11836" max="11836" width="0" style="36" hidden="1" customWidth="1"/>
    <col min="11837" max="12032" width="9.109375" style="36"/>
    <col min="12033" max="12033" width="0" style="36" hidden="1" customWidth="1"/>
    <col min="12034" max="12034" width="9.33203125" style="36" customWidth="1"/>
    <col min="12035" max="12035" width="30" style="36" customWidth="1"/>
    <col min="12036" max="12036" width="7.6640625" style="36" customWidth="1"/>
    <col min="12037" max="12037" width="0.5546875" style="36" customWidth="1"/>
    <col min="12038" max="12049" width="11.88671875" style="36" customWidth="1"/>
    <col min="12050" max="12089" width="0" style="36" hidden="1" customWidth="1"/>
    <col min="12090" max="12090" width="0.44140625" style="36" customWidth="1"/>
    <col min="12091" max="12091" width="12.44140625" style="36" customWidth="1"/>
    <col min="12092" max="12092" width="0" style="36" hidden="1" customWidth="1"/>
    <col min="12093" max="12288" width="9.109375" style="36"/>
    <col min="12289" max="12289" width="0" style="36" hidden="1" customWidth="1"/>
    <col min="12290" max="12290" width="9.33203125" style="36" customWidth="1"/>
    <col min="12291" max="12291" width="30" style="36" customWidth="1"/>
    <col min="12292" max="12292" width="7.6640625" style="36" customWidth="1"/>
    <col min="12293" max="12293" width="0.5546875" style="36" customWidth="1"/>
    <col min="12294" max="12305" width="11.88671875" style="36" customWidth="1"/>
    <col min="12306" max="12345" width="0" style="36" hidden="1" customWidth="1"/>
    <col min="12346" max="12346" width="0.44140625" style="36" customWidth="1"/>
    <col min="12347" max="12347" width="12.44140625" style="36" customWidth="1"/>
    <col min="12348" max="12348" width="0" style="36" hidden="1" customWidth="1"/>
    <col min="12349" max="12544" width="9.109375" style="36"/>
    <col min="12545" max="12545" width="0" style="36" hidden="1" customWidth="1"/>
    <col min="12546" max="12546" width="9.33203125" style="36" customWidth="1"/>
    <col min="12547" max="12547" width="30" style="36" customWidth="1"/>
    <col min="12548" max="12548" width="7.6640625" style="36" customWidth="1"/>
    <col min="12549" max="12549" width="0.5546875" style="36" customWidth="1"/>
    <col min="12550" max="12561" width="11.88671875" style="36" customWidth="1"/>
    <col min="12562" max="12601" width="0" style="36" hidden="1" customWidth="1"/>
    <col min="12602" max="12602" width="0.44140625" style="36" customWidth="1"/>
    <col min="12603" max="12603" width="12.44140625" style="36" customWidth="1"/>
    <col min="12604" max="12604" width="0" style="36" hidden="1" customWidth="1"/>
    <col min="12605" max="12800" width="9.109375" style="36"/>
    <col min="12801" max="12801" width="0" style="36" hidden="1" customWidth="1"/>
    <col min="12802" max="12802" width="9.33203125" style="36" customWidth="1"/>
    <col min="12803" max="12803" width="30" style="36" customWidth="1"/>
    <col min="12804" max="12804" width="7.6640625" style="36" customWidth="1"/>
    <col min="12805" max="12805" width="0.5546875" style="36" customWidth="1"/>
    <col min="12806" max="12817" width="11.88671875" style="36" customWidth="1"/>
    <col min="12818" max="12857" width="0" style="36" hidden="1" customWidth="1"/>
    <col min="12858" max="12858" width="0.44140625" style="36" customWidth="1"/>
    <col min="12859" max="12859" width="12.44140625" style="36" customWidth="1"/>
    <col min="12860" max="12860" width="0" style="36" hidden="1" customWidth="1"/>
    <col min="12861" max="13056" width="9.109375" style="36"/>
    <col min="13057" max="13057" width="0" style="36" hidden="1" customWidth="1"/>
    <col min="13058" max="13058" width="9.33203125" style="36" customWidth="1"/>
    <col min="13059" max="13059" width="30" style="36" customWidth="1"/>
    <col min="13060" max="13060" width="7.6640625" style="36" customWidth="1"/>
    <col min="13061" max="13061" width="0.5546875" style="36" customWidth="1"/>
    <col min="13062" max="13073" width="11.88671875" style="36" customWidth="1"/>
    <col min="13074" max="13113" width="0" style="36" hidden="1" customWidth="1"/>
    <col min="13114" max="13114" width="0.44140625" style="36" customWidth="1"/>
    <col min="13115" max="13115" width="12.44140625" style="36" customWidth="1"/>
    <col min="13116" max="13116" width="0" style="36" hidden="1" customWidth="1"/>
    <col min="13117" max="13312" width="9.109375" style="36"/>
    <col min="13313" max="13313" width="0" style="36" hidden="1" customWidth="1"/>
    <col min="13314" max="13314" width="9.33203125" style="36" customWidth="1"/>
    <col min="13315" max="13315" width="30" style="36" customWidth="1"/>
    <col min="13316" max="13316" width="7.6640625" style="36" customWidth="1"/>
    <col min="13317" max="13317" width="0.5546875" style="36" customWidth="1"/>
    <col min="13318" max="13329" width="11.88671875" style="36" customWidth="1"/>
    <col min="13330" max="13369" width="0" style="36" hidden="1" customWidth="1"/>
    <col min="13370" max="13370" width="0.44140625" style="36" customWidth="1"/>
    <col min="13371" max="13371" width="12.44140625" style="36" customWidth="1"/>
    <col min="13372" max="13372" width="0" style="36" hidden="1" customWidth="1"/>
    <col min="13373" max="13568" width="9.109375" style="36"/>
    <col min="13569" max="13569" width="0" style="36" hidden="1" customWidth="1"/>
    <col min="13570" max="13570" width="9.33203125" style="36" customWidth="1"/>
    <col min="13571" max="13571" width="30" style="36" customWidth="1"/>
    <col min="13572" max="13572" width="7.6640625" style="36" customWidth="1"/>
    <col min="13573" max="13573" width="0.5546875" style="36" customWidth="1"/>
    <col min="13574" max="13585" width="11.88671875" style="36" customWidth="1"/>
    <col min="13586" max="13625" width="0" style="36" hidden="1" customWidth="1"/>
    <col min="13626" max="13626" width="0.44140625" style="36" customWidth="1"/>
    <col min="13627" max="13627" width="12.44140625" style="36" customWidth="1"/>
    <col min="13628" max="13628" width="0" style="36" hidden="1" customWidth="1"/>
    <col min="13629" max="13824" width="9.109375" style="36"/>
    <col min="13825" max="13825" width="0" style="36" hidden="1" customWidth="1"/>
    <col min="13826" max="13826" width="9.33203125" style="36" customWidth="1"/>
    <col min="13827" max="13827" width="30" style="36" customWidth="1"/>
    <col min="13828" max="13828" width="7.6640625" style="36" customWidth="1"/>
    <col min="13829" max="13829" width="0.5546875" style="36" customWidth="1"/>
    <col min="13830" max="13841" width="11.88671875" style="36" customWidth="1"/>
    <col min="13842" max="13881" width="0" style="36" hidden="1" customWidth="1"/>
    <col min="13882" max="13882" width="0.44140625" style="36" customWidth="1"/>
    <col min="13883" max="13883" width="12.44140625" style="36" customWidth="1"/>
    <col min="13884" max="13884" width="0" style="36" hidden="1" customWidth="1"/>
    <col min="13885" max="14080" width="9.109375" style="36"/>
    <col min="14081" max="14081" width="0" style="36" hidden="1" customWidth="1"/>
    <col min="14082" max="14082" width="9.33203125" style="36" customWidth="1"/>
    <col min="14083" max="14083" width="30" style="36" customWidth="1"/>
    <col min="14084" max="14084" width="7.6640625" style="36" customWidth="1"/>
    <col min="14085" max="14085" width="0.5546875" style="36" customWidth="1"/>
    <col min="14086" max="14097" width="11.88671875" style="36" customWidth="1"/>
    <col min="14098" max="14137" width="0" style="36" hidden="1" customWidth="1"/>
    <col min="14138" max="14138" width="0.44140625" style="36" customWidth="1"/>
    <col min="14139" max="14139" width="12.44140625" style="36" customWidth="1"/>
    <col min="14140" max="14140" width="0" style="36" hidden="1" customWidth="1"/>
    <col min="14141" max="14336" width="9.109375" style="36"/>
    <col min="14337" max="14337" width="0" style="36" hidden="1" customWidth="1"/>
    <col min="14338" max="14338" width="9.33203125" style="36" customWidth="1"/>
    <col min="14339" max="14339" width="30" style="36" customWidth="1"/>
    <col min="14340" max="14340" width="7.6640625" style="36" customWidth="1"/>
    <col min="14341" max="14341" width="0.5546875" style="36" customWidth="1"/>
    <col min="14342" max="14353" width="11.88671875" style="36" customWidth="1"/>
    <col min="14354" max="14393" width="0" style="36" hidden="1" customWidth="1"/>
    <col min="14394" max="14394" width="0.44140625" style="36" customWidth="1"/>
    <col min="14395" max="14395" width="12.44140625" style="36" customWidth="1"/>
    <col min="14396" max="14396" width="0" style="36" hidden="1" customWidth="1"/>
    <col min="14397" max="14592" width="9.109375" style="36"/>
    <col min="14593" max="14593" width="0" style="36" hidden="1" customWidth="1"/>
    <col min="14594" max="14594" width="9.33203125" style="36" customWidth="1"/>
    <col min="14595" max="14595" width="30" style="36" customWidth="1"/>
    <col min="14596" max="14596" width="7.6640625" style="36" customWidth="1"/>
    <col min="14597" max="14597" width="0.5546875" style="36" customWidth="1"/>
    <col min="14598" max="14609" width="11.88671875" style="36" customWidth="1"/>
    <col min="14610" max="14649" width="0" style="36" hidden="1" customWidth="1"/>
    <col min="14650" max="14650" width="0.44140625" style="36" customWidth="1"/>
    <col min="14651" max="14651" width="12.44140625" style="36" customWidth="1"/>
    <col min="14652" max="14652" width="0" style="36" hidden="1" customWidth="1"/>
    <col min="14653" max="14848" width="9.109375" style="36"/>
    <col min="14849" max="14849" width="0" style="36" hidden="1" customWidth="1"/>
    <col min="14850" max="14850" width="9.33203125" style="36" customWidth="1"/>
    <col min="14851" max="14851" width="30" style="36" customWidth="1"/>
    <col min="14852" max="14852" width="7.6640625" style="36" customWidth="1"/>
    <col min="14853" max="14853" width="0.5546875" style="36" customWidth="1"/>
    <col min="14854" max="14865" width="11.88671875" style="36" customWidth="1"/>
    <col min="14866" max="14905" width="0" style="36" hidden="1" customWidth="1"/>
    <col min="14906" max="14906" width="0.44140625" style="36" customWidth="1"/>
    <col min="14907" max="14907" width="12.44140625" style="36" customWidth="1"/>
    <col min="14908" max="14908" width="0" style="36" hidden="1" customWidth="1"/>
    <col min="14909" max="15104" width="9.109375" style="36"/>
    <col min="15105" max="15105" width="0" style="36" hidden="1" customWidth="1"/>
    <col min="15106" max="15106" width="9.33203125" style="36" customWidth="1"/>
    <col min="15107" max="15107" width="30" style="36" customWidth="1"/>
    <col min="15108" max="15108" width="7.6640625" style="36" customWidth="1"/>
    <col min="15109" max="15109" width="0.5546875" style="36" customWidth="1"/>
    <col min="15110" max="15121" width="11.88671875" style="36" customWidth="1"/>
    <col min="15122" max="15161" width="0" style="36" hidden="1" customWidth="1"/>
    <col min="15162" max="15162" width="0.44140625" style="36" customWidth="1"/>
    <col min="15163" max="15163" width="12.44140625" style="36" customWidth="1"/>
    <col min="15164" max="15164" width="0" style="36" hidden="1" customWidth="1"/>
    <col min="15165" max="15360" width="9.109375" style="36"/>
    <col min="15361" max="15361" width="0" style="36" hidden="1" customWidth="1"/>
    <col min="15362" max="15362" width="9.33203125" style="36" customWidth="1"/>
    <col min="15363" max="15363" width="30" style="36" customWidth="1"/>
    <col min="15364" max="15364" width="7.6640625" style="36" customWidth="1"/>
    <col min="15365" max="15365" width="0.5546875" style="36" customWidth="1"/>
    <col min="15366" max="15377" width="11.88671875" style="36" customWidth="1"/>
    <col min="15378" max="15417" width="0" style="36" hidden="1" customWidth="1"/>
    <col min="15418" max="15418" width="0.44140625" style="36" customWidth="1"/>
    <col min="15419" max="15419" width="12.44140625" style="36" customWidth="1"/>
    <col min="15420" max="15420" width="0" style="36" hidden="1" customWidth="1"/>
    <col min="15421" max="15616" width="9.109375" style="36"/>
    <col min="15617" max="15617" width="0" style="36" hidden="1" customWidth="1"/>
    <col min="15618" max="15618" width="9.33203125" style="36" customWidth="1"/>
    <col min="15619" max="15619" width="30" style="36" customWidth="1"/>
    <col min="15620" max="15620" width="7.6640625" style="36" customWidth="1"/>
    <col min="15621" max="15621" width="0.5546875" style="36" customWidth="1"/>
    <col min="15622" max="15633" width="11.88671875" style="36" customWidth="1"/>
    <col min="15634" max="15673" width="0" style="36" hidden="1" customWidth="1"/>
    <col min="15674" max="15674" width="0.44140625" style="36" customWidth="1"/>
    <col min="15675" max="15675" width="12.44140625" style="36" customWidth="1"/>
    <col min="15676" max="15676" width="0" style="36" hidden="1" customWidth="1"/>
    <col min="15677" max="15872" width="9.109375" style="36"/>
    <col min="15873" max="15873" width="0" style="36" hidden="1" customWidth="1"/>
    <col min="15874" max="15874" width="9.33203125" style="36" customWidth="1"/>
    <col min="15875" max="15875" width="30" style="36" customWidth="1"/>
    <col min="15876" max="15876" width="7.6640625" style="36" customWidth="1"/>
    <col min="15877" max="15877" width="0.5546875" style="36" customWidth="1"/>
    <col min="15878" max="15889" width="11.88671875" style="36" customWidth="1"/>
    <col min="15890" max="15929" width="0" style="36" hidden="1" customWidth="1"/>
    <col min="15930" max="15930" width="0.44140625" style="36" customWidth="1"/>
    <col min="15931" max="15931" width="12.44140625" style="36" customWidth="1"/>
    <col min="15932" max="15932" width="0" style="36" hidden="1" customWidth="1"/>
    <col min="15933" max="16128" width="9.109375" style="36"/>
    <col min="16129" max="16129" width="0" style="36" hidden="1" customWidth="1"/>
    <col min="16130" max="16130" width="9.33203125" style="36" customWidth="1"/>
    <col min="16131" max="16131" width="30" style="36" customWidth="1"/>
    <col min="16132" max="16132" width="7.6640625" style="36" customWidth="1"/>
    <col min="16133" max="16133" width="0.5546875" style="36" customWidth="1"/>
    <col min="16134" max="16145" width="11.88671875" style="36" customWidth="1"/>
    <col min="16146" max="16185" width="0" style="36" hidden="1" customWidth="1"/>
    <col min="16186" max="16186" width="0.44140625" style="36" customWidth="1"/>
    <col min="16187" max="16187" width="12.44140625" style="36" customWidth="1"/>
    <col min="16188" max="16188" width="0" style="36" hidden="1" customWidth="1"/>
    <col min="16189" max="16384" width="9.109375" style="36"/>
  </cols>
  <sheetData>
    <row r="1" spans="1:60" ht="19.5" customHeight="1" x14ac:dyDescent="0.35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</row>
    <row r="2" spans="1:60" ht="18" customHeight="1" x14ac:dyDescent="0.3">
      <c r="B2" s="21" t="s">
        <v>256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</row>
    <row r="3" spans="1:60" ht="10.5" customHeight="1" x14ac:dyDescent="0.25">
      <c r="A3" s="1" t="s">
        <v>2</v>
      </c>
      <c r="B3" s="111" t="s">
        <v>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</row>
    <row r="4" spans="1:60" ht="12.75" hidden="1" customHeight="1" x14ac:dyDescent="0.25">
      <c r="A4" s="1"/>
      <c r="B4" s="111" t="s">
        <v>4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</row>
    <row r="5" spans="1:60" ht="12.75" hidden="1" customHeight="1" x14ac:dyDescent="0.25">
      <c r="A5" s="1"/>
      <c r="B5" s="112" t="s">
        <v>5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</row>
    <row r="6" spans="1:60" ht="10.5" customHeight="1" x14ac:dyDescent="0.25">
      <c r="A6" s="1" t="s">
        <v>6</v>
      </c>
      <c r="B6" s="1" t="str">
        <f>IF("ALLACCT"="DEFAULT","Display Option: Show All Accounts","") &amp;IF("ALLACCT"="ALLACCT","Display Option: Show All Accounts","")
 &amp;IF("ALLACCT"="TTLONLY","Display Option: Show Total Accounts Only","")
 &amp;IF("ALLACCT"="NETONLY","Display Option: Show Gross Profit, Total Overhead and Net Profit Only","")</f>
        <v>Display Option: Show All Accounts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  <row r="7" spans="1:60" ht="12.75" hidden="1" customHeight="1" x14ac:dyDescent="0.25">
      <c r="A7" s="22"/>
      <c r="B7" s="30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60" ht="10.5" customHeight="1" x14ac:dyDescent="0.25">
      <c r="B8" s="1" t="str">
        <f>"Printed by Anne Ferrancol  13-Oct-23 13:53"</f>
        <v>Printed by Anne Ferrancol  13-Oct-23 13:53</v>
      </c>
      <c r="C8" s="1"/>
      <c r="D8" s="1"/>
      <c r="E8" s="1"/>
      <c r="F8" s="1"/>
      <c r="G8" s="6"/>
      <c r="H8" s="1"/>
      <c r="BG8" s="5" t="s">
        <v>8</v>
      </c>
    </row>
    <row r="9" spans="1:60" s="8" customFormat="1" x14ac:dyDescent="0.25">
      <c r="B9" s="7"/>
      <c r="C9" s="7"/>
      <c r="D9" s="7"/>
      <c r="E9" s="9"/>
      <c r="F9" s="10" t="s">
        <v>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3"/>
      <c r="BG9" s="11" t="s">
        <v>10</v>
      </c>
    </row>
    <row r="10" spans="1:60" s="8" customFormat="1" ht="12.75" customHeight="1" x14ac:dyDescent="0.25">
      <c r="B10" s="7" t="s">
        <v>11</v>
      </c>
      <c r="C10" s="7" t="s">
        <v>12</v>
      </c>
      <c r="D10" s="7" t="s">
        <v>13</v>
      </c>
      <c r="E10" s="9"/>
      <c r="F10" s="15">
        <v>202201</v>
      </c>
      <c r="G10" s="15">
        <f t="shared" ref="G10:BE10" si="0">F10+1</f>
        <v>202202</v>
      </c>
      <c r="H10" s="15">
        <f t="shared" si="0"/>
        <v>202203</v>
      </c>
      <c r="I10" s="15">
        <f t="shared" si="0"/>
        <v>202204</v>
      </c>
      <c r="J10" s="15">
        <f t="shared" si="0"/>
        <v>202205</v>
      </c>
      <c r="K10" s="15">
        <f t="shared" si="0"/>
        <v>202206</v>
      </c>
      <c r="L10" s="15">
        <f t="shared" si="0"/>
        <v>202207</v>
      </c>
      <c r="M10" s="15">
        <f t="shared" si="0"/>
        <v>202208</v>
      </c>
      <c r="N10" s="15">
        <f t="shared" si="0"/>
        <v>202209</v>
      </c>
      <c r="O10" s="15">
        <f t="shared" si="0"/>
        <v>202210</v>
      </c>
      <c r="P10" s="15">
        <f t="shared" si="0"/>
        <v>202211</v>
      </c>
      <c r="Q10" s="15">
        <f t="shared" si="0"/>
        <v>202212</v>
      </c>
      <c r="R10" s="15">
        <f t="shared" si="0"/>
        <v>202213</v>
      </c>
      <c r="S10" s="15">
        <f t="shared" si="0"/>
        <v>202214</v>
      </c>
      <c r="T10" s="15">
        <f t="shared" si="0"/>
        <v>202215</v>
      </c>
      <c r="U10" s="15">
        <f t="shared" si="0"/>
        <v>202216</v>
      </c>
      <c r="V10" s="15">
        <f t="shared" si="0"/>
        <v>202217</v>
      </c>
      <c r="W10" s="15">
        <f t="shared" si="0"/>
        <v>202218</v>
      </c>
      <c r="X10" s="15">
        <f t="shared" si="0"/>
        <v>202219</v>
      </c>
      <c r="Y10" s="15">
        <f t="shared" si="0"/>
        <v>202220</v>
      </c>
      <c r="Z10" s="15">
        <f t="shared" si="0"/>
        <v>202221</v>
      </c>
      <c r="AA10" s="15">
        <f t="shared" si="0"/>
        <v>202222</v>
      </c>
      <c r="AB10" s="15">
        <f t="shared" si="0"/>
        <v>202223</v>
      </c>
      <c r="AC10" s="15">
        <f t="shared" si="0"/>
        <v>202224</v>
      </c>
      <c r="AD10" s="15">
        <f t="shared" si="0"/>
        <v>202225</v>
      </c>
      <c r="AE10" s="15">
        <f t="shared" si="0"/>
        <v>202226</v>
      </c>
      <c r="AF10" s="15">
        <f t="shared" si="0"/>
        <v>202227</v>
      </c>
      <c r="AG10" s="15">
        <f t="shared" si="0"/>
        <v>202228</v>
      </c>
      <c r="AH10" s="15">
        <f t="shared" si="0"/>
        <v>202229</v>
      </c>
      <c r="AI10" s="15">
        <f t="shared" si="0"/>
        <v>202230</v>
      </c>
      <c r="AJ10" s="15">
        <f t="shared" si="0"/>
        <v>202231</v>
      </c>
      <c r="AK10" s="15">
        <f t="shared" si="0"/>
        <v>202232</v>
      </c>
      <c r="AL10" s="15">
        <f t="shared" si="0"/>
        <v>202233</v>
      </c>
      <c r="AM10" s="15">
        <f t="shared" si="0"/>
        <v>202234</v>
      </c>
      <c r="AN10" s="15">
        <f t="shared" si="0"/>
        <v>202235</v>
      </c>
      <c r="AO10" s="15">
        <f t="shared" si="0"/>
        <v>202236</v>
      </c>
      <c r="AP10" s="15">
        <f t="shared" si="0"/>
        <v>202237</v>
      </c>
      <c r="AQ10" s="15">
        <f t="shared" si="0"/>
        <v>202238</v>
      </c>
      <c r="AR10" s="15">
        <f t="shared" si="0"/>
        <v>202239</v>
      </c>
      <c r="AS10" s="15">
        <f t="shared" si="0"/>
        <v>202240</v>
      </c>
      <c r="AT10" s="15">
        <f t="shared" si="0"/>
        <v>202241</v>
      </c>
      <c r="AU10" s="15">
        <f t="shared" si="0"/>
        <v>202242</v>
      </c>
      <c r="AV10" s="15">
        <f t="shared" si="0"/>
        <v>202243</v>
      </c>
      <c r="AW10" s="15">
        <f t="shared" si="0"/>
        <v>202244</v>
      </c>
      <c r="AX10" s="15">
        <f t="shared" si="0"/>
        <v>202245</v>
      </c>
      <c r="AY10" s="15">
        <f t="shared" si="0"/>
        <v>202246</v>
      </c>
      <c r="AZ10" s="15">
        <f t="shared" si="0"/>
        <v>202247</v>
      </c>
      <c r="BA10" s="15">
        <f t="shared" si="0"/>
        <v>202248</v>
      </c>
      <c r="BB10" s="15">
        <f t="shared" si="0"/>
        <v>202249</v>
      </c>
      <c r="BC10" s="15">
        <f t="shared" si="0"/>
        <v>202250</v>
      </c>
      <c r="BD10" s="15">
        <f t="shared" si="0"/>
        <v>202251</v>
      </c>
      <c r="BE10" s="15">
        <f t="shared" si="0"/>
        <v>202252</v>
      </c>
      <c r="BF10" s="14"/>
      <c r="BG10" s="11">
        <v>202212</v>
      </c>
    </row>
    <row r="11" spans="1:60" s="18" customFormat="1" ht="12.75" customHeight="1" x14ac:dyDescent="0.2">
      <c r="A11" s="1"/>
      <c r="B11" s="18" t="s">
        <v>14</v>
      </c>
      <c r="C11" s="18" t="s">
        <v>15</v>
      </c>
      <c r="D11" s="32"/>
      <c r="E11" s="19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G11" s="35">
        <f t="shared" ref="BG11:BG74" si="1">SUM(F11:BE11)</f>
        <v>0</v>
      </c>
      <c r="BH11" s="18" t="s">
        <v>16</v>
      </c>
    </row>
    <row r="12" spans="1:60" s="18" customFormat="1" ht="12.75" customHeight="1" x14ac:dyDescent="0.2">
      <c r="A12" s="1"/>
      <c r="B12" s="18" t="s">
        <v>17</v>
      </c>
      <c r="C12" s="18" t="s">
        <v>18</v>
      </c>
      <c r="D12" s="32"/>
      <c r="E12" s="19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G12" s="35">
        <f t="shared" si="1"/>
        <v>0</v>
      </c>
      <c r="BH12" s="18" t="s">
        <v>16</v>
      </c>
    </row>
    <row r="13" spans="1:60" s="18" customFormat="1" ht="12.75" customHeight="1" x14ac:dyDescent="0.2">
      <c r="A13" s="1"/>
      <c r="B13" s="18" t="s">
        <v>19</v>
      </c>
      <c r="C13" s="18" t="s">
        <v>20</v>
      </c>
      <c r="D13" s="32"/>
      <c r="E13" s="19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G13" s="35">
        <f t="shared" si="1"/>
        <v>0</v>
      </c>
      <c r="BH13" s="18" t="s">
        <v>16</v>
      </c>
    </row>
    <row r="14" spans="1:60" s="18" customFormat="1" ht="12.75" customHeight="1" x14ac:dyDescent="0.2">
      <c r="A14" s="1"/>
      <c r="B14" s="18" t="s">
        <v>21</v>
      </c>
      <c r="C14" s="18" t="s">
        <v>22</v>
      </c>
      <c r="D14" s="32"/>
      <c r="E14" s="19"/>
      <c r="F14" s="34">
        <v>14334.14</v>
      </c>
      <c r="G14" s="34">
        <v>18477.23</v>
      </c>
      <c r="H14" s="34">
        <v>10711.93</v>
      </c>
      <c r="I14" s="34">
        <v>3306.17</v>
      </c>
      <c r="J14" s="34">
        <v>4380.92</v>
      </c>
      <c r="K14" s="34">
        <v>1117.5899999999999</v>
      </c>
      <c r="L14" s="34">
        <v>1492.44</v>
      </c>
      <c r="M14" s="34">
        <v>2396.3000000000002</v>
      </c>
      <c r="N14" s="34">
        <v>852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G14" s="35">
        <f t="shared" si="1"/>
        <v>57068.719999999994</v>
      </c>
      <c r="BH14" s="18" t="s">
        <v>23</v>
      </c>
    </row>
    <row r="15" spans="1:60" s="18" customFormat="1" ht="12.75" customHeight="1" x14ac:dyDescent="0.2">
      <c r="A15" s="1"/>
      <c r="B15" s="18" t="s">
        <v>24</v>
      </c>
      <c r="C15" s="18" t="s">
        <v>25</v>
      </c>
      <c r="D15" s="32"/>
      <c r="E15" s="19"/>
      <c r="F15" s="34">
        <v>-4278.9799999999996</v>
      </c>
      <c r="G15" s="34">
        <v>-3124.37</v>
      </c>
      <c r="H15" s="34">
        <v>-1.93</v>
      </c>
      <c r="I15" s="34">
        <v>-558.75</v>
      </c>
      <c r="J15" s="34">
        <v>-185.98</v>
      </c>
      <c r="K15" s="34">
        <v>-1054.5999999999999</v>
      </c>
      <c r="L15" s="34">
        <v>59.4</v>
      </c>
      <c r="M15" s="34">
        <v>-85.55</v>
      </c>
      <c r="N15" s="34">
        <v>450</v>
      </c>
      <c r="O15" s="34">
        <v>-450</v>
      </c>
      <c r="P15" s="34">
        <v>55.09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G15" s="35">
        <f t="shared" si="1"/>
        <v>-9175.6699999999983</v>
      </c>
      <c r="BH15" s="18" t="s">
        <v>23</v>
      </c>
    </row>
    <row r="16" spans="1:60" s="18" customFormat="1" ht="12.75" customHeight="1" x14ac:dyDescent="0.2">
      <c r="A16" s="1"/>
      <c r="B16" s="18" t="s">
        <v>26</v>
      </c>
      <c r="C16" s="18" t="s">
        <v>27</v>
      </c>
      <c r="D16" s="32"/>
      <c r="E16" s="19"/>
      <c r="F16" s="34">
        <v>3640</v>
      </c>
      <c r="G16" s="34">
        <v>4114.82</v>
      </c>
      <c r="H16" s="34">
        <v>3275</v>
      </c>
      <c r="I16" s="34">
        <v>1791</v>
      </c>
      <c r="J16" s="34">
        <v>986</v>
      </c>
      <c r="K16" s="34">
        <v>1885</v>
      </c>
      <c r="L16" s="34">
        <v>1804</v>
      </c>
      <c r="M16" s="34">
        <v>2420.38</v>
      </c>
      <c r="N16" s="34">
        <v>607.34</v>
      </c>
      <c r="O16" s="34">
        <v>1507</v>
      </c>
      <c r="P16" s="34">
        <v>925</v>
      </c>
      <c r="Q16" s="34">
        <v>75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G16" s="35">
        <f t="shared" si="1"/>
        <v>23030.54</v>
      </c>
      <c r="BH16" s="18" t="s">
        <v>23</v>
      </c>
    </row>
    <row r="17" spans="1:60" s="18" customFormat="1" ht="12.75" customHeight="1" x14ac:dyDescent="0.2">
      <c r="A17" s="1"/>
      <c r="B17" s="18" t="s">
        <v>28</v>
      </c>
      <c r="C17" s="18" t="s">
        <v>29</v>
      </c>
      <c r="D17" s="32"/>
      <c r="E17" s="19"/>
      <c r="F17" s="34">
        <v>-267.89</v>
      </c>
      <c r="G17" s="34">
        <v>-3421.11</v>
      </c>
      <c r="H17" s="34">
        <v>400</v>
      </c>
      <c r="I17" s="34">
        <v>-506.74</v>
      </c>
      <c r="J17" s="34">
        <v>646.29999999999995</v>
      </c>
      <c r="K17" s="34">
        <v>373</v>
      </c>
      <c r="L17" s="34">
        <v>-266.79000000000002</v>
      </c>
      <c r="M17" s="34">
        <v>-1269.47</v>
      </c>
      <c r="N17" s="34">
        <v>435</v>
      </c>
      <c r="O17" s="34">
        <v>150</v>
      </c>
      <c r="P17" s="34">
        <v>-570</v>
      </c>
      <c r="Q17" s="34">
        <v>105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G17" s="35">
        <f t="shared" si="1"/>
        <v>-4192.7</v>
      </c>
      <c r="BH17" s="18" t="s">
        <v>23</v>
      </c>
    </row>
    <row r="18" spans="1:60" s="18" customFormat="1" ht="12.75" customHeight="1" x14ac:dyDescent="0.2">
      <c r="A18" s="1"/>
      <c r="B18" s="18" t="s">
        <v>34</v>
      </c>
      <c r="C18" s="18" t="s">
        <v>35</v>
      </c>
      <c r="D18" s="32"/>
      <c r="E18" s="19"/>
      <c r="F18" s="34"/>
      <c r="G18" s="34"/>
      <c r="H18" s="34">
        <v>25</v>
      </c>
      <c r="I18" s="34">
        <v>533.5</v>
      </c>
      <c r="J18" s="34">
        <v>25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G18" s="35">
        <f t="shared" si="1"/>
        <v>583.5</v>
      </c>
      <c r="BH18" s="18" t="s">
        <v>23</v>
      </c>
    </row>
    <row r="19" spans="1:60" s="18" customFormat="1" ht="12.75" customHeight="1" x14ac:dyDescent="0.2">
      <c r="A19" s="1"/>
      <c r="B19" s="18" t="s">
        <v>36</v>
      </c>
      <c r="C19" s="18" t="s">
        <v>37</v>
      </c>
      <c r="D19" s="32"/>
      <c r="E19" s="19"/>
      <c r="F19" s="34"/>
      <c r="G19" s="34">
        <v>325</v>
      </c>
      <c r="H19" s="34">
        <v>-325</v>
      </c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G19" s="35">
        <f t="shared" si="1"/>
        <v>0</v>
      </c>
      <c r="BH19" s="18" t="s">
        <v>23</v>
      </c>
    </row>
    <row r="20" spans="1:60" s="18" customFormat="1" ht="12.75" customHeight="1" x14ac:dyDescent="0.2">
      <c r="A20" s="1"/>
      <c r="B20" s="18" t="s">
        <v>38</v>
      </c>
      <c r="C20" s="18" t="s">
        <v>39</v>
      </c>
      <c r="D20" s="32"/>
      <c r="E20" s="19"/>
      <c r="F20" s="34">
        <v>19852.72</v>
      </c>
      <c r="G20" s="34">
        <v>16450</v>
      </c>
      <c r="H20" s="34">
        <v>82201</v>
      </c>
      <c r="I20" s="34">
        <v>4515</v>
      </c>
      <c r="J20" s="34">
        <v>11240</v>
      </c>
      <c r="K20" s="34">
        <v>9790</v>
      </c>
      <c r="L20" s="34">
        <v>-280</v>
      </c>
      <c r="M20" s="34">
        <v>6350</v>
      </c>
      <c r="N20" s="34">
        <v>1397.48</v>
      </c>
      <c r="O20" s="34">
        <v>5033.76</v>
      </c>
      <c r="P20" s="34">
        <v>2573.3000000000002</v>
      </c>
      <c r="Q20" s="34">
        <v>933</v>
      </c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G20" s="35">
        <f t="shared" si="1"/>
        <v>160056.26</v>
      </c>
      <c r="BH20" s="18" t="s">
        <v>23</v>
      </c>
    </row>
    <row r="21" spans="1:60" s="18" customFormat="1" ht="12.75" customHeight="1" x14ac:dyDescent="0.2">
      <c r="A21" s="1"/>
      <c r="B21" s="18" t="s">
        <v>40</v>
      </c>
      <c r="C21" s="18" t="s">
        <v>41</v>
      </c>
      <c r="D21" s="32"/>
      <c r="E21" s="19"/>
      <c r="F21" s="34">
        <v>3443</v>
      </c>
      <c r="G21" s="34">
        <v>-1100</v>
      </c>
      <c r="H21" s="34">
        <v>-5353</v>
      </c>
      <c r="I21" s="34">
        <v>16890</v>
      </c>
      <c r="J21" s="34">
        <v>-1746</v>
      </c>
      <c r="K21" s="34">
        <v>-14455</v>
      </c>
      <c r="L21" s="34"/>
      <c r="M21" s="34">
        <v>-1558</v>
      </c>
      <c r="N21" s="34">
        <v>-500</v>
      </c>
      <c r="O21" s="34">
        <v>-1560</v>
      </c>
      <c r="P21" s="34"/>
      <c r="Q21" s="34">
        <v>150</v>
      </c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G21" s="35">
        <f t="shared" si="1"/>
        <v>-5789</v>
      </c>
      <c r="BH21" s="18" t="s">
        <v>23</v>
      </c>
    </row>
    <row r="22" spans="1:60" s="18" customFormat="1" ht="12.75" customHeight="1" x14ac:dyDescent="0.2">
      <c r="A22" s="1"/>
      <c r="B22" s="18" t="s">
        <v>42</v>
      </c>
      <c r="C22" s="18" t="s">
        <v>43</v>
      </c>
      <c r="D22" s="32"/>
      <c r="E22" s="19"/>
      <c r="F22" s="34">
        <v>243484.74</v>
      </c>
      <c r="G22" s="34">
        <v>233900.89</v>
      </c>
      <c r="H22" s="34">
        <v>275977.37</v>
      </c>
      <c r="I22" s="34">
        <v>170948.22</v>
      </c>
      <c r="J22" s="34">
        <v>127624.62</v>
      </c>
      <c r="K22" s="34">
        <v>327918.15000000002</v>
      </c>
      <c r="L22" s="34">
        <v>234132.82</v>
      </c>
      <c r="M22" s="34">
        <v>305789.01</v>
      </c>
      <c r="N22" s="34">
        <v>255890.56</v>
      </c>
      <c r="O22" s="34">
        <v>328264.56</v>
      </c>
      <c r="P22" s="34">
        <v>177665.56</v>
      </c>
      <c r="Q22" s="34">
        <v>156104.76</v>
      </c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G22" s="35">
        <f t="shared" si="1"/>
        <v>2837701.26</v>
      </c>
      <c r="BH22" s="18" t="s">
        <v>23</v>
      </c>
    </row>
    <row r="23" spans="1:60" s="18" customFormat="1" ht="12.75" customHeight="1" x14ac:dyDescent="0.2">
      <c r="A23" s="1"/>
      <c r="B23" s="18" t="s">
        <v>44</v>
      </c>
      <c r="C23" s="18" t="s">
        <v>45</v>
      </c>
      <c r="D23" s="32"/>
      <c r="E23" s="19"/>
      <c r="F23" s="34">
        <v>-88059.7</v>
      </c>
      <c r="G23" s="34">
        <v>-2983.8</v>
      </c>
      <c r="H23" s="34">
        <v>-22640.15</v>
      </c>
      <c r="I23" s="34">
        <v>83324.320000000007</v>
      </c>
      <c r="J23" s="34">
        <v>69038.070000000007</v>
      </c>
      <c r="K23" s="34">
        <v>-56496.1</v>
      </c>
      <c r="L23" s="34">
        <v>-25239.9</v>
      </c>
      <c r="M23" s="34">
        <v>145036.26</v>
      </c>
      <c r="N23" s="34">
        <v>56377.599999999999</v>
      </c>
      <c r="O23" s="34">
        <v>39826.9</v>
      </c>
      <c r="P23" s="34">
        <v>31902.53</v>
      </c>
      <c r="Q23" s="34">
        <v>66761</v>
      </c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G23" s="35">
        <f t="shared" si="1"/>
        <v>296847.03000000003</v>
      </c>
      <c r="BH23" s="18" t="s">
        <v>23</v>
      </c>
    </row>
    <row r="24" spans="1:60" s="18" customFormat="1" ht="12.75" customHeight="1" x14ac:dyDescent="0.2">
      <c r="A24" s="1"/>
      <c r="B24" s="18" t="s">
        <v>46</v>
      </c>
      <c r="C24" s="18" t="s">
        <v>47</v>
      </c>
      <c r="D24" s="32"/>
      <c r="E24" s="19"/>
      <c r="F24" s="34"/>
      <c r="G24" s="34"/>
      <c r="H24" s="34">
        <v>75</v>
      </c>
      <c r="I24" s="34"/>
      <c r="J24" s="34">
        <v>1330</v>
      </c>
      <c r="K24" s="34"/>
      <c r="L24" s="34">
        <v>20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G24" s="35">
        <f t="shared" si="1"/>
        <v>1425</v>
      </c>
      <c r="BH24" s="18" t="s">
        <v>23</v>
      </c>
    </row>
    <row r="25" spans="1:60" s="18" customFormat="1" ht="12.75" customHeight="1" x14ac:dyDescent="0.2">
      <c r="A25" s="1"/>
      <c r="B25" s="18" t="s">
        <v>257</v>
      </c>
      <c r="C25" s="18" t="s">
        <v>258</v>
      </c>
      <c r="D25" s="32"/>
      <c r="E25" s="19"/>
      <c r="F25" s="34"/>
      <c r="G25" s="34">
        <v>75</v>
      </c>
      <c r="H25" s="34">
        <v>-75</v>
      </c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G25" s="35">
        <f t="shared" si="1"/>
        <v>0</v>
      </c>
      <c r="BH25" s="18" t="s">
        <v>23</v>
      </c>
    </row>
    <row r="26" spans="1:60" s="18" customFormat="1" ht="12.75" customHeight="1" x14ac:dyDescent="0.2">
      <c r="A26" s="1"/>
      <c r="B26" s="18" t="s">
        <v>48</v>
      </c>
      <c r="C26" s="18" t="s">
        <v>49</v>
      </c>
      <c r="D26" s="32"/>
      <c r="E26" s="19"/>
      <c r="F26" s="34">
        <v>203535.89</v>
      </c>
      <c r="G26" s="34">
        <v>27541.91</v>
      </c>
      <c r="H26" s="34">
        <v>16547.59</v>
      </c>
      <c r="I26" s="34">
        <v>66207.11</v>
      </c>
      <c r="J26" s="34">
        <v>8242.15</v>
      </c>
      <c r="K26" s="34">
        <v>11663.4</v>
      </c>
      <c r="L26" s="34">
        <v>-22015.01</v>
      </c>
      <c r="M26" s="34">
        <v>7370.88</v>
      </c>
      <c r="N26" s="34">
        <v>-1349.32</v>
      </c>
      <c r="O26" s="34">
        <v>5532.15</v>
      </c>
      <c r="P26" s="34">
        <v>4706</v>
      </c>
      <c r="Q26" s="34">
        <v>3218.75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G26" s="35">
        <f t="shared" si="1"/>
        <v>331201.50000000006</v>
      </c>
      <c r="BH26" s="18" t="s">
        <v>23</v>
      </c>
    </row>
    <row r="27" spans="1:60" s="18" customFormat="1" ht="12.75" customHeight="1" x14ac:dyDescent="0.2">
      <c r="A27" s="1"/>
      <c r="B27" s="18" t="s">
        <v>50</v>
      </c>
      <c r="C27" s="18" t="s">
        <v>51</v>
      </c>
      <c r="D27" s="32"/>
      <c r="E27" s="19"/>
      <c r="F27" s="34">
        <v>-1780.8</v>
      </c>
      <c r="G27" s="34">
        <v>-10699.01</v>
      </c>
      <c r="H27" s="34">
        <v>-6384.44</v>
      </c>
      <c r="I27" s="34">
        <v>-4873</v>
      </c>
      <c r="J27" s="34">
        <v>-1533</v>
      </c>
      <c r="K27" s="34">
        <v>4118.7299999999996</v>
      </c>
      <c r="L27" s="34">
        <v>2368.02</v>
      </c>
      <c r="M27" s="34">
        <v>-4038</v>
      </c>
      <c r="N27" s="34">
        <v>375.65</v>
      </c>
      <c r="O27" s="34">
        <v>441.1</v>
      </c>
      <c r="P27" s="34">
        <v>-4823.25</v>
      </c>
      <c r="Q27" s="34">
        <v>3526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G27" s="35">
        <f t="shared" si="1"/>
        <v>-23302</v>
      </c>
      <c r="BH27" s="18" t="s">
        <v>23</v>
      </c>
    </row>
    <row r="28" spans="1:60" s="18" customFormat="1" ht="12.75" customHeight="1" x14ac:dyDescent="0.2">
      <c r="A28" s="1"/>
      <c r="B28" s="18" t="s">
        <v>52</v>
      </c>
      <c r="C28" s="18" t="s">
        <v>53</v>
      </c>
      <c r="D28" s="32"/>
      <c r="E28" s="19"/>
      <c r="F28" s="34">
        <v>92059.5</v>
      </c>
      <c r="G28" s="34">
        <v>126862.75</v>
      </c>
      <c r="H28" s="34">
        <v>158600</v>
      </c>
      <c r="I28" s="34">
        <v>81340.55</v>
      </c>
      <c r="J28" s="34">
        <v>67490</v>
      </c>
      <c r="K28" s="34">
        <v>219453.35</v>
      </c>
      <c r="L28" s="34">
        <v>172170.87</v>
      </c>
      <c r="M28" s="34">
        <v>222537.74</v>
      </c>
      <c r="N28" s="34">
        <v>144163.4</v>
      </c>
      <c r="O28" s="34">
        <v>228504.09</v>
      </c>
      <c r="P28" s="34">
        <v>139144.16</v>
      </c>
      <c r="Q28" s="34">
        <v>193237.09</v>
      </c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G28" s="35">
        <f t="shared" si="1"/>
        <v>1845563.5</v>
      </c>
      <c r="BH28" s="18" t="s">
        <v>23</v>
      </c>
    </row>
    <row r="29" spans="1:60" s="18" customFormat="1" ht="12.75" customHeight="1" x14ac:dyDescent="0.2">
      <c r="A29" s="1"/>
      <c r="B29" s="18" t="s">
        <v>54</v>
      </c>
      <c r="C29" s="18" t="s">
        <v>55</v>
      </c>
      <c r="D29" s="32"/>
      <c r="E29" s="19"/>
      <c r="F29" s="34">
        <v>-37166.25</v>
      </c>
      <c r="G29" s="34">
        <v>-31436.25</v>
      </c>
      <c r="H29" s="34">
        <v>-14881.75</v>
      </c>
      <c r="I29" s="34">
        <v>-12475.25</v>
      </c>
      <c r="J29" s="34">
        <v>46891.6</v>
      </c>
      <c r="K29" s="34">
        <v>-14953.6</v>
      </c>
      <c r="L29" s="34">
        <v>-10212</v>
      </c>
      <c r="M29" s="34">
        <v>-45424.2</v>
      </c>
      <c r="N29" s="34">
        <v>942</v>
      </c>
      <c r="O29" s="34">
        <v>28370.68</v>
      </c>
      <c r="P29" s="34">
        <v>34950.54</v>
      </c>
      <c r="Q29" s="34">
        <v>176.71</v>
      </c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G29" s="35">
        <f t="shared" si="1"/>
        <v>-55217.76999999999</v>
      </c>
      <c r="BH29" s="18" t="s">
        <v>23</v>
      </c>
    </row>
    <row r="30" spans="1:60" s="18" customFormat="1" ht="12.75" customHeight="1" x14ac:dyDescent="0.2">
      <c r="A30" s="1"/>
      <c r="B30" s="18" t="s">
        <v>259</v>
      </c>
      <c r="C30" s="18" t="s">
        <v>260</v>
      </c>
      <c r="D30" s="32"/>
      <c r="E30" s="19"/>
      <c r="F30" s="34"/>
      <c r="G30" s="34"/>
      <c r="H30" s="34"/>
      <c r="I30" s="34">
        <v>515</v>
      </c>
      <c r="J30" s="34">
        <v>625</v>
      </c>
      <c r="K30" s="34">
        <v>2180</v>
      </c>
      <c r="L30" s="34">
        <v>1601.25</v>
      </c>
      <c r="M30" s="34">
        <v>5010.17</v>
      </c>
      <c r="N30" s="34">
        <v>1784.25</v>
      </c>
      <c r="O30" s="34">
        <v>8076.87</v>
      </c>
      <c r="P30" s="34">
        <v>2380</v>
      </c>
      <c r="Q30" s="34">
        <v>5138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G30" s="35">
        <f t="shared" si="1"/>
        <v>27310.54</v>
      </c>
      <c r="BH30" s="18" t="s">
        <v>23</v>
      </c>
    </row>
    <row r="31" spans="1:60" s="18" customFormat="1" ht="12.75" customHeight="1" x14ac:dyDescent="0.2">
      <c r="A31" s="1"/>
      <c r="B31" s="18" t="s">
        <v>56</v>
      </c>
      <c r="C31" s="18" t="s">
        <v>57</v>
      </c>
      <c r="D31" s="32"/>
      <c r="E31" s="19"/>
      <c r="F31" s="34"/>
      <c r="G31" s="34"/>
      <c r="H31" s="34"/>
      <c r="I31" s="34">
        <v>385</v>
      </c>
      <c r="J31" s="34">
        <v>-175</v>
      </c>
      <c r="K31" s="34">
        <v>215</v>
      </c>
      <c r="L31" s="34">
        <v>-175</v>
      </c>
      <c r="M31" s="34">
        <v>-245</v>
      </c>
      <c r="N31" s="34">
        <v>455</v>
      </c>
      <c r="O31" s="34">
        <v>1149.3</v>
      </c>
      <c r="P31" s="34">
        <v>527.20000000000005</v>
      </c>
      <c r="Q31" s="34">
        <v>-1011.5</v>
      </c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G31" s="35">
        <f t="shared" si="1"/>
        <v>1125</v>
      </c>
      <c r="BH31" s="18" t="s">
        <v>23</v>
      </c>
    </row>
    <row r="32" spans="1:60" s="18" customFormat="1" ht="12.75" customHeight="1" x14ac:dyDescent="0.2">
      <c r="A32" s="1"/>
      <c r="B32" s="18" t="s">
        <v>58</v>
      </c>
      <c r="C32" s="18" t="s">
        <v>59</v>
      </c>
      <c r="D32" s="32"/>
      <c r="E32" s="19"/>
      <c r="F32" s="34">
        <v>-1387.31</v>
      </c>
      <c r="G32" s="34">
        <v>2767.66</v>
      </c>
      <c r="H32" s="34">
        <v>4433.05</v>
      </c>
      <c r="I32" s="34">
        <v>-212.5</v>
      </c>
      <c r="J32" s="34">
        <v>423.28</v>
      </c>
      <c r="K32" s="34">
        <v>157</v>
      </c>
      <c r="L32" s="34">
        <v>10225</v>
      </c>
      <c r="M32" s="34">
        <v>3385.73</v>
      </c>
      <c r="N32" s="34">
        <v>13062.56</v>
      </c>
      <c r="O32" s="34">
        <v>7446.34</v>
      </c>
      <c r="P32" s="34">
        <v>1125</v>
      </c>
      <c r="Q32" s="34">
        <v>6039.99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G32" s="35">
        <f t="shared" si="1"/>
        <v>47465.799999999996</v>
      </c>
      <c r="BH32" s="18" t="s">
        <v>23</v>
      </c>
    </row>
    <row r="33" spans="1:60" s="18" customFormat="1" ht="12.75" customHeight="1" x14ac:dyDescent="0.2">
      <c r="A33" s="1"/>
      <c r="B33" s="18" t="s">
        <v>60</v>
      </c>
      <c r="C33" s="18" t="s">
        <v>61</v>
      </c>
      <c r="D33" s="32"/>
      <c r="E33" s="19"/>
      <c r="F33" s="34"/>
      <c r="G33" s="34">
        <v>52.33</v>
      </c>
      <c r="H33" s="34"/>
      <c r="I33" s="34">
        <v>-1505</v>
      </c>
      <c r="J33" s="34">
        <v>-52.33</v>
      </c>
      <c r="K33" s="34"/>
      <c r="L33" s="34"/>
      <c r="M33" s="34"/>
      <c r="N33" s="34"/>
      <c r="O33" s="34"/>
      <c r="P33" s="34">
        <v>180.25</v>
      </c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G33" s="35">
        <f t="shared" si="1"/>
        <v>-1324.75</v>
      </c>
      <c r="BH33" s="18" t="s">
        <v>23</v>
      </c>
    </row>
    <row r="34" spans="1:60" s="18" customFormat="1" ht="12.75" customHeight="1" x14ac:dyDescent="0.2">
      <c r="A34" s="1"/>
      <c r="B34" s="18" t="s">
        <v>62</v>
      </c>
      <c r="C34" s="18" t="s">
        <v>63</v>
      </c>
      <c r="D34" s="32"/>
      <c r="E34" s="19"/>
      <c r="F34" s="34">
        <v>447409.06</v>
      </c>
      <c r="G34" s="34">
        <v>377803.05</v>
      </c>
      <c r="H34" s="34">
        <v>502584.67</v>
      </c>
      <c r="I34" s="34">
        <v>409624.63</v>
      </c>
      <c r="J34" s="34">
        <v>335250.63</v>
      </c>
      <c r="K34" s="34">
        <v>491911.92</v>
      </c>
      <c r="L34" s="34">
        <v>365685.1</v>
      </c>
      <c r="M34" s="34">
        <v>647676.25</v>
      </c>
      <c r="N34" s="34">
        <v>474943.52</v>
      </c>
      <c r="O34" s="34">
        <v>652292.75</v>
      </c>
      <c r="P34" s="34">
        <v>390741.38</v>
      </c>
      <c r="Q34" s="34">
        <v>434453.8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G34" s="35">
        <f t="shared" si="1"/>
        <v>5530376.7599999998</v>
      </c>
      <c r="BH34" s="18" t="s">
        <v>64</v>
      </c>
    </row>
    <row r="35" spans="1:60" s="18" customFormat="1" ht="12.75" customHeight="1" x14ac:dyDescent="0.2">
      <c r="A35" s="1"/>
      <c r="B35" s="18" t="s">
        <v>65</v>
      </c>
      <c r="C35" s="18" t="s">
        <v>66</v>
      </c>
      <c r="D35" s="32"/>
      <c r="E35" s="19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G35" s="35">
        <f t="shared" si="1"/>
        <v>0</v>
      </c>
      <c r="BH35" s="18" t="s">
        <v>16</v>
      </c>
    </row>
    <row r="36" spans="1:60" s="18" customFormat="1" ht="12.75" customHeight="1" x14ac:dyDescent="0.2">
      <c r="A36" s="1"/>
      <c r="B36" s="18" t="s">
        <v>67</v>
      </c>
      <c r="C36" s="18" t="s">
        <v>68</v>
      </c>
      <c r="D36" s="32"/>
      <c r="E36" s="19"/>
      <c r="F36" s="34">
        <v>-6523.25</v>
      </c>
      <c r="G36" s="34">
        <v>-14900.65</v>
      </c>
      <c r="H36" s="34">
        <v>-14293.98</v>
      </c>
      <c r="I36" s="34">
        <v>-416.2</v>
      </c>
      <c r="J36" s="34">
        <v>-103.71</v>
      </c>
      <c r="K36" s="34">
        <v>-405.92</v>
      </c>
      <c r="L36" s="34">
        <v>-558.29</v>
      </c>
      <c r="M36" s="34">
        <v>-150</v>
      </c>
      <c r="N36" s="34">
        <v>-225</v>
      </c>
      <c r="O36" s="34">
        <v>-405</v>
      </c>
      <c r="P36" s="34"/>
      <c r="Q36" s="34">
        <v>-58.98</v>
      </c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G36" s="35">
        <f t="shared" si="1"/>
        <v>-38040.980000000003</v>
      </c>
      <c r="BH36" s="18" t="s">
        <v>23</v>
      </c>
    </row>
    <row r="37" spans="1:60" s="18" customFormat="1" ht="12.75" customHeight="1" x14ac:dyDescent="0.2">
      <c r="A37" s="1"/>
      <c r="B37" s="18" t="s">
        <v>69</v>
      </c>
      <c r="C37" s="18" t="s">
        <v>70</v>
      </c>
      <c r="D37" s="32"/>
      <c r="E37" s="19"/>
      <c r="F37" s="34">
        <v>-2761.05</v>
      </c>
      <c r="G37" s="34">
        <v>1954.88</v>
      </c>
      <c r="H37" s="34">
        <v>5388.69</v>
      </c>
      <c r="I37" s="34">
        <v>509.03</v>
      </c>
      <c r="J37" s="34">
        <v>1128.51</v>
      </c>
      <c r="K37" s="34">
        <v>730.35</v>
      </c>
      <c r="L37" s="34">
        <v>421.68</v>
      </c>
      <c r="M37" s="34">
        <v>66.83</v>
      </c>
      <c r="N37" s="34">
        <v>-855</v>
      </c>
      <c r="O37" s="34">
        <v>855</v>
      </c>
      <c r="P37" s="34">
        <v>-29.88</v>
      </c>
      <c r="Q37" s="34">
        <v>44.07</v>
      </c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G37" s="35">
        <f t="shared" si="1"/>
        <v>7453.11</v>
      </c>
      <c r="BH37" s="18" t="s">
        <v>23</v>
      </c>
    </row>
    <row r="38" spans="1:60" s="18" customFormat="1" ht="12.75" customHeight="1" x14ac:dyDescent="0.2">
      <c r="A38" s="1"/>
      <c r="B38" s="18" t="s">
        <v>71</v>
      </c>
      <c r="C38" s="18" t="s">
        <v>72</v>
      </c>
      <c r="D38" s="32"/>
      <c r="E38" s="19"/>
      <c r="F38" s="34">
        <v>1152.4000000000001</v>
      </c>
      <c r="G38" s="34">
        <v>-2566.25</v>
      </c>
      <c r="H38" s="34">
        <v>-3226.28</v>
      </c>
      <c r="I38" s="34">
        <v>-1076.57</v>
      </c>
      <c r="J38" s="34">
        <v>774.87</v>
      </c>
      <c r="K38" s="34">
        <v>-1212.2</v>
      </c>
      <c r="L38" s="34">
        <v>-1328.33</v>
      </c>
      <c r="M38" s="34">
        <v>-1152.3</v>
      </c>
      <c r="N38" s="34">
        <v>-691.31</v>
      </c>
      <c r="O38" s="34">
        <v>-1264.73</v>
      </c>
      <c r="P38" s="34">
        <v>-504.68</v>
      </c>
      <c r="Q38" s="34">
        <v>-260.38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G38" s="35">
        <f t="shared" si="1"/>
        <v>-11355.759999999998</v>
      </c>
      <c r="BH38" s="18" t="s">
        <v>23</v>
      </c>
    </row>
    <row r="39" spans="1:60" s="18" customFormat="1" ht="12.75" customHeight="1" x14ac:dyDescent="0.2">
      <c r="A39" s="1"/>
      <c r="B39" s="18" t="s">
        <v>73</v>
      </c>
      <c r="C39" s="18" t="s">
        <v>74</v>
      </c>
      <c r="D39" s="32"/>
      <c r="E39" s="19"/>
      <c r="F39" s="34">
        <v>-117.47</v>
      </c>
      <c r="G39" s="34">
        <v>44.38</v>
      </c>
      <c r="H39" s="34">
        <v>180</v>
      </c>
      <c r="I39" s="34">
        <v>-193.42</v>
      </c>
      <c r="J39" s="34">
        <v>4.58</v>
      </c>
      <c r="K39" s="34">
        <v>-28.57</v>
      </c>
      <c r="L39" s="34">
        <v>357.63</v>
      </c>
      <c r="M39" s="34">
        <v>421.91</v>
      </c>
      <c r="N39" s="34">
        <v>-153.91999999999999</v>
      </c>
      <c r="O39" s="34"/>
      <c r="P39" s="34">
        <v>121.17</v>
      </c>
      <c r="Q39" s="34">
        <v>52.75</v>
      </c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G39" s="35">
        <f t="shared" si="1"/>
        <v>689.04</v>
      </c>
      <c r="BH39" s="18" t="s">
        <v>23</v>
      </c>
    </row>
    <row r="40" spans="1:60" s="18" customFormat="1" ht="12.75" customHeight="1" x14ac:dyDescent="0.2">
      <c r="A40" s="1"/>
      <c r="B40" s="18" t="s">
        <v>77</v>
      </c>
      <c r="C40" s="18" t="s">
        <v>78</v>
      </c>
      <c r="D40" s="32"/>
      <c r="E40" s="19"/>
      <c r="F40" s="34">
        <v>-227.5</v>
      </c>
      <c r="G40" s="34"/>
      <c r="H40" s="34"/>
      <c r="I40" s="34">
        <v>-485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G40" s="35">
        <f t="shared" si="1"/>
        <v>-712.5</v>
      </c>
      <c r="BH40" s="18" t="s">
        <v>23</v>
      </c>
    </row>
    <row r="41" spans="1:60" s="18" customFormat="1" ht="12.75" customHeight="1" x14ac:dyDescent="0.2">
      <c r="A41" s="1"/>
      <c r="B41" s="18" t="s">
        <v>79</v>
      </c>
      <c r="C41" s="18" t="s">
        <v>80</v>
      </c>
      <c r="D41" s="32"/>
      <c r="E41" s="19"/>
      <c r="F41" s="34"/>
      <c r="G41" s="34">
        <v>6788</v>
      </c>
      <c r="H41" s="34">
        <v>407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G41" s="35">
        <f t="shared" si="1"/>
        <v>7195</v>
      </c>
      <c r="BH41" s="18" t="s">
        <v>23</v>
      </c>
    </row>
    <row r="42" spans="1:60" s="18" customFormat="1" ht="12.75" customHeight="1" x14ac:dyDescent="0.2">
      <c r="A42" s="1"/>
      <c r="B42" s="18" t="s">
        <v>81</v>
      </c>
      <c r="C42" s="18" t="s">
        <v>82</v>
      </c>
      <c r="D42" s="32"/>
      <c r="E42" s="19"/>
      <c r="F42" s="34">
        <v>-7450</v>
      </c>
      <c r="G42" s="34">
        <v>-4520</v>
      </c>
      <c r="H42" s="34">
        <v>-3290</v>
      </c>
      <c r="I42" s="34">
        <v>-485</v>
      </c>
      <c r="J42" s="34"/>
      <c r="K42" s="34">
        <v>-15228</v>
      </c>
      <c r="L42" s="34"/>
      <c r="M42" s="34">
        <v>-3672</v>
      </c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G42" s="35">
        <f t="shared" si="1"/>
        <v>-34645</v>
      </c>
      <c r="BH42" s="18" t="s">
        <v>23</v>
      </c>
    </row>
    <row r="43" spans="1:60" s="18" customFormat="1" ht="12.75" customHeight="1" x14ac:dyDescent="0.2">
      <c r="A43" s="1"/>
      <c r="B43" s="18" t="s">
        <v>85</v>
      </c>
      <c r="C43" s="18" t="s">
        <v>86</v>
      </c>
      <c r="D43" s="32"/>
      <c r="E43" s="19"/>
      <c r="F43" s="34">
        <v>1275</v>
      </c>
      <c r="G43" s="34">
        <v>-130</v>
      </c>
      <c r="H43" s="34">
        <v>-2241</v>
      </c>
      <c r="I43" s="34">
        <v>-10100</v>
      </c>
      <c r="J43" s="34">
        <v>-1210</v>
      </c>
      <c r="K43" s="34">
        <v>11952</v>
      </c>
      <c r="L43" s="34"/>
      <c r="M43" s="34">
        <v>2484</v>
      </c>
      <c r="N43" s="34"/>
      <c r="O43" s="34">
        <v>720</v>
      </c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G43" s="35">
        <f t="shared" si="1"/>
        <v>2750</v>
      </c>
      <c r="BH43" s="18" t="s">
        <v>23</v>
      </c>
    </row>
    <row r="44" spans="1:60" s="18" customFormat="1" ht="12.75" customHeight="1" x14ac:dyDescent="0.2">
      <c r="A44" s="1"/>
      <c r="B44" s="18" t="s">
        <v>87</v>
      </c>
      <c r="C44" s="18" t="s">
        <v>88</v>
      </c>
      <c r="D44" s="32"/>
      <c r="E44" s="19"/>
      <c r="F44" s="34"/>
      <c r="G44" s="34"/>
      <c r="H44" s="34"/>
      <c r="I44" s="34"/>
      <c r="J44" s="34"/>
      <c r="K44" s="34"/>
      <c r="L44" s="34"/>
      <c r="M44" s="34"/>
      <c r="N44" s="34"/>
      <c r="O44" s="34">
        <v>-550</v>
      </c>
      <c r="P44" s="34">
        <v>-2300</v>
      </c>
      <c r="Q44" s="34">
        <v>-2720</v>
      </c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G44" s="35">
        <f t="shared" si="1"/>
        <v>-5570</v>
      </c>
      <c r="BH44" s="18" t="s">
        <v>23</v>
      </c>
    </row>
    <row r="45" spans="1:60" s="18" customFormat="1" ht="12.75" customHeight="1" x14ac:dyDescent="0.2">
      <c r="A45" s="1"/>
      <c r="B45" s="18" t="s">
        <v>89</v>
      </c>
      <c r="C45" s="18" t="s">
        <v>90</v>
      </c>
      <c r="D45" s="32"/>
      <c r="E45" s="19"/>
      <c r="F45" s="34">
        <v>-193843.32</v>
      </c>
      <c r="G45" s="34">
        <v>-132059.21</v>
      </c>
      <c r="H45" s="34">
        <v>-135009.92000000001</v>
      </c>
      <c r="I45" s="34">
        <v>-38392.949999999997</v>
      </c>
      <c r="J45" s="34">
        <v>-1634.52</v>
      </c>
      <c r="K45" s="34">
        <v>-51207.73</v>
      </c>
      <c r="L45" s="34">
        <v>-44671.16</v>
      </c>
      <c r="M45" s="34">
        <v>-107993.66</v>
      </c>
      <c r="N45" s="34">
        <v>-39831.120000000003</v>
      </c>
      <c r="O45" s="34">
        <v>-30319.26</v>
      </c>
      <c r="P45" s="34">
        <v>-25989.16</v>
      </c>
      <c r="Q45" s="34">
        <v>-42543.5</v>
      </c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G45" s="35">
        <f t="shared" si="1"/>
        <v>-843495.51000000024</v>
      </c>
      <c r="BH45" s="18" t="s">
        <v>23</v>
      </c>
    </row>
    <row r="46" spans="1:60" s="18" customFormat="1" ht="12.75" customHeight="1" x14ac:dyDescent="0.2">
      <c r="A46" s="1"/>
      <c r="B46" s="18" t="s">
        <v>91</v>
      </c>
      <c r="C46" s="18" t="s">
        <v>92</v>
      </c>
      <c r="D46" s="32"/>
      <c r="E46" s="19"/>
      <c r="F46" s="34">
        <v>145483.81</v>
      </c>
      <c r="G46" s="34">
        <v>32693.75</v>
      </c>
      <c r="H46" s="34">
        <v>48493.4</v>
      </c>
      <c r="I46" s="34">
        <v>888.33</v>
      </c>
      <c r="J46" s="34">
        <v>-58614.5</v>
      </c>
      <c r="K46" s="34">
        <v>10561.68</v>
      </c>
      <c r="L46" s="34">
        <v>4923.07</v>
      </c>
      <c r="M46" s="34">
        <v>60132.75</v>
      </c>
      <c r="N46" s="34">
        <v>-56635</v>
      </c>
      <c r="O46" s="34">
        <v>-33670.39</v>
      </c>
      <c r="P46" s="34">
        <v>-4406.1099999999997</v>
      </c>
      <c r="Q46" s="34">
        <v>16384.84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G46" s="35">
        <f t="shared" si="1"/>
        <v>166235.62999999998</v>
      </c>
      <c r="BH46" s="18" t="s">
        <v>23</v>
      </c>
    </row>
    <row r="47" spans="1:60" s="18" customFormat="1" ht="12.75" customHeight="1" x14ac:dyDescent="0.2">
      <c r="A47" s="1"/>
      <c r="B47" s="18" t="s">
        <v>95</v>
      </c>
      <c r="C47" s="18" t="s">
        <v>96</v>
      </c>
      <c r="D47" s="32"/>
      <c r="E47" s="19"/>
      <c r="F47" s="34">
        <v>-192087.8</v>
      </c>
      <c r="G47" s="34">
        <v>-11088.87</v>
      </c>
      <c r="H47" s="34">
        <v>-6004.99</v>
      </c>
      <c r="I47" s="34">
        <v>-16881.75</v>
      </c>
      <c r="J47" s="34">
        <v>-7930</v>
      </c>
      <c r="K47" s="34">
        <v>-17830.349999999999</v>
      </c>
      <c r="L47" s="34">
        <v>-17806.79</v>
      </c>
      <c r="M47" s="34">
        <v>-2651.98</v>
      </c>
      <c r="N47" s="34">
        <v>-5979.06</v>
      </c>
      <c r="O47" s="34">
        <v>-1940</v>
      </c>
      <c r="P47" s="34">
        <v>-6337.5</v>
      </c>
      <c r="Q47" s="34">
        <v>-40</v>
      </c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G47" s="35">
        <f t="shared" si="1"/>
        <v>-286579.08999999997</v>
      </c>
      <c r="BH47" s="18" t="s">
        <v>23</v>
      </c>
    </row>
    <row r="48" spans="1:60" s="18" customFormat="1" ht="12.75" customHeight="1" x14ac:dyDescent="0.2">
      <c r="A48" s="1"/>
      <c r="B48" s="18" t="s">
        <v>97</v>
      </c>
      <c r="C48" s="18" t="s">
        <v>98</v>
      </c>
      <c r="D48" s="32"/>
      <c r="E48" s="19"/>
      <c r="F48" s="34">
        <v>9897</v>
      </c>
      <c r="G48" s="34">
        <v>119953</v>
      </c>
      <c r="H48" s="34">
        <v>-2596</v>
      </c>
      <c r="I48" s="34">
        <v>3796.51</v>
      </c>
      <c r="J48" s="34">
        <v>-9044</v>
      </c>
      <c r="K48" s="34">
        <v>1485.9</v>
      </c>
      <c r="L48" s="34">
        <v>11881.99</v>
      </c>
      <c r="M48" s="34">
        <v>-3146.6</v>
      </c>
      <c r="N48" s="34">
        <v>-1698.4</v>
      </c>
      <c r="O48" s="34">
        <v>910</v>
      </c>
      <c r="P48" s="34">
        <v>3675</v>
      </c>
      <c r="Q48" s="34">
        <v>-4570</v>
      </c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G48" s="35">
        <f t="shared" si="1"/>
        <v>130544.4</v>
      </c>
      <c r="BH48" s="18" t="s">
        <v>23</v>
      </c>
    </row>
    <row r="49" spans="1:60" s="18" customFormat="1" ht="12.75" customHeight="1" x14ac:dyDescent="0.2">
      <c r="A49" s="1"/>
      <c r="B49" s="18" t="s">
        <v>99</v>
      </c>
      <c r="C49" s="18" t="s">
        <v>100</v>
      </c>
      <c r="D49" s="32"/>
      <c r="E49" s="19"/>
      <c r="F49" s="34">
        <v>-120461.5</v>
      </c>
      <c r="G49" s="34">
        <v>-111317.2</v>
      </c>
      <c r="H49" s="34">
        <v>-114798.8</v>
      </c>
      <c r="I49" s="34">
        <v>-80419.53</v>
      </c>
      <c r="J49" s="34">
        <v>-57846.98</v>
      </c>
      <c r="K49" s="34">
        <v>-103066.8</v>
      </c>
      <c r="L49" s="34">
        <v>-136660.10999999999</v>
      </c>
      <c r="M49" s="34">
        <v>-133800.75</v>
      </c>
      <c r="N49" s="34">
        <v>-117597.82</v>
      </c>
      <c r="O49" s="34">
        <v>-195652.71</v>
      </c>
      <c r="P49" s="34">
        <v>-138908.94</v>
      </c>
      <c r="Q49" s="34">
        <v>-125937.67</v>
      </c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G49" s="35">
        <f t="shared" si="1"/>
        <v>-1436468.8099999998</v>
      </c>
      <c r="BH49" s="18" t="s">
        <v>23</v>
      </c>
    </row>
    <row r="50" spans="1:60" s="18" customFormat="1" ht="12.75" customHeight="1" x14ac:dyDescent="0.2">
      <c r="A50" s="1"/>
      <c r="B50" s="18" t="s">
        <v>101</v>
      </c>
      <c r="C50" s="18" t="s">
        <v>102</v>
      </c>
      <c r="D50" s="32"/>
      <c r="E50" s="19"/>
      <c r="F50" s="34">
        <v>54606.559999999998</v>
      </c>
      <c r="G50" s="34">
        <v>86559.5</v>
      </c>
      <c r="H50" s="34">
        <v>3018.37</v>
      </c>
      <c r="I50" s="34">
        <v>14108</v>
      </c>
      <c r="J50" s="34">
        <v>-34817.120000000003</v>
      </c>
      <c r="K50" s="34">
        <v>-28395.5</v>
      </c>
      <c r="L50" s="34">
        <v>21933.35</v>
      </c>
      <c r="M50" s="34">
        <v>3664.25</v>
      </c>
      <c r="N50" s="34">
        <v>-5847.2</v>
      </c>
      <c r="O50" s="34">
        <v>1591.51</v>
      </c>
      <c r="P50" s="34">
        <v>-35248.1</v>
      </c>
      <c r="Q50" s="34">
        <v>-11727.16</v>
      </c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G50" s="35">
        <f t="shared" si="1"/>
        <v>69446.459999999992</v>
      </c>
      <c r="BH50" s="18" t="s">
        <v>23</v>
      </c>
    </row>
    <row r="51" spans="1:60" s="18" customFormat="1" ht="12.75" customHeight="1" x14ac:dyDescent="0.2">
      <c r="A51" s="1"/>
      <c r="B51" s="18" t="s">
        <v>261</v>
      </c>
      <c r="C51" s="18" t="s">
        <v>262</v>
      </c>
      <c r="D51" s="32"/>
      <c r="E51" s="19"/>
      <c r="F51" s="34"/>
      <c r="G51" s="34"/>
      <c r="H51" s="34"/>
      <c r="I51" s="34">
        <v>-1277.5</v>
      </c>
      <c r="J51" s="34">
        <v>-75</v>
      </c>
      <c r="K51" s="34">
        <v>-1285</v>
      </c>
      <c r="L51" s="34">
        <v>-1563</v>
      </c>
      <c r="M51" s="34">
        <v>-5799.59</v>
      </c>
      <c r="N51" s="34">
        <v>-1682.16</v>
      </c>
      <c r="O51" s="34">
        <v>-5635.78</v>
      </c>
      <c r="P51" s="34">
        <v>-1512.38</v>
      </c>
      <c r="Q51" s="34">
        <v>-2617.5</v>
      </c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G51" s="35">
        <f t="shared" si="1"/>
        <v>-21447.91</v>
      </c>
      <c r="BH51" s="18" t="s">
        <v>23</v>
      </c>
    </row>
    <row r="52" spans="1:60" s="18" customFormat="1" ht="12.75" customHeight="1" x14ac:dyDescent="0.2">
      <c r="A52" s="1"/>
      <c r="B52" s="18" t="s">
        <v>103</v>
      </c>
      <c r="C52" s="18" t="s">
        <v>104</v>
      </c>
      <c r="D52" s="32"/>
      <c r="E52" s="19"/>
      <c r="F52" s="34"/>
      <c r="G52" s="34"/>
      <c r="H52" s="34"/>
      <c r="I52" s="34"/>
      <c r="J52" s="34">
        <v>-595</v>
      </c>
      <c r="K52" s="34">
        <v>-185</v>
      </c>
      <c r="L52" s="34">
        <v>-1076</v>
      </c>
      <c r="M52" s="34">
        <v>856</v>
      </c>
      <c r="N52" s="34">
        <v>-515.88</v>
      </c>
      <c r="O52" s="34">
        <v>-392.57</v>
      </c>
      <c r="P52" s="34">
        <v>-77.290000000000006</v>
      </c>
      <c r="Q52" s="34">
        <v>1070.74</v>
      </c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G52" s="35">
        <f t="shared" si="1"/>
        <v>-915</v>
      </c>
      <c r="BH52" s="18" t="s">
        <v>23</v>
      </c>
    </row>
    <row r="53" spans="1:60" s="18" customFormat="1" ht="12.75" customHeight="1" x14ac:dyDescent="0.2">
      <c r="A53" s="1"/>
      <c r="B53" s="18" t="s">
        <v>105</v>
      </c>
      <c r="C53" s="18" t="s">
        <v>106</v>
      </c>
      <c r="D53" s="32"/>
      <c r="E53" s="19"/>
      <c r="F53" s="34">
        <v>-55.23</v>
      </c>
      <c r="G53" s="34">
        <v>-1050</v>
      </c>
      <c r="H53" s="34">
        <v>-3102.69</v>
      </c>
      <c r="I53" s="34"/>
      <c r="J53" s="34">
        <v>-477.5</v>
      </c>
      <c r="K53" s="34">
        <v>-195</v>
      </c>
      <c r="L53" s="34">
        <v>-145</v>
      </c>
      <c r="M53" s="34">
        <v>-971</v>
      </c>
      <c r="N53" s="34">
        <v>-5045.3999999999996</v>
      </c>
      <c r="O53" s="34">
        <v>-3467.5</v>
      </c>
      <c r="P53" s="34">
        <v>-790.25</v>
      </c>
      <c r="Q53" s="34">
        <v>-380</v>
      </c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G53" s="35">
        <f t="shared" si="1"/>
        <v>-15679.57</v>
      </c>
      <c r="BH53" s="18" t="s">
        <v>23</v>
      </c>
    </row>
    <row r="54" spans="1:60" s="18" customFormat="1" ht="12.75" customHeight="1" x14ac:dyDescent="0.2">
      <c r="A54" s="1"/>
      <c r="B54" s="18" t="s">
        <v>107</v>
      </c>
      <c r="C54" s="18" t="s">
        <v>108</v>
      </c>
      <c r="D54" s="32"/>
      <c r="E54" s="19"/>
      <c r="F54" s="34">
        <v>-444.77</v>
      </c>
      <c r="G54" s="34">
        <v>425</v>
      </c>
      <c r="H54" s="34">
        <v>851.98</v>
      </c>
      <c r="I54" s="34">
        <v>972.54</v>
      </c>
      <c r="J54" s="34">
        <v>100</v>
      </c>
      <c r="K54" s="34">
        <v>100</v>
      </c>
      <c r="L54" s="34"/>
      <c r="M54" s="34"/>
      <c r="N54" s="34"/>
      <c r="O54" s="34">
        <v>-500</v>
      </c>
      <c r="P54" s="34">
        <v>500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G54" s="35">
        <f t="shared" si="1"/>
        <v>2004.75</v>
      </c>
      <c r="BH54" s="18" t="s">
        <v>23</v>
      </c>
    </row>
    <row r="55" spans="1:60" s="18" customFormat="1" ht="12.75" customHeight="1" x14ac:dyDescent="0.2">
      <c r="A55" s="1"/>
      <c r="B55" s="18" t="s">
        <v>109</v>
      </c>
      <c r="C55" s="18" t="s">
        <v>110</v>
      </c>
      <c r="D55" s="32"/>
      <c r="E55" s="19"/>
      <c r="F55" s="34">
        <v>-311557.12</v>
      </c>
      <c r="G55" s="34">
        <v>-29213.67</v>
      </c>
      <c r="H55" s="34">
        <v>-226224.22</v>
      </c>
      <c r="I55" s="34">
        <v>-129453.51</v>
      </c>
      <c r="J55" s="34">
        <v>-170340.37</v>
      </c>
      <c r="K55" s="34">
        <v>-194210.14</v>
      </c>
      <c r="L55" s="34">
        <v>-164290.96</v>
      </c>
      <c r="M55" s="34">
        <v>-191712.14</v>
      </c>
      <c r="N55" s="34">
        <v>-236757.27</v>
      </c>
      <c r="O55" s="34">
        <v>-269721.43</v>
      </c>
      <c r="P55" s="34">
        <v>-211808.12</v>
      </c>
      <c r="Q55" s="34">
        <v>-173302.79</v>
      </c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G55" s="35">
        <f t="shared" si="1"/>
        <v>-2308591.7399999998</v>
      </c>
      <c r="BH55" s="18" t="s">
        <v>64</v>
      </c>
    </row>
    <row r="56" spans="1:60" s="18" customFormat="1" ht="25.5" customHeight="1" x14ac:dyDescent="0.2">
      <c r="A56" s="1"/>
      <c r="B56" s="18" t="s">
        <v>111</v>
      </c>
      <c r="C56" s="18" t="s">
        <v>112</v>
      </c>
      <c r="D56" s="32"/>
      <c r="E56" s="19"/>
      <c r="F56" s="34">
        <v>135851.94</v>
      </c>
      <c r="G56" s="34">
        <v>348589.38</v>
      </c>
      <c r="H56" s="34">
        <v>276360.45</v>
      </c>
      <c r="I56" s="34">
        <v>280171.12</v>
      </c>
      <c r="J56" s="34">
        <v>164910.26</v>
      </c>
      <c r="K56" s="34">
        <v>297701.78000000003</v>
      </c>
      <c r="L56" s="34">
        <v>201394.14</v>
      </c>
      <c r="M56" s="34">
        <v>455964.11</v>
      </c>
      <c r="N56" s="34">
        <v>238186.25</v>
      </c>
      <c r="O56" s="34">
        <v>382571.32</v>
      </c>
      <c r="P56" s="34">
        <v>178933.26</v>
      </c>
      <c r="Q56" s="34">
        <v>261151.01</v>
      </c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G56" s="35">
        <f t="shared" si="1"/>
        <v>3221785.0199999996</v>
      </c>
      <c r="BH56" s="18" t="s">
        <v>64</v>
      </c>
    </row>
    <row r="57" spans="1:60" s="18" customFormat="1" ht="12.75" customHeight="1" x14ac:dyDescent="0.2">
      <c r="A57" s="1"/>
      <c r="B57" s="18" t="s">
        <v>113</v>
      </c>
      <c r="C57" s="18" t="s">
        <v>114</v>
      </c>
      <c r="D57" s="32"/>
      <c r="E57" s="19"/>
      <c r="F57" s="34">
        <v>135851.94</v>
      </c>
      <c r="G57" s="34">
        <v>348589.38</v>
      </c>
      <c r="H57" s="34">
        <v>276360.45</v>
      </c>
      <c r="I57" s="34">
        <v>280171.12</v>
      </c>
      <c r="J57" s="34">
        <v>164910.26</v>
      </c>
      <c r="K57" s="34">
        <v>297701.78000000003</v>
      </c>
      <c r="L57" s="34">
        <v>201394.14</v>
      </c>
      <c r="M57" s="34">
        <v>455964.11</v>
      </c>
      <c r="N57" s="34">
        <v>238186.25</v>
      </c>
      <c r="O57" s="34">
        <v>382571.32</v>
      </c>
      <c r="P57" s="34">
        <v>178933.26</v>
      </c>
      <c r="Q57" s="34">
        <v>261151.01</v>
      </c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G57" s="35">
        <f t="shared" si="1"/>
        <v>3221785.0199999996</v>
      </c>
      <c r="BH57" s="18" t="s">
        <v>64</v>
      </c>
    </row>
    <row r="58" spans="1:60" s="18" customFormat="1" ht="12.75" customHeight="1" x14ac:dyDescent="0.2">
      <c r="A58" s="1"/>
      <c r="B58" s="18" t="s">
        <v>115</v>
      </c>
      <c r="C58" s="18" t="s">
        <v>116</v>
      </c>
      <c r="D58" s="32"/>
      <c r="E58" s="19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G58" s="35">
        <f t="shared" si="1"/>
        <v>0</v>
      </c>
      <c r="BH58" s="18" t="s">
        <v>16</v>
      </c>
    </row>
    <row r="59" spans="1:60" s="18" customFormat="1" ht="12.75" customHeight="1" x14ac:dyDescent="0.2">
      <c r="A59" s="1"/>
      <c r="B59" s="18" t="s">
        <v>117</v>
      </c>
      <c r="C59" s="18" t="s">
        <v>118</v>
      </c>
      <c r="D59" s="32"/>
      <c r="E59" s="19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G59" s="35">
        <f t="shared" si="1"/>
        <v>0</v>
      </c>
      <c r="BH59" s="18" t="s">
        <v>16</v>
      </c>
    </row>
    <row r="60" spans="1:60" s="18" customFormat="1" ht="12.75" customHeight="1" x14ac:dyDescent="0.2">
      <c r="A60" s="1"/>
      <c r="B60" s="18" t="s">
        <v>119</v>
      </c>
      <c r="C60" s="18" t="s">
        <v>120</v>
      </c>
      <c r="D60" s="32"/>
      <c r="E60" s="19"/>
      <c r="F60" s="34">
        <v>-46453.25</v>
      </c>
      <c r="G60" s="34">
        <v>-59702.34</v>
      </c>
      <c r="H60" s="34">
        <v>-64930.11</v>
      </c>
      <c r="I60" s="34">
        <v>-59486.33</v>
      </c>
      <c r="J60" s="34">
        <v>-59785.54</v>
      </c>
      <c r="K60" s="34">
        <v>-60938.06</v>
      </c>
      <c r="L60" s="34">
        <v>-57352.34</v>
      </c>
      <c r="M60" s="34">
        <v>-57027.43</v>
      </c>
      <c r="N60" s="34">
        <v>-64330.52</v>
      </c>
      <c r="O60" s="34">
        <v>-61215.9</v>
      </c>
      <c r="P60" s="34">
        <v>-63514.53</v>
      </c>
      <c r="Q60" s="34">
        <v>-75376.83</v>
      </c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G60" s="35">
        <f t="shared" si="1"/>
        <v>-730113.17999999993</v>
      </c>
      <c r="BH60" s="18" t="s">
        <v>23</v>
      </c>
    </row>
    <row r="61" spans="1:60" s="18" customFormat="1" ht="12.75" customHeight="1" x14ac:dyDescent="0.2">
      <c r="A61" s="1"/>
      <c r="B61" s="18" t="s">
        <v>121</v>
      </c>
      <c r="C61" s="18" t="s">
        <v>122</v>
      </c>
      <c r="D61" s="32"/>
      <c r="E61" s="19"/>
      <c r="F61" s="34">
        <v>-21500</v>
      </c>
      <c r="G61" s="34"/>
      <c r="H61" s="34"/>
      <c r="I61" s="34">
        <v>-18875</v>
      </c>
      <c r="J61" s="34"/>
      <c r="K61" s="34"/>
      <c r="L61" s="34">
        <v>-22875</v>
      </c>
      <c r="M61" s="34"/>
      <c r="N61" s="34"/>
      <c r="O61" s="34">
        <v>-25375</v>
      </c>
      <c r="P61" s="34"/>
      <c r="Q61" s="34">
        <v>-37989.5</v>
      </c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G61" s="35">
        <f t="shared" si="1"/>
        <v>-126614.5</v>
      </c>
      <c r="BH61" s="18" t="s">
        <v>23</v>
      </c>
    </row>
    <row r="62" spans="1:60" s="18" customFormat="1" ht="12.75" customHeight="1" x14ac:dyDescent="0.2">
      <c r="A62" s="1"/>
      <c r="B62" s="18" t="s">
        <v>123</v>
      </c>
      <c r="C62" s="18" t="s">
        <v>124</v>
      </c>
      <c r="D62" s="32"/>
      <c r="E62" s="19"/>
      <c r="F62" s="34">
        <v>-1673.62</v>
      </c>
      <c r="G62" s="34">
        <v>-1287.72</v>
      </c>
      <c r="H62" s="34">
        <v>-1147.31</v>
      </c>
      <c r="I62" s="34">
        <v>-1661.75</v>
      </c>
      <c r="J62" s="34">
        <v>-1272.28</v>
      </c>
      <c r="K62" s="34">
        <v>-1146.79</v>
      </c>
      <c r="L62" s="34">
        <v>-1731.01</v>
      </c>
      <c r="M62" s="34">
        <v>-1143.01</v>
      </c>
      <c r="N62" s="34">
        <v>-1125.4100000000001</v>
      </c>
      <c r="O62" s="34">
        <v>-1828.32</v>
      </c>
      <c r="P62" s="34">
        <v>-1278.82</v>
      </c>
      <c r="Q62" s="34">
        <v>-2662.94</v>
      </c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G62" s="35">
        <f t="shared" si="1"/>
        <v>-17958.98</v>
      </c>
      <c r="BH62" s="18" t="s">
        <v>23</v>
      </c>
    </row>
    <row r="63" spans="1:60" s="18" customFormat="1" ht="12.75" customHeight="1" x14ac:dyDescent="0.2">
      <c r="A63" s="1"/>
      <c r="B63" s="18" t="s">
        <v>125</v>
      </c>
      <c r="C63" s="18" t="s">
        <v>126</v>
      </c>
      <c r="D63" s="32"/>
      <c r="E63" s="19"/>
      <c r="F63" s="34">
        <v>-2961.57</v>
      </c>
      <c r="G63" s="34">
        <v>-2560.2600000000002</v>
      </c>
      <c r="H63" s="34">
        <v>-2794.56</v>
      </c>
      <c r="I63" s="34">
        <v>-2506.73</v>
      </c>
      <c r="J63" s="34">
        <v>-2262.94</v>
      </c>
      <c r="K63" s="34">
        <v>-5558.7</v>
      </c>
      <c r="L63" s="34">
        <v>-4641.5</v>
      </c>
      <c r="M63" s="34">
        <v>-5194.8500000000004</v>
      </c>
      <c r="N63" s="34">
        <v>-4000.23</v>
      </c>
      <c r="O63" s="34">
        <v>-4471.8999999999996</v>
      </c>
      <c r="P63" s="34">
        <v>-5022.3100000000004</v>
      </c>
      <c r="Q63" s="34">
        <v>-4776.17</v>
      </c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G63" s="35">
        <f t="shared" si="1"/>
        <v>-46751.719999999994</v>
      </c>
      <c r="BH63" s="18" t="s">
        <v>23</v>
      </c>
    </row>
    <row r="64" spans="1:60" s="18" customFormat="1" ht="12.75" customHeight="1" x14ac:dyDescent="0.2">
      <c r="A64" s="1"/>
      <c r="B64" s="18" t="s">
        <v>127</v>
      </c>
      <c r="C64" s="18" t="s">
        <v>128</v>
      </c>
      <c r="D64" s="32"/>
      <c r="E64" s="19"/>
      <c r="F64" s="34"/>
      <c r="G64" s="34"/>
      <c r="H64" s="34"/>
      <c r="I64" s="34">
        <v>-747.5</v>
      </c>
      <c r="J64" s="34">
        <v>-5667.5</v>
      </c>
      <c r="K64" s="34">
        <v>-722.5</v>
      </c>
      <c r="L64" s="34">
        <v>-722.5</v>
      </c>
      <c r="M64" s="34"/>
      <c r="N64" s="34"/>
      <c r="O64" s="34"/>
      <c r="P64" s="34">
        <v>-1487.5</v>
      </c>
      <c r="Q64" s="34">
        <v>-2460.75</v>
      </c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G64" s="35">
        <f t="shared" si="1"/>
        <v>-11808.25</v>
      </c>
      <c r="BH64" s="18" t="s">
        <v>23</v>
      </c>
    </row>
    <row r="65" spans="1:60" s="18" customFormat="1" ht="12.75" customHeight="1" x14ac:dyDescent="0.2">
      <c r="A65" s="1"/>
      <c r="B65" s="18" t="s">
        <v>129</v>
      </c>
      <c r="C65" s="18" t="s">
        <v>130</v>
      </c>
      <c r="D65" s="32"/>
      <c r="E65" s="19"/>
      <c r="F65" s="34">
        <v>-1100</v>
      </c>
      <c r="G65" s="34"/>
      <c r="H65" s="34">
        <v>-53</v>
      </c>
      <c r="I65" s="34">
        <v>-18.350000000000001</v>
      </c>
      <c r="J65" s="34">
        <v>-200</v>
      </c>
      <c r="K65" s="34">
        <v>-561.42999999999995</v>
      </c>
      <c r="L65" s="34"/>
      <c r="M65" s="34">
        <v>-1000</v>
      </c>
      <c r="N65" s="34"/>
      <c r="O65" s="34"/>
      <c r="P65" s="34">
        <v>-48.35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G65" s="35">
        <f t="shared" si="1"/>
        <v>-2981.1299999999997</v>
      </c>
      <c r="BH65" s="18" t="s">
        <v>23</v>
      </c>
    </row>
    <row r="66" spans="1:60" s="18" customFormat="1" ht="12.75" customHeight="1" x14ac:dyDescent="0.2">
      <c r="A66" s="1"/>
      <c r="B66" s="18" t="s">
        <v>263</v>
      </c>
      <c r="C66" s="18" t="s">
        <v>264</v>
      </c>
      <c r="D66" s="32"/>
      <c r="E66" s="19"/>
      <c r="F66" s="34"/>
      <c r="G66" s="34"/>
      <c r="H66" s="34"/>
      <c r="I66" s="34"/>
      <c r="J66" s="34"/>
      <c r="K66" s="34"/>
      <c r="L66" s="34"/>
      <c r="M66" s="34"/>
      <c r="N66" s="34"/>
      <c r="O66" s="34">
        <v>-590.08000000000004</v>
      </c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G66" s="35">
        <f t="shared" si="1"/>
        <v>-590.08000000000004</v>
      </c>
      <c r="BH66" s="18" t="s">
        <v>23</v>
      </c>
    </row>
    <row r="67" spans="1:60" s="18" customFormat="1" ht="12.75" customHeight="1" x14ac:dyDescent="0.2">
      <c r="A67" s="1"/>
      <c r="B67" s="18" t="s">
        <v>131</v>
      </c>
      <c r="C67" s="18" t="s">
        <v>132</v>
      </c>
      <c r="D67" s="32"/>
      <c r="E67" s="19"/>
      <c r="F67" s="34"/>
      <c r="G67" s="34"/>
      <c r="H67" s="34">
        <v>-7200</v>
      </c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G67" s="35">
        <f t="shared" si="1"/>
        <v>-7200</v>
      </c>
      <c r="BH67" s="18" t="s">
        <v>23</v>
      </c>
    </row>
    <row r="68" spans="1:60" s="18" customFormat="1" ht="12.75" customHeight="1" x14ac:dyDescent="0.2">
      <c r="A68" s="1"/>
      <c r="B68" s="18" t="s">
        <v>133</v>
      </c>
      <c r="C68" s="18" t="s">
        <v>134</v>
      </c>
      <c r="D68" s="32"/>
      <c r="E68" s="19"/>
      <c r="F68" s="34">
        <v>-6545.72</v>
      </c>
      <c r="G68" s="34">
        <v>-5069.95</v>
      </c>
      <c r="H68" s="34">
        <v>-5525.18</v>
      </c>
      <c r="I68" s="34">
        <v>-6158.68</v>
      </c>
      <c r="J68" s="34">
        <v>-4684.6899999999996</v>
      </c>
      <c r="K68" s="34">
        <v>-4816.55</v>
      </c>
      <c r="L68" s="34">
        <v>-6389.36</v>
      </c>
      <c r="M68" s="34">
        <v>-4484.9799999999996</v>
      </c>
      <c r="N68" s="34">
        <v>-4921.28</v>
      </c>
      <c r="O68" s="34">
        <v>-6624.16</v>
      </c>
      <c r="P68" s="34">
        <v>-4858.87</v>
      </c>
      <c r="Q68" s="34">
        <v>-6388.85</v>
      </c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G68" s="35">
        <f t="shared" si="1"/>
        <v>-66468.27</v>
      </c>
      <c r="BH68" s="18" t="s">
        <v>23</v>
      </c>
    </row>
    <row r="69" spans="1:60" s="18" customFormat="1" ht="12.75" customHeight="1" x14ac:dyDescent="0.2">
      <c r="A69" s="1"/>
      <c r="B69" s="18" t="s">
        <v>135</v>
      </c>
      <c r="C69" s="18" t="s">
        <v>136</v>
      </c>
      <c r="D69" s="32"/>
      <c r="E69" s="19"/>
      <c r="F69" s="34">
        <v>-31812.720000000001</v>
      </c>
      <c r="G69" s="34">
        <v>-19739.64</v>
      </c>
      <c r="H69" s="34">
        <v>-14867.83</v>
      </c>
      <c r="I69" s="34">
        <v>-14714.36</v>
      </c>
      <c r="J69" s="34">
        <v>-11105.26</v>
      </c>
      <c r="K69" s="34">
        <v>-5739.72</v>
      </c>
      <c r="L69" s="34">
        <v>-2814.58</v>
      </c>
      <c r="M69" s="34">
        <v>-12948.49</v>
      </c>
      <c r="N69" s="34">
        <v>-6875.33</v>
      </c>
      <c r="O69" s="34">
        <v>-13913.82</v>
      </c>
      <c r="P69" s="34">
        <v>-9748.67</v>
      </c>
      <c r="Q69" s="34">
        <v>-15172.52</v>
      </c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G69" s="35">
        <f t="shared" si="1"/>
        <v>-159452.94</v>
      </c>
      <c r="BH69" s="18" t="s">
        <v>23</v>
      </c>
    </row>
    <row r="70" spans="1:60" s="18" customFormat="1" ht="12.75" customHeight="1" x14ac:dyDescent="0.2">
      <c r="A70" s="1"/>
      <c r="B70" s="18" t="s">
        <v>137</v>
      </c>
      <c r="C70" s="18" t="s">
        <v>138</v>
      </c>
      <c r="D70" s="32"/>
      <c r="E70" s="19"/>
      <c r="F70" s="34">
        <v>-9005.68</v>
      </c>
      <c r="G70" s="34">
        <v>-7737.67</v>
      </c>
      <c r="H70" s="34">
        <v>-8407.23</v>
      </c>
      <c r="I70" s="34">
        <v>-9384.91</v>
      </c>
      <c r="J70" s="34">
        <v>-6528.69</v>
      </c>
      <c r="K70" s="34">
        <v>-6555.94</v>
      </c>
      <c r="L70" s="34">
        <v>-8571.18</v>
      </c>
      <c r="M70" s="34">
        <v>-6037.27</v>
      </c>
      <c r="N70" s="34">
        <v>-6835.59</v>
      </c>
      <c r="O70" s="34">
        <v>-9464.4599999999991</v>
      </c>
      <c r="P70" s="34">
        <v>-6942.15</v>
      </c>
      <c r="Q70" s="34">
        <v>-12094.2</v>
      </c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G70" s="35">
        <f t="shared" si="1"/>
        <v>-97564.969999999987</v>
      </c>
      <c r="BH70" s="18" t="s">
        <v>23</v>
      </c>
    </row>
    <row r="71" spans="1:60" s="18" customFormat="1" ht="12.75" customHeight="1" x14ac:dyDescent="0.2">
      <c r="A71" s="1"/>
      <c r="B71" s="18" t="s">
        <v>139</v>
      </c>
      <c r="C71" s="18" t="s">
        <v>140</v>
      </c>
      <c r="D71" s="32"/>
      <c r="E71" s="19"/>
      <c r="F71" s="34">
        <v>-121052.56</v>
      </c>
      <c r="G71" s="34">
        <v>-96097.58</v>
      </c>
      <c r="H71" s="34">
        <v>-104925.22</v>
      </c>
      <c r="I71" s="34">
        <v>-113553.61</v>
      </c>
      <c r="J71" s="34">
        <v>-91506.9</v>
      </c>
      <c r="K71" s="34">
        <v>-86039.69</v>
      </c>
      <c r="L71" s="34">
        <v>-105097.47</v>
      </c>
      <c r="M71" s="34">
        <v>-87836.03</v>
      </c>
      <c r="N71" s="34">
        <v>-88088.36</v>
      </c>
      <c r="O71" s="34">
        <v>-123483.64</v>
      </c>
      <c r="P71" s="34">
        <v>-92901.2</v>
      </c>
      <c r="Q71" s="34">
        <v>-156921.76</v>
      </c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G71" s="35">
        <f t="shared" si="1"/>
        <v>-1267504.02</v>
      </c>
      <c r="BH71" s="18" t="s">
        <v>64</v>
      </c>
    </row>
    <row r="72" spans="1:60" s="18" customFormat="1" ht="25.5" customHeight="1" x14ac:dyDescent="0.2">
      <c r="A72" s="1"/>
      <c r="B72" s="18" t="s">
        <v>141</v>
      </c>
      <c r="C72" s="18" t="s">
        <v>142</v>
      </c>
      <c r="D72" s="32"/>
      <c r="E72" s="19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G72" s="35">
        <f t="shared" si="1"/>
        <v>0</v>
      </c>
      <c r="BH72" s="18" t="s">
        <v>16</v>
      </c>
    </row>
    <row r="73" spans="1:60" s="18" customFormat="1" ht="12.75" customHeight="1" x14ac:dyDescent="0.2">
      <c r="A73" s="1"/>
      <c r="B73" s="18" t="s">
        <v>265</v>
      </c>
      <c r="C73" s="18" t="s">
        <v>266</v>
      </c>
      <c r="D73" s="32"/>
      <c r="E73" s="19"/>
      <c r="F73" s="34"/>
      <c r="G73" s="34"/>
      <c r="H73" s="34"/>
      <c r="I73" s="34"/>
      <c r="J73" s="34"/>
      <c r="K73" s="34"/>
      <c r="L73" s="34"/>
      <c r="M73" s="34"/>
      <c r="N73" s="34"/>
      <c r="O73" s="34">
        <v>-256.8</v>
      </c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G73" s="35">
        <f t="shared" si="1"/>
        <v>-256.8</v>
      </c>
      <c r="BH73" s="18" t="s">
        <v>23</v>
      </c>
    </row>
    <row r="74" spans="1:60" s="18" customFormat="1" ht="12.75" customHeight="1" x14ac:dyDescent="0.2">
      <c r="A74" s="1"/>
      <c r="B74" s="18" t="s">
        <v>145</v>
      </c>
      <c r="C74" s="18" t="s">
        <v>146</v>
      </c>
      <c r="D74" s="32"/>
      <c r="E74" s="19"/>
      <c r="F74" s="34"/>
      <c r="G74" s="34"/>
      <c r="H74" s="34"/>
      <c r="I74" s="34"/>
      <c r="J74" s="34">
        <v>-38</v>
      </c>
      <c r="K74" s="34">
        <v>-216.47</v>
      </c>
      <c r="L74" s="34"/>
      <c r="M74" s="34">
        <v>-85.56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G74" s="35">
        <f t="shared" si="1"/>
        <v>-340.03</v>
      </c>
      <c r="BH74" s="18" t="s">
        <v>23</v>
      </c>
    </row>
    <row r="75" spans="1:60" s="18" customFormat="1" ht="12.75" customHeight="1" x14ac:dyDescent="0.2">
      <c r="A75" s="1"/>
      <c r="B75" s="18" t="s">
        <v>147</v>
      </c>
      <c r="C75" s="18" t="s">
        <v>148</v>
      </c>
      <c r="D75" s="32"/>
      <c r="E75" s="19"/>
      <c r="F75" s="34">
        <v>0</v>
      </c>
      <c r="G75" s="34">
        <v>0</v>
      </c>
      <c r="H75" s="34">
        <v>0</v>
      </c>
      <c r="I75" s="34">
        <v>0</v>
      </c>
      <c r="J75" s="34">
        <v>-38</v>
      </c>
      <c r="K75" s="34">
        <v>-216.47</v>
      </c>
      <c r="L75" s="34">
        <v>0</v>
      </c>
      <c r="M75" s="34">
        <v>-85.56</v>
      </c>
      <c r="N75" s="34">
        <v>0</v>
      </c>
      <c r="O75" s="34">
        <v>-256.8</v>
      </c>
      <c r="P75" s="34">
        <v>0</v>
      </c>
      <c r="Q75" s="34">
        <v>0</v>
      </c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G75" s="35">
        <f t="shared" ref="BG75:BG133" si="2">SUM(F75:BE75)</f>
        <v>-596.82999999999993</v>
      </c>
      <c r="BH75" s="18" t="s">
        <v>64</v>
      </c>
    </row>
    <row r="76" spans="1:60" s="18" customFormat="1" ht="12.75" customHeight="1" x14ac:dyDescent="0.2">
      <c r="A76" s="1"/>
      <c r="B76" s="18" t="s">
        <v>149</v>
      </c>
      <c r="C76" s="18" t="s">
        <v>150</v>
      </c>
      <c r="D76" s="32"/>
      <c r="E76" s="19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G76" s="35">
        <f t="shared" si="2"/>
        <v>0</v>
      </c>
      <c r="BH76" s="18" t="s">
        <v>16</v>
      </c>
    </row>
    <row r="77" spans="1:60" s="18" customFormat="1" ht="12.75" customHeight="1" x14ac:dyDescent="0.2">
      <c r="A77" s="1"/>
      <c r="B77" s="18" t="s">
        <v>267</v>
      </c>
      <c r="C77" s="18" t="s">
        <v>268</v>
      </c>
      <c r="D77" s="32"/>
      <c r="E77" s="19"/>
      <c r="F77" s="34"/>
      <c r="G77" s="34"/>
      <c r="H77" s="34"/>
      <c r="I77" s="34">
        <v>-8.5</v>
      </c>
      <c r="J77" s="34">
        <v>-17</v>
      </c>
      <c r="K77" s="34">
        <v>-8.5</v>
      </c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G77" s="35">
        <f t="shared" si="2"/>
        <v>-34</v>
      </c>
      <c r="BH77" s="18" t="s">
        <v>23</v>
      </c>
    </row>
    <row r="78" spans="1:60" s="18" customFormat="1" ht="12.75" customHeight="1" x14ac:dyDescent="0.2">
      <c r="A78" s="1"/>
      <c r="B78" s="18" t="s">
        <v>269</v>
      </c>
      <c r="C78" s="18" t="s">
        <v>270</v>
      </c>
      <c r="D78" s="32"/>
      <c r="E78" s="19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>
        <v>-1436.85</v>
      </c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G78" s="35">
        <f t="shared" si="2"/>
        <v>-1436.85</v>
      </c>
      <c r="BH78" s="18" t="s">
        <v>23</v>
      </c>
    </row>
    <row r="79" spans="1:60" s="18" customFormat="1" ht="12.75" customHeight="1" x14ac:dyDescent="0.2">
      <c r="A79" s="1"/>
      <c r="B79" s="18" t="s">
        <v>271</v>
      </c>
      <c r="C79" s="18" t="s">
        <v>272</v>
      </c>
      <c r="D79" s="32"/>
      <c r="E79" s="19"/>
      <c r="F79" s="34"/>
      <c r="G79" s="34"/>
      <c r="H79" s="34"/>
      <c r="I79" s="34"/>
      <c r="J79" s="34"/>
      <c r="K79" s="34">
        <v>-19.940000000000001</v>
      </c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G79" s="35">
        <f t="shared" si="2"/>
        <v>-19.940000000000001</v>
      </c>
      <c r="BH79" s="18" t="s">
        <v>23</v>
      </c>
    </row>
    <row r="80" spans="1:60" s="18" customFormat="1" ht="12.75" customHeight="1" x14ac:dyDescent="0.2">
      <c r="A80" s="1"/>
      <c r="B80" s="18" t="s">
        <v>153</v>
      </c>
      <c r="C80" s="18" t="s">
        <v>154</v>
      </c>
      <c r="D80" s="32"/>
      <c r="E80" s="19"/>
      <c r="F80" s="34">
        <v>0</v>
      </c>
      <c r="G80" s="34">
        <v>0</v>
      </c>
      <c r="H80" s="34">
        <v>0</v>
      </c>
      <c r="I80" s="34">
        <v>-8.5</v>
      </c>
      <c r="J80" s="34">
        <v>-17</v>
      </c>
      <c r="K80" s="34">
        <v>-28.44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-1436.85</v>
      </c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G80" s="35">
        <f t="shared" si="2"/>
        <v>-1490.79</v>
      </c>
      <c r="BH80" s="18" t="s">
        <v>64</v>
      </c>
    </row>
    <row r="81" spans="1:60" s="18" customFormat="1" ht="12.75" customHeight="1" x14ac:dyDescent="0.2">
      <c r="A81" s="1"/>
      <c r="B81" s="18" t="s">
        <v>155</v>
      </c>
      <c r="C81" s="18" t="s">
        <v>156</v>
      </c>
      <c r="D81" s="32"/>
      <c r="E81" s="19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G81" s="35">
        <f t="shared" si="2"/>
        <v>0</v>
      </c>
      <c r="BH81" s="18" t="s">
        <v>16</v>
      </c>
    </row>
    <row r="82" spans="1:60" s="18" customFormat="1" ht="12.75" customHeight="1" x14ac:dyDescent="0.2">
      <c r="A82" s="1"/>
      <c r="B82" s="18" t="s">
        <v>273</v>
      </c>
      <c r="C82" s="18" t="s">
        <v>274</v>
      </c>
      <c r="D82" s="32"/>
      <c r="E82" s="19"/>
      <c r="F82" s="34"/>
      <c r="G82" s="34"/>
      <c r="H82" s="34"/>
      <c r="I82" s="34"/>
      <c r="J82" s="34"/>
      <c r="K82" s="34">
        <v>-509.53</v>
      </c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G82" s="35">
        <f t="shared" si="2"/>
        <v>-509.53</v>
      </c>
      <c r="BH82" s="18" t="s">
        <v>23</v>
      </c>
    </row>
    <row r="83" spans="1:60" s="18" customFormat="1" ht="12.75" customHeight="1" x14ac:dyDescent="0.2">
      <c r="A83" s="1"/>
      <c r="B83" s="18" t="s">
        <v>157</v>
      </c>
      <c r="C83" s="18" t="s">
        <v>158</v>
      </c>
      <c r="D83" s="32"/>
      <c r="E83" s="19"/>
      <c r="F83" s="34"/>
      <c r="G83" s="34"/>
      <c r="H83" s="34"/>
      <c r="I83" s="34"/>
      <c r="J83" s="34">
        <v>-92.88</v>
      </c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G83" s="35">
        <f t="shared" si="2"/>
        <v>-92.88</v>
      </c>
      <c r="BH83" s="18" t="s">
        <v>23</v>
      </c>
    </row>
    <row r="84" spans="1:60" s="18" customFormat="1" ht="12.75" customHeight="1" x14ac:dyDescent="0.2">
      <c r="A84" s="1"/>
      <c r="B84" s="18" t="s">
        <v>161</v>
      </c>
      <c r="C84" s="18" t="s">
        <v>162</v>
      </c>
      <c r="D84" s="32"/>
      <c r="E84" s="19"/>
      <c r="F84" s="34">
        <v>0</v>
      </c>
      <c r="G84" s="34">
        <v>0</v>
      </c>
      <c r="H84" s="34">
        <v>0</v>
      </c>
      <c r="I84" s="34">
        <v>0</v>
      </c>
      <c r="J84" s="34">
        <v>-92.88</v>
      </c>
      <c r="K84" s="34">
        <v>-509.53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G84" s="35">
        <f t="shared" si="2"/>
        <v>-602.41</v>
      </c>
      <c r="BH84" s="18" t="s">
        <v>64</v>
      </c>
    </row>
    <row r="85" spans="1:60" s="18" customFormat="1" ht="12.75" customHeight="1" x14ac:dyDescent="0.2">
      <c r="A85" s="1"/>
      <c r="B85" s="18" t="s">
        <v>163</v>
      </c>
      <c r="C85" s="18" t="s">
        <v>164</v>
      </c>
      <c r="D85" s="32"/>
      <c r="E85" s="19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G85" s="35">
        <f t="shared" si="2"/>
        <v>0</v>
      </c>
      <c r="BH85" s="18" t="s">
        <v>16</v>
      </c>
    </row>
    <row r="86" spans="1:60" s="18" customFormat="1" ht="12.75" customHeight="1" x14ac:dyDescent="0.2">
      <c r="A86" s="1"/>
      <c r="B86" s="18" t="s">
        <v>275</v>
      </c>
      <c r="C86" s="18" t="s">
        <v>276</v>
      </c>
      <c r="D86" s="32"/>
      <c r="E86" s="19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>
        <v>-1471.11</v>
      </c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G86" s="35">
        <f t="shared" si="2"/>
        <v>-1471.11</v>
      </c>
      <c r="BH86" s="18" t="s">
        <v>23</v>
      </c>
    </row>
    <row r="87" spans="1:60" s="18" customFormat="1" ht="12.75" customHeight="1" x14ac:dyDescent="0.2">
      <c r="A87" s="1"/>
      <c r="B87" s="18" t="s">
        <v>165</v>
      </c>
      <c r="C87" s="18" t="s">
        <v>166</v>
      </c>
      <c r="D87" s="32"/>
      <c r="E87" s="19"/>
      <c r="F87" s="34"/>
      <c r="G87" s="34">
        <v>-164</v>
      </c>
      <c r="H87" s="34">
        <v>-41</v>
      </c>
      <c r="I87" s="34">
        <v>-61.5</v>
      </c>
      <c r="J87" s="34"/>
      <c r="K87" s="34"/>
      <c r="L87" s="34">
        <v>-143.5</v>
      </c>
      <c r="M87" s="34">
        <v>-82</v>
      </c>
      <c r="N87" s="34"/>
      <c r="O87" s="34"/>
      <c r="P87" s="34">
        <v>-123</v>
      </c>
      <c r="Q87" s="34">
        <v>-41</v>
      </c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G87" s="35">
        <f t="shared" si="2"/>
        <v>-656</v>
      </c>
      <c r="BH87" s="18" t="s">
        <v>23</v>
      </c>
    </row>
    <row r="88" spans="1:60" s="18" customFormat="1" ht="12.75" customHeight="1" x14ac:dyDescent="0.2">
      <c r="A88" s="1"/>
      <c r="B88" s="18" t="s">
        <v>277</v>
      </c>
      <c r="C88" s="18" t="s">
        <v>278</v>
      </c>
      <c r="D88" s="32"/>
      <c r="E88" s="19"/>
      <c r="F88" s="34"/>
      <c r="G88" s="34"/>
      <c r="H88" s="34"/>
      <c r="I88" s="34">
        <v>-4166.67</v>
      </c>
      <c r="J88" s="34">
        <v>4166.67</v>
      </c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G88" s="35">
        <f t="shared" si="2"/>
        <v>0</v>
      </c>
      <c r="BH88" s="18" t="s">
        <v>23</v>
      </c>
    </row>
    <row r="89" spans="1:60" s="18" customFormat="1" ht="12.75" customHeight="1" x14ac:dyDescent="0.2">
      <c r="A89" s="1"/>
      <c r="B89" s="18" t="s">
        <v>167</v>
      </c>
      <c r="C89" s="18" t="s">
        <v>168</v>
      </c>
      <c r="D89" s="32"/>
      <c r="E89" s="19"/>
      <c r="F89" s="34">
        <v>-3880</v>
      </c>
      <c r="G89" s="34">
        <v>-4980</v>
      </c>
      <c r="H89" s="34">
        <v>-4944</v>
      </c>
      <c r="I89" s="34">
        <v>-5644.4</v>
      </c>
      <c r="J89" s="34">
        <v>-5376.6</v>
      </c>
      <c r="K89" s="34">
        <v>-5788.6</v>
      </c>
      <c r="L89" s="34">
        <v>-7127.6</v>
      </c>
      <c r="M89" s="34">
        <v>-15347</v>
      </c>
      <c r="N89" s="34">
        <v>-6859.8</v>
      </c>
      <c r="O89" s="34">
        <v>-8919.7999999999993</v>
      </c>
      <c r="P89" s="34">
        <v>-8363.6</v>
      </c>
      <c r="Q89" s="34">
        <v>-8775.6</v>
      </c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G89" s="35">
        <f t="shared" si="2"/>
        <v>-86007.000000000015</v>
      </c>
      <c r="BH89" s="18" t="s">
        <v>23</v>
      </c>
    </row>
    <row r="90" spans="1:60" s="18" customFormat="1" ht="12.75" customHeight="1" x14ac:dyDescent="0.2">
      <c r="A90" s="1"/>
      <c r="B90" s="18" t="s">
        <v>171</v>
      </c>
      <c r="C90" s="18" t="s">
        <v>172</v>
      </c>
      <c r="D90" s="32"/>
      <c r="E90" s="19"/>
      <c r="F90" s="34">
        <v>-3880</v>
      </c>
      <c r="G90" s="34">
        <v>-5144</v>
      </c>
      <c r="H90" s="34">
        <v>-4985</v>
      </c>
      <c r="I90" s="34">
        <v>-9872.57</v>
      </c>
      <c r="J90" s="34">
        <v>-1209.93</v>
      </c>
      <c r="K90" s="34">
        <v>-5788.6</v>
      </c>
      <c r="L90" s="34">
        <v>-7271.1</v>
      </c>
      <c r="M90" s="34">
        <v>-15429</v>
      </c>
      <c r="N90" s="34">
        <v>-6859.8</v>
      </c>
      <c r="O90" s="34">
        <v>-8919.7999999999993</v>
      </c>
      <c r="P90" s="34">
        <v>-8486.6</v>
      </c>
      <c r="Q90" s="34">
        <v>-10287.709999999999</v>
      </c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G90" s="35">
        <f t="shared" si="2"/>
        <v>-88134.110000000015</v>
      </c>
      <c r="BH90" s="18" t="s">
        <v>64</v>
      </c>
    </row>
    <row r="91" spans="1:60" s="18" customFormat="1" ht="25.5" customHeight="1" x14ac:dyDescent="0.2">
      <c r="A91" s="1"/>
      <c r="B91" s="18" t="s">
        <v>173</v>
      </c>
      <c r="C91" s="18" t="s">
        <v>174</v>
      </c>
      <c r="D91" s="32"/>
      <c r="E91" s="19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G91" s="35">
        <f t="shared" si="2"/>
        <v>0</v>
      </c>
      <c r="BH91" s="18" t="s">
        <v>16</v>
      </c>
    </row>
    <row r="92" spans="1:60" s="18" customFormat="1" ht="12.75" customHeight="1" x14ac:dyDescent="0.2">
      <c r="A92" s="1"/>
      <c r="B92" s="18" t="s">
        <v>175</v>
      </c>
      <c r="C92" s="18" t="s">
        <v>176</v>
      </c>
      <c r="D92" s="32"/>
      <c r="E92" s="19"/>
      <c r="F92" s="34">
        <v>-40654.019999999997</v>
      </c>
      <c r="G92" s="34">
        <v>-40654.019999999997</v>
      </c>
      <c r="H92" s="34">
        <v>-40654.019999999997</v>
      </c>
      <c r="I92" s="34">
        <v>-40654.019999999997</v>
      </c>
      <c r="J92" s="34">
        <v>-41656.57</v>
      </c>
      <c r="K92" s="34">
        <v>-54726.83</v>
      </c>
      <c r="L92" s="34">
        <v>-41656.57</v>
      </c>
      <c r="M92" s="34">
        <v>-41656.57</v>
      </c>
      <c r="N92" s="34">
        <v>-94735.18</v>
      </c>
      <c r="O92" s="34">
        <v>-41656.57</v>
      </c>
      <c r="P92" s="34">
        <v>-41656.57</v>
      </c>
      <c r="Q92" s="34">
        <v>-41656.57</v>
      </c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G92" s="35">
        <f t="shared" si="2"/>
        <v>-562017.51</v>
      </c>
      <c r="BH92" s="18" t="s">
        <v>23</v>
      </c>
    </row>
    <row r="93" spans="1:60" s="18" customFormat="1" ht="12.75" customHeight="1" x14ac:dyDescent="0.2">
      <c r="A93" s="1"/>
      <c r="B93" s="18" t="s">
        <v>177</v>
      </c>
      <c r="C93" s="18" t="s">
        <v>178</v>
      </c>
      <c r="D93" s="32"/>
      <c r="E93" s="19"/>
      <c r="F93" s="34">
        <v>2500</v>
      </c>
      <c r="G93" s="34">
        <v>2500</v>
      </c>
      <c r="H93" s="34">
        <v>2500</v>
      </c>
      <c r="I93" s="34">
        <v>5099</v>
      </c>
      <c r="J93" s="34">
        <v>5099</v>
      </c>
      <c r="K93" s="34">
        <v>5099</v>
      </c>
      <c r="L93" s="34">
        <v>5099</v>
      </c>
      <c r="M93" s="34">
        <v>5099</v>
      </c>
      <c r="N93" s="34">
        <v>5099</v>
      </c>
      <c r="O93" s="34">
        <v>5099</v>
      </c>
      <c r="P93" s="34">
        <v>5099</v>
      </c>
      <c r="Q93" s="34">
        <v>5099</v>
      </c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G93" s="35">
        <f t="shared" si="2"/>
        <v>53391</v>
      </c>
      <c r="BH93" s="18" t="s">
        <v>23</v>
      </c>
    </row>
    <row r="94" spans="1:60" s="18" customFormat="1" ht="12.75" customHeight="1" x14ac:dyDescent="0.2">
      <c r="A94" s="1"/>
      <c r="B94" s="18" t="s">
        <v>179</v>
      </c>
      <c r="C94" s="18" t="s">
        <v>180</v>
      </c>
      <c r="D94" s="32"/>
      <c r="E94" s="19"/>
      <c r="F94" s="34">
        <v>14746.87</v>
      </c>
      <c r="G94" s="34">
        <v>14235.46</v>
      </c>
      <c r="H94" s="34">
        <v>16935.46</v>
      </c>
      <c r="I94" s="34">
        <v>17356.310000000001</v>
      </c>
      <c r="J94" s="34">
        <v>19661.14</v>
      </c>
      <c r="K94" s="34">
        <v>21007.61</v>
      </c>
      <c r="L94" s="34">
        <v>20254.66</v>
      </c>
      <c r="M94" s="34">
        <v>16112.83</v>
      </c>
      <c r="N94" s="34">
        <v>70.31</v>
      </c>
      <c r="O94" s="34">
        <v>8440.48</v>
      </c>
      <c r="P94" s="34">
        <v>13298.16</v>
      </c>
      <c r="Q94" s="34">
        <v>12737.76</v>
      </c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G94" s="35">
        <f t="shared" si="2"/>
        <v>174857.05000000002</v>
      </c>
      <c r="BH94" s="18" t="s">
        <v>23</v>
      </c>
    </row>
    <row r="95" spans="1:60" s="18" customFormat="1" ht="12.75" customHeight="1" x14ac:dyDescent="0.2">
      <c r="A95" s="1"/>
      <c r="B95" s="18" t="s">
        <v>181</v>
      </c>
      <c r="C95" s="18" t="s">
        <v>182</v>
      </c>
      <c r="D95" s="32"/>
      <c r="E95" s="19"/>
      <c r="F95" s="34">
        <v>-1484.17</v>
      </c>
      <c r="G95" s="34">
        <v>6.07</v>
      </c>
      <c r="H95" s="34">
        <v>-431.05</v>
      </c>
      <c r="I95" s="34">
        <v>-989.15</v>
      </c>
      <c r="J95" s="34">
        <v>-388.39</v>
      </c>
      <c r="K95" s="34">
        <v>-495.39</v>
      </c>
      <c r="L95" s="34">
        <v>-978.28</v>
      </c>
      <c r="M95" s="34">
        <v>-407.82</v>
      </c>
      <c r="N95" s="34">
        <v>-2509.13</v>
      </c>
      <c r="O95" s="34">
        <v>-4513.25</v>
      </c>
      <c r="P95" s="34">
        <v>-2381.83</v>
      </c>
      <c r="Q95" s="34">
        <v>-1723.94</v>
      </c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G95" s="35">
        <f t="shared" si="2"/>
        <v>-16296.33</v>
      </c>
      <c r="BH95" s="18" t="s">
        <v>23</v>
      </c>
    </row>
    <row r="96" spans="1:60" s="18" customFormat="1" ht="12.75" customHeight="1" x14ac:dyDescent="0.2">
      <c r="A96" s="1"/>
      <c r="B96" s="18" t="s">
        <v>183</v>
      </c>
      <c r="C96" s="18" t="s">
        <v>184</v>
      </c>
      <c r="D96" s="32"/>
      <c r="E96" s="19"/>
      <c r="F96" s="34">
        <v>-99.2</v>
      </c>
      <c r="G96" s="34"/>
      <c r="H96" s="34">
        <v>-176.43</v>
      </c>
      <c r="I96" s="34">
        <v>-402.12</v>
      </c>
      <c r="J96" s="34">
        <v>-81.42</v>
      </c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G96" s="35">
        <f t="shared" si="2"/>
        <v>-759.17</v>
      </c>
      <c r="BH96" s="18" t="s">
        <v>23</v>
      </c>
    </row>
    <row r="97" spans="1:60" s="18" customFormat="1" ht="12.75" customHeight="1" x14ac:dyDescent="0.2">
      <c r="A97" s="1"/>
      <c r="B97" s="18" t="s">
        <v>185</v>
      </c>
      <c r="C97" s="18" t="s">
        <v>186</v>
      </c>
      <c r="D97" s="32"/>
      <c r="E97" s="19"/>
      <c r="F97" s="34">
        <v>-97.21</v>
      </c>
      <c r="G97" s="34">
        <v>-97.21</v>
      </c>
      <c r="H97" s="34">
        <v>-97.21</v>
      </c>
      <c r="I97" s="34">
        <v>-97.21</v>
      </c>
      <c r="J97" s="34">
        <v>-106.63</v>
      </c>
      <c r="K97" s="34">
        <v>-106.63</v>
      </c>
      <c r="L97" s="34">
        <v>-106.63</v>
      </c>
      <c r="M97" s="34">
        <v>-106.63</v>
      </c>
      <c r="N97" s="34"/>
      <c r="O97" s="34">
        <v>-106.63</v>
      </c>
      <c r="P97" s="34">
        <v>-106.63</v>
      </c>
      <c r="Q97" s="34">
        <v>-213.26</v>
      </c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G97" s="35">
        <f t="shared" si="2"/>
        <v>-1241.8799999999999</v>
      </c>
      <c r="BH97" s="18" t="s">
        <v>23</v>
      </c>
    </row>
    <row r="98" spans="1:60" s="18" customFormat="1" ht="12.75" customHeight="1" x14ac:dyDescent="0.2">
      <c r="A98" s="1"/>
      <c r="B98" s="18" t="s">
        <v>187</v>
      </c>
      <c r="C98" s="18" t="s">
        <v>188</v>
      </c>
      <c r="D98" s="32"/>
      <c r="E98" s="19"/>
      <c r="F98" s="34">
        <v>-1827.65</v>
      </c>
      <c r="G98" s="34">
        <v>-4439.1499999999996</v>
      </c>
      <c r="H98" s="34">
        <v>-151.61000000000001</v>
      </c>
      <c r="I98" s="34">
        <v>-2129.67</v>
      </c>
      <c r="J98" s="34">
        <v>-1648.12</v>
      </c>
      <c r="K98" s="34">
        <v>-2211.89</v>
      </c>
      <c r="L98" s="34">
        <v>-1723.99</v>
      </c>
      <c r="M98" s="34">
        <v>-4361.6000000000004</v>
      </c>
      <c r="N98" s="34">
        <v>-400.28</v>
      </c>
      <c r="O98" s="34">
        <v>-924.18</v>
      </c>
      <c r="P98" s="34">
        <v>-18.61</v>
      </c>
      <c r="Q98" s="34">
        <v>-1327.05</v>
      </c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G98" s="35">
        <f t="shared" si="2"/>
        <v>-21163.799999999996</v>
      </c>
      <c r="BH98" s="18" t="s">
        <v>23</v>
      </c>
    </row>
    <row r="99" spans="1:60" s="18" customFormat="1" ht="12.75" customHeight="1" x14ac:dyDescent="0.2">
      <c r="A99" s="1"/>
      <c r="B99" s="18" t="s">
        <v>279</v>
      </c>
      <c r="C99" s="18" t="s">
        <v>280</v>
      </c>
      <c r="D99" s="32"/>
      <c r="E99" s="19"/>
      <c r="F99" s="34"/>
      <c r="G99" s="34"/>
      <c r="H99" s="34"/>
      <c r="I99" s="34"/>
      <c r="J99" s="34"/>
      <c r="K99" s="34">
        <v>-240.32</v>
      </c>
      <c r="L99" s="34"/>
      <c r="M99" s="34"/>
      <c r="N99" s="34"/>
      <c r="O99" s="34">
        <v>-163.36000000000001</v>
      </c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G99" s="35">
        <f t="shared" si="2"/>
        <v>-403.68</v>
      </c>
      <c r="BH99" s="18" t="s">
        <v>23</v>
      </c>
    </row>
    <row r="100" spans="1:60" s="18" customFormat="1" ht="12.75" customHeight="1" x14ac:dyDescent="0.2">
      <c r="A100" s="1"/>
      <c r="B100" s="18" t="s">
        <v>189</v>
      </c>
      <c r="C100" s="18" t="s">
        <v>190</v>
      </c>
      <c r="D100" s="32"/>
      <c r="E100" s="19"/>
      <c r="F100" s="34">
        <v>-67725.679999999993</v>
      </c>
      <c r="G100" s="34">
        <v>-8278.08</v>
      </c>
      <c r="H100" s="34">
        <v>-10511.08</v>
      </c>
      <c r="I100" s="34">
        <v>-11103.3</v>
      </c>
      <c r="J100" s="34">
        <v>-30091.200000000001</v>
      </c>
      <c r="K100" s="34">
        <v>-26338.93</v>
      </c>
      <c r="L100" s="34">
        <v>-3850.21</v>
      </c>
      <c r="M100" s="34">
        <v>-11557.93</v>
      </c>
      <c r="N100" s="34">
        <v>-16439.04</v>
      </c>
      <c r="O100" s="34">
        <v>-32854.28</v>
      </c>
      <c r="P100" s="34">
        <v>-1251.77</v>
      </c>
      <c r="Q100" s="34">
        <v>-19828.11</v>
      </c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G100" s="35">
        <f t="shared" si="2"/>
        <v>-239829.61</v>
      </c>
      <c r="BH100" s="18" t="s">
        <v>23</v>
      </c>
    </row>
    <row r="101" spans="1:60" s="18" customFormat="1" ht="12.75" customHeight="1" x14ac:dyDescent="0.2">
      <c r="A101" s="1"/>
      <c r="B101" s="18" t="s">
        <v>191</v>
      </c>
      <c r="C101" s="18" t="s">
        <v>192</v>
      </c>
      <c r="D101" s="32"/>
      <c r="E101" s="19"/>
      <c r="F101" s="34">
        <v>-5716.08</v>
      </c>
      <c r="G101" s="34">
        <v>-330.75</v>
      </c>
      <c r="H101" s="34"/>
      <c r="I101" s="34">
        <v>-534.25</v>
      </c>
      <c r="J101" s="34">
        <v>-6022.5</v>
      </c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G101" s="35">
        <f t="shared" si="2"/>
        <v>-12603.58</v>
      </c>
      <c r="BH101" s="18" t="s">
        <v>23</v>
      </c>
    </row>
    <row r="102" spans="1:60" s="18" customFormat="1" ht="12.75" customHeight="1" x14ac:dyDescent="0.2">
      <c r="A102" s="1"/>
      <c r="B102" s="18" t="s">
        <v>193</v>
      </c>
      <c r="C102" s="18" t="s">
        <v>194</v>
      </c>
      <c r="D102" s="32"/>
      <c r="E102" s="19"/>
      <c r="F102" s="34">
        <v>-2127.5</v>
      </c>
      <c r="G102" s="34">
        <v>-2247.5</v>
      </c>
      <c r="H102" s="34">
        <v>-1119.31</v>
      </c>
      <c r="I102" s="34">
        <v>-1379.31</v>
      </c>
      <c r="J102" s="34">
        <v>-1639.31</v>
      </c>
      <c r="K102" s="34">
        <v>-1639.31</v>
      </c>
      <c r="L102" s="34">
        <v>-1379.31</v>
      </c>
      <c r="M102" s="34">
        <v>-1380</v>
      </c>
      <c r="N102" s="34">
        <v>-1378.62</v>
      </c>
      <c r="O102" s="34">
        <v>-1379.31</v>
      </c>
      <c r="P102" s="34">
        <v>-1379.31</v>
      </c>
      <c r="Q102" s="34">
        <v>-3070.22</v>
      </c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G102" s="35">
        <f t="shared" si="2"/>
        <v>-20119.009999999998</v>
      </c>
      <c r="BH102" s="18" t="s">
        <v>23</v>
      </c>
    </row>
    <row r="103" spans="1:60" s="18" customFormat="1" ht="12.75" customHeight="1" x14ac:dyDescent="0.2">
      <c r="A103" s="1"/>
      <c r="B103" s="18" t="s">
        <v>195</v>
      </c>
      <c r="C103" s="18" t="s">
        <v>196</v>
      </c>
      <c r="D103" s="32"/>
      <c r="E103" s="19"/>
      <c r="F103" s="34">
        <v>-743.15</v>
      </c>
      <c r="G103" s="34">
        <v>-1649.55</v>
      </c>
      <c r="H103" s="34">
        <v>-771.74</v>
      </c>
      <c r="I103" s="34">
        <v>-641.13</v>
      </c>
      <c r="J103" s="34">
        <v>-8638.0300000000007</v>
      </c>
      <c r="K103" s="34">
        <v>-995.14</v>
      </c>
      <c r="L103" s="34">
        <v>-615.79</v>
      </c>
      <c r="M103" s="34">
        <v>-613.55999999999995</v>
      </c>
      <c r="N103" s="34">
        <v>-613.55999999999995</v>
      </c>
      <c r="O103" s="34">
        <v>-1214.08</v>
      </c>
      <c r="P103" s="34">
        <v>-2943.84</v>
      </c>
      <c r="Q103" s="34">
        <v>-2793.87</v>
      </c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G103" s="35">
        <f t="shared" si="2"/>
        <v>-22233.439999999995</v>
      </c>
      <c r="BH103" s="18" t="s">
        <v>23</v>
      </c>
    </row>
    <row r="104" spans="1:60" s="18" customFormat="1" ht="12.75" customHeight="1" x14ac:dyDescent="0.2">
      <c r="A104" s="1"/>
      <c r="B104" s="18" t="s">
        <v>197</v>
      </c>
      <c r="C104" s="18" t="s">
        <v>198</v>
      </c>
      <c r="D104" s="32"/>
      <c r="E104" s="19"/>
      <c r="F104" s="34">
        <v>-103227.79</v>
      </c>
      <c r="G104" s="34">
        <v>-40954.730000000003</v>
      </c>
      <c r="H104" s="34">
        <v>-34476.99</v>
      </c>
      <c r="I104" s="34">
        <v>-35474.85</v>
      </c>
      <c r="J104" s="34">
        <v>-65512.03</v>
      </c>
      <c r="K104" s="34">
        <v>-60647.83</v>
      </c>
      <c r="L104" s="34">
        <v>-24957.119999999999</v>
      </c>
      <c r="M104" s="34">
        <v>-38872.28</v>
      </c>
      <c r="N104" s="34">
        <v>-110906.5</v>
      </c>
      <c r="O104" s="34">
        <v>-69272.179999999993</v>
      </c>
      <c r="P104" s="34">
        <v>-31341.4</v>
      </c>
      <c r="Q104" s="34">
        <v>-52776.26</v>
      </c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G104" s="35">
        <f t="shared" si="2"/>
        <v>-668419.96000000008</v>
      </c>
      <c r="BH104" s="18" t="s">
        <v>64</v>
      </c>
    </row>
    <row r="105" spans="1:60" s="18" customFormat="1" ht="12.75" customHeight="1" x14ac:dyDescent="0.2">
      <c r="A105" s="1"/>
      <c r="B105" s="18" t="s">
        <v>199</v>
      </c>
      <c r="C105" s="18" t="s">
        <v>200</v>
      </c>
      <c r="D105" s="32"/>
      <c r="E105" s="19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G105" s="35">
        <f t="shared" si="2"/>
        <v>0</v>
      </c>
      <c r="BH105" s="18" t="s">
        <v>16</v>
      </c>
    </row>
    <row r="106" spans="1:60" s="18" customFormat="1" ht="12.75" customHeight="1" x14ac:dyDescent="0.2">
      <c r="A106" s="1"/>
      <c r="B106" s="18" t="s">
        <v>201</v>
      </c>
      <c r="C106" s="18" t="s">
        <v>202</v>
      </c>
      <c r="D106" s="32"/>
      <c r="E106" s="19"/>
      <c r="F106" s="34">
        <v>-286.87</v>
      </c>
      <c r="G106" s="34"/>
      <c r="H106" s="34"/>
      <c r="I106" s="34">
        <v>-150</v>
      </c>
      <c r="J106" s="34">
        <v>-69.760000000000005</v>
      </c>
      <c r="K106" s="34">
        <v>-459.9</v>
      </c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G106" s="35">
        <f t="shared" si="2"/>
        <v>-966.53</v>
      </c>
      <c r="BH106" s="18" t="s">
        <v>23</v>
      </c>
    </row>
    <row r="107" spans="1:60" s="18" customFormat="1" ht="12.75" customHeight="1" x14ac:dyDescent="0.2">
      <c r="A107" s="1"/>
      <c r="B107" s="18" t="s">
        <v>203</v>
      </c>
      <c r="C107" s="18" t="s">
        <v>204</v>
      </c>
      <c r="D107" s="32"/>
      <c r="E107" s="19"/>
      <c r="F107" s="34">
        <v>-3602.85</v>
      </c>
      <c r="G107" s="34">
        <v>-2249.86</v>
      </c>
      <c r="H107" s="34">
        <v>-1146.82</v>
      </c>
      <c r="I107" s="34">
        <v>-1362.24</v>
      </c>
      <c r="J107" s="34">
        <v>-2807.22</v>
      </c>
      <c r="K107" s="34">
        <v>-410.71</v>
      </c>
      <c r="L107" s="34">
        <v>-2664.47</v>
      </c>
      <c r="M107" s="34">
        <v>-873.78</v>
      </c>
      <c r="N107" s="34">
        <v>-2054.2199999999998</v>
      </c>
      <c r="O107" s="34">
        <v>-2134.11</v>
      </c>
      <c r="P107" s="34">
        <v>-585.62</v>
      </c>
      <c r="Q107" s="34">
        <v>-4673.33</v>
      </c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G107" s="35">
        <f t="shared" si="2"/>
        <v>-24565.229999999996</v>
      </c>
      <c r="BH107" s="18" t="s">
        <v>23</v>
      </c>
    </row>
    <row r="108" spans="1:60" s="18" customFormat="1" ht="12.75" customHeight="1" x14ac:dyDescent="0.2">
      <c r="A108" s="1"/>
      <c r="B108" s="18" t="s">
        <v>205</v>
      </c>
      <c r="C108" s="18" t="s">
        <v>206</v>
      </c>
      <c r="D108" s="32"/>
      <c r="E108" s="19"/>
      <c r="F108" s="34">
        <v>-3889.72</v>
      </c>
      <c r="G108" s="34">
        <v>-2249.86</v>
      </c>
      <c r="H108" s="34">
        <v>-1146.82</v>
      </c>
      <c r="I108" s="34">
        <v>-1512.24</v>
      </c>
      <c r="J108" s="34">
        <v>-2876.98</v>
      </c>
      <c r="K108" s="34">
        <v>-870.61</v>
      </c>
      <c r="L108" s="34">
        <v>-2664.47</v>
      </c>
      <c r="M108" s="34">
        <v>-873.78</v>
      </c>
      <c r="N108" s="34">
        <v>-2054.2199999999998</v>
      </c>
      <c r="O108" s="34">
        <v>-2134.11</v>
      </c>
      <c r="P108" s="34">
        <v>-585.62</v>
      </c>
      <c r="Q108" s="34">
        <v>-4673.33</v>
      </c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G108" s="35">
        <f t="shared" si="2"/>
        <v>-25531.760000000002</v>
      </c>
      <c r="BH108" s="18" t="s">
        <v>64</v>
      </c>
    </row>
    <row r="109" spans="1:60" s="18" customFormat="1" ht="12.75" customHeight="1" x14ac:dyDescent="0.2">
      <c r="A109" s="1"/>
      <c r="B109" s="18" t="s">
        <v>207</v>
      </c>
      <c r="C109" s="18" t="s">
        <v>208</v>
      </c>
      <c r="D109" s="32"/>
      <c r="E109" s="19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G109" s="35">
        <f t="shared" si="2"/>
        <v>0</v>
      </c>
      <c r="BH109" s="18" t="s">
        <v>16</v>
      </c>
    </row>
    <row r="110" spans="1:60" s="18" customFormat="1" ht="12.75" customHeight="1" x14ac:dyDescent="0.2">
      <c r="A110" s="1"/>
      <c r="B110" s="18" t="s">
        <v>209</v>
      </c>
      <c r="C110" s="18" t="s">
        <v>210</v>
      </c>
      <c r="D110" s="32"/>
      <c r="E110" s="19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>
        <v>-10725</v>
      </c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G110" s="35">
        <f t="shared" si="2"/>
        <v>-10725</v>
      </c>
      <c r="BH110" s="18" t="s">
        <v>23</v>
      </c>
    </row>
    <row r="111" spans="1:60" s="18" customFormat="1" ht="12.75" customHeight="1" x14ac:dyDescent="0.2">
      <c r="A111" s="1"/>
      <c r="B111" s="18" t="s">
        <v>211</v>
      </c>
      <c r="C111" s="18" t="s">
        <v>281</v>
      </c>
      <c r="D111" s="32"/>
      <c r="E111" s="19"/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-10725</v>
      </c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G111" s="35">
        <f t="shared" si="2"/>
        <v>-10725</v>
      </c>
      <c r="BH111" s="18" t="s">
        <v>64</v>
      </c>
    </row>
    <row r="112" spans="1:60" s="18" customFormat="1" ht="12.75" customHeight="1" x14ac:dyDescent="0.2">
      <c r="A112" s="1"/>
      <c r="B112" s="18" t="s">
        <v>213</v>
      </c>
      <c r="C112" s="18" t="s">
        <v>214</v>
      </c>
      <c r="D112" s="32"/>
      <c r="E112" s="19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G112" s="35">
        <f t="shared" si="2"/>
        <v>0</v>
      </c>
      <c r="BH112" s="18" t="s">
        <v>16</v>
      </c>
    </row>
    <row r="113" spans="1:60" s="18" customFormat="1" ht="12.75" customHeight="1" x14ac:dyDescent="0.2">
      <c r="A113" s="1"/>
      <c r="B113" s="18" t="s">
        <v>215</v>
      </c>
      <c r="C113" s="18" t="s">
        <v>216</v>
      </c>
      <c r="D113" s="32"/>
      <c r="E113" s="19"/>
      <c r="F113" s="34"/>
      <c r="G113" s="34"/>
      <c r="H113" s="34">
        <v>-709</v>
      </c>
      <c r="I113" s="34">
        <v>-235</v>
      </c>
      <c r="J113" s="34">
        <v>-235</v>
      </c>
      <c r="K113" s="34">
        <v>-235</v>
      </c>
      <c r="L113" s="34">
        <v>-235</v>
      </c>
      <c r="M113" s="34">
        <v>-235</v>
      </c>
      <c r="N113" s="34">
        <v>-235</v>
      </c>
      <c r="O113" s="34">
        <v>-235</v>
      </c>
      <c r="P113" s="34">
        <v>-235</v>
      </c>
      <c r="Q113" s="34">
        <v>-235</v>
      </c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G113" s="35">
        <f t="shared" si="2"/>
        <v>-2824</v>
      </c>
      <c r="BH113" s="18" t="s">
        <v>23</v>
      </c>
    </row>
    <row r="114" spans="1:60" s="18" customFormat="1" ht="12.75" customHeight="1" x14ac:dyDescent="0.2">
      <c r="A114" s="1"/>
      <c r="B114" s="18" t="s">
        <v>282</v>
      </c>
      <c r="C114" s="18" t="s">
        <v>283</v>
      </c>
      <c r="D114" s="32"/>
      <c r="E114" s="19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>
        <v>-217.91</v>
      </c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G114" s="35">
        <f t="shared" si="2"/>
        <v>-217.91</v>
      </c>
      <c r="BH114" s="18" t="s">
        <v>23</v>
      </c>
    </row>
    <row r="115" spans="1:60" s="18" customFormat="1" ht="12.75" customHeight="1" x14ac:dyDescent="0.2">
      <c r="A115" s="1"/>
      <c r="B115" s="18" t="s">
        <v>217</v>
      </c>
      <c r="C115" s="18" t="s">
        <v>218</v>
      </c>
      <c r="D115" s="32"/>
      <c r="E115" s="19"/>
      <c r="F115" s="34">
        <v>-930.64</v>
      </c>
      <c r="G115" s="34">
        <v>-1850.91</v>
      </c>
      <c r="H115" s="34"/>
      <c r="I115" s="34">
        <v>-1840.54</v>
      </c>
      <c r="J115" s="34"/>
      <c r="K115" s="34">
        <v>-920.27</v>
      </c>
      <c r="L115" s="34">
        <v>-1840.54</v>
      </c>
      <c r="M115" s="34">
        <v>-934.26</v>
      </c>
      <c r="N115" s="34">
        <v>-934.26</v>
      </c>
      <c r="O115" s="34">
        <v>-934.26</v>
      </c>
      <c r="P115" s="34">
        <v>-934.26</v>
      </c>
      <c r="Q115" s="34">
        <v>-934.26</v>
      </c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G115" s="35">
        <f t="shared" si="2"/>
        <v>-12054.2</v>
      </c>
      <c r="BH115" s="18" t="s">
        <v>23</v>
      </c>
    </row>
    <row r="116" spans="1:60" s="18" customFormat="1" ht="12.75" customHeight="1" x14ac:dyDescent="0.2">
      <c r="A116" s="1"/>
      <c r="B116" s="18" t="s">
        <v>219</v>
      </c>
      <c r="C116" s="18" t="s">
        <v>220</v>
      </c>
      <c r="D116" s="32"/>
      <c r="E116" s="19"/>
      <c r="F116" s="34">
        <v>-930.64</v>
      </c>
      <c r="G116" s="34">
        <v>-1850.91</v>
      </c>
      <c r="H116" s="34">
        <v>-709</v>
      </c>
      <c r="I116" s="34">
        <v>-2075.54</v>
      </c>
      <c r="J116" s="34">
        <v>-235</v>
      </c>
      <c r="K116" s="34">
        <v>-1155.27</v>
      </c>
      <c r="L116" s="34">
        <v>-2075.54</v>
      </c>
      <c r="M116" s="34">
        <v>-1169.26</v>
      </c>
      <c r="N116" s="34">
        <v>-1169.26</v>
      </c>
      <c r="O116" s="34">
        <v>-1169.26</v>
      </c>
      <c r="P116" s="34">
        <v>-1169.26</v>
      </c>
      <c r="Q116" s="34">
        <v>-1387.17</v>
      </c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G116" s="35">
        <f t="shared" si="2"/>
        <v>-15096.110000000002</v>
      </c>
      <c r="BH116" s="18" t="s">
        <v>64</v>
      </c>
    </row>
    <row r="117" spans="1:60" s="18" customFormat="1" ht="12.75" customHeight="1" x14ac:dyDescent="0.2">
      <c r="A117" s="1"/>
      <c r="B117" s="18" t="s">
        <v>221</v>
      </c>
      <c r="C117" s="18" t="s">
        <v>222</v>
      </c>
      <c r="D117" s="32"/>
      <c r="E117" s="19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G117" s="35">
        <f t="shared" si="2"/>
        <v>0</v>
      </c>
      <c r="BH117" s="18" t="s">
        <v>16</v>
      </c>
    </row>
    <row r="118" spans="1:60" s="18" customFormat="1" ht="12.75" customHeight="1" x14ac:dyDescent="0.2">
      <c r="A118" s="1"/>
      <c r="B118" s="18" t="s">
        <v>223</v>
      </c>
      <c r="C118" s="18" t="s">
        <v>224</v>
      </c>
      <c r="D118" s="32"/>
      <c r="E118" s="19"/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G118" s="35">
        <f t="shared" si="2"/>
        <v>0</v>
      </c>
      <c r="BH118" s="18" t="s">
        <v>64</v>
      </c>
    </row>
    <row r="119" spans="1:60" s="18" customFormat="1" ht="12.75" customHeight="1" x14ac:dyDescent="0.2">
      <c r="A119" s="1"/>
      <c r="B119" s="18" t="s">
        <v>225</v>
      </c>
      <c r="C119" s="18" t="s">
        <v>226</v>
      </c>
      <c r="D119" s="32"/>
      <c r="E119" s="19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G119" s="35">
        <f t="shared" si="2"/>
        <v>0</v>
      </c>
      <c r="BH119" s="18" t="s">
        <v>16</v>
      </c>
    </row>
    <row r="120" spans="1:60" s="18" customFormat="1" ht="12.75" customHeight="1" x14ac:dyDescent="0.2">
      <c r="A120" s="1"/>
      <c r="B120" s="18" t="s">
        <v>227</v>
      </c>
      <c r="C120" s="18" t="s">
        <v>228</v>
      </c>
      <c r="D120" s="32"/>
      <c r="E120" s="19"/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G120" s="35">
        <f t="shared" si="2"/>
        <v>0</v>
      </c>
      <c r="BH120" s="18" t="s">
        <v>64</v>
      </c>
    </row>
    <row r="121" spans="1:60" s="18" customFormat="1" ht="12.75" customHeight="1" x14ac:dyDescent="0.2">
      <c r="A121" s="1"/>
      <c r="B121" s="18" t="s">
        <v>229</v>
      </c>
      <c r="C121" s="18" t="s">
        <v>230</v>
      </c>
      <c r="D121" s="32"/>
      <c r="E121" s="19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G121" s="35">
        <f t="shared" si="2"/>
        <v>0</v>
      </c>
      <c r="BH121" s="18" t="s">
        <v>16</v>
      </c>
    </row>
    <row r="122" spans="1:60" s="18" customFormat="1" ht="12.75" customHeight="1" x14ac:dyDescent="0.2">
      <c r="A122" s="1"/>
      <c r="B122" s="18" t="s">
        <v>284</v>
      </c>
      <c r="C122" s="18" t="s">
        <v>285</v>
      </c>
      <c r="D122" s="32"/>
      <c r="E122" s="19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>
        <v>-792</v>
      </c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G122" s="35">
        <f t="shared" si="2"/>
        <v>-792</v>
      </c>
      <c r="BH122" s="18" t="s">
        <v>23</v>
      </c>
    </row>
    <row r="123" spans="1:60" s="18" customFormat="1" ht="12.75" customHeight="1" x14ac:dyDescent="0.2">
      <c r="A123" s="1"/>
      <c r="B123" s="18" t="s">
        <v>231</v>
      </c>
      <c r="C123" s="18" t="s">
        <v>232</v>
      </c>
      <c r="D123" s="32"/>
      <c r="E123" s="19"/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-792</v>
      </c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G123" s="35">
        <f t="shared" si="2"/>
        <v>-792</v>
      </c>
      <c r="BH123" s="18" t="s">
        <v>64</v>
      </c>
    </row>
    <row r="124" spans="1:60" s="18" customFormat="1" ht="12.75" customHeight="1" x14ac:dyDescent="0.2">
      <c r="A124" s="1"/>
      <c r="B124" s="18" t="s">
        <v>233</v>
      </c>
      <c r="C124" s="18" t="s">
        <v>234</v>
      </c>
      <c r="D124" s="32"/>
      <c r="E124" s="19"/>
      <c r="F124" s="34">
        <v>-232980.71</v>
      </c>
      <c r="G124" s="34">
        <v>-146297.07999999999</v>
      </c>
      <c r="H124" s="34">
        <v>-146243.03</v>
      </c>
      <c r="I124" s="34">
        <v>-162497.31</v>
      </c>
      <c r="J124" s="34">
        <v>-161488.72</v>
      </c>
      <c r="K124" s="34">
        <v>-155256.44</v>
      </c>
      <c r="L124" s="34">
        <v>-142065.70000000001</v>
      </c>
      <c r="M124" s="34">
        <v>-144265.91</v>
      </c>
      <c r="N124" s="34">
        <v>-209078.14</v>
      </c>
      <c r="O124" s="34">
        <v>-205235.79</v>
      </c>
      <c r="P124" s="34">
        <v>-134484.07999999999</v>
      </c>
      <c r="Q124" s="34">
        <v>-239000.08</v>
      </c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G124" s="35">
        <f t="shared" si="2"/>
        <v>-2078892.9899999998</v>
      </c>
      <c r="BH124" s="18" t="s">
        <v>64</v>
      </c>
    </row>
    <row r="125" spans="1:60" s="18" customFormat="1" ht="12.75" customHeight="1" x14ac:dyDescent="0.2">
      <c r="A125" s="1"/>
      <c r="B125" s="18" t="s">
        <v>235</v>
      </c>
      <c r="C125" s="18" t="s">
        <v>236</v>
      </c>
      <c r="D125" s="32"/>
      <c r="E125" s="19"/>
      <c r="F125" s="34">
        <v>-97128.77</v>
      </c>
      <c r="G125" s="34">
        <v>202292.3</v>
      </c>
      <c r="H125" s="34">
        <v>130117.42</v>
      </c>
      <c r="I125" s="34">
        <v>117673.81</v>
      </c>
      <c r="J125" s="34">
        <v>3421.54</v>
      </c>
      <c r="K125" s="34">
        <v>142445.34</v>
      </c>
      <c r="L125" s="34">
        <v>59328.44</v>
      </c>
      <c r="M125" s="34">
        <v>311698.2</v>
      </c>
      <c r="N125" s="34">
        <v>29108.11</v>
      </c>
      <c r="O125" s="34">
        <v>177335.53</v>
      </c>
      <c r="P125" s="34">
        <v>44449.18</v>
      </c>
      <c r="Q125" s="34">
        <v>22150.93</v>
      </c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G125" s="35">
        <f t="shared" si="2"/>
        <v>1142892.0299999998</v>
      </c>
      <c r="BH125" s="18" t="s">
        <v>64</v>
      </c>
    </row>
    <row r="126" spans="1:60" s="18" customFormat="1" ht="12.75" customHeight="1" x14ac:dyDescent="0.2">
      <c r="A126" s="1"/>
      <c r="B126" s="18" t="s">
        <v>237</v>
      </c>
      <c r="C126" s="18" t="s">
        <v>238</v>
      </c>
      <c r="D126" s="32"/>
      <c r="E126" s="19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G126" s="35">
        <f t="shared" si="2"/>
        <v>0</v>
      </c>
      <c r="BH126" s="18" t="s">
        <v>16</v>
      </c>
    </row>
    <row r="127" spans="1:60" s="18" customFormat="1" ht="12.75" customHeight="1" x14ac:dyDescent="0.2">
      <c r="A127" s="1"/>
      <c r="B127" s="18" t="s">
        <v>239</v>
      </c>
      <c r="C127" s="18" t="s">
        <v>238</v>
      </c>
      <c r="D127" s="32"/>
      <c r="E127" s="19"/>
      <c r="F127" s="34">
        <v>-97128.77</v>
      </c>
      <c r="G127" s="34">
        <v>202292.3</v>
      </c>
      <c r="H127" s="34">
        <v>130117.42</v>
      </c>
      <c r="I127" s="34">
        <v>117673.81</v>
      </c>
      <c r="J127" s="34">
        <v>3421.54</v>
      </c>
      <c r="K127" s="34">
        <v>142445.34</v>
      </c>
      <c r="L127" s="34">
        <v>59328.44</v>
      </c>
      <c r="M127" s="34">
        <v>311698.2</v>
      </c>
      <c r="N127" s="34">
        <v>29108.11</v>
      </c>
      <c r="O127" s="34">
        <v>177335.53</v>
      </c>
      <c r="P127" s="34">
        <v>44449.18</v>
      </c>
      <c r="Q127" s="34">
        <v>22150.93</v>
      </c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G127" s="35">
        <f t="shared" si="2"/>
        <v>1142892.0299999998</v>
      </c>
      <c r="BH127" s="18" t="s">
        <v>64</v>
      </c>
    </row>
    <row r="128" spans="1:60" s="18" customFormat="1" ht="12.75" customHeight="1" x14ac:dyDescent="0.2">
      <c r="A128" s="1"/>
      <c r="B128" s="18" t="s">
        <v>240</v>
      </c>
      <c r="C128" s="18" t="s">
        <v>241</v>
      </c>
      <c r="D128" s="32"/>
      <c r="E128" s="19"/>
      <c r="F128" s="34">
        <v>-97128.77</v>
      </c>
      <c r="G128" s="34">
        <v>202292.3</v>
      </c>
      <c r="H128" s="34">
        <v>130117.42</v>
      </c>
      <c r="I128" s="34">
        <v>117673.81</v>
      </c>
      <c r="J128" s="34">
        <v>3421.54</v>
      </c>
      <c r="K128" s="34">
        <v>142445.34</v>
      </c>
      <c r="L128" s="34">
        <v>59328.44</v>
      </c>
      <c r="M128" s="34">
        <v>311698.2</v>
      </c>
      <c r="N128" s="34">
        <v>29108.11</v>
      </c>
      <c r="O128" s="34">
        <v>177335.53</v>
      </c>
      <c r="P128" s="34">
        <v>44449.18</v>
      </c>
      <c r="Q128" s="34">
        <v>22150.93</v>
      </c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G128" s="35">
        <f t="shared" si="2"/>
        <v>1142892.0299999998</v>
      </c>
      <c r="BH128" s="18" t="s">
        <v>64</v>
      </c>
    </row>
    <row r="129" spans="1:60" s="18" customFormat="1" ht="12.75" customHeight="1" x14ac:dyDescent="0.2">
      <c r="A129" s="1"/>
      <c r="B129" s="18" t="s">
        <v>242</v>
      </c>
      <c r="C129" s="18" t="s">
        <v>243</v>
      </c>
      <c r="D129" s="32"/>
      <c r="E129" s="19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G129" s="35">
        <f t="shared" si="2"/>
        <v>0</v>
      </c>
      <c r="BH129" s="18" t="s">
        <v>16</v>
      </c>
    </row>
    <row r="130" spans="1:60" s="18" customFormat="1" ht="12.75" customHeight="1" x14ac:dyDescent="0.2">
      <c r="A130" s="1"/>
      <c r="B130" s="18" t="s">
        <v>248</v>
      </c>
      <c r="C130" s="18" t="s">
        <v>249</v>
      </c>
      <c r="D130" s="32"/>
      <c r="E130" s="19"/>
      <c r="F130" s="34">
        <v>-97128.77</v>
      </c>
      <c r="G130" s="34">
        <v>202292.3</v>
      </c>
      <c r="H130" s="34">
        <v>130117.42</v>
      </c>
      <c r="I130" s="34">
        <v>117673.81</v>
      </c>
      <c r="J130" s="34">
        <v>3421.54</v>
      </c>
      <c r="K130" s="34">
        <v>142445.34</v>
      </c>
      <c r="L130" s="34">
        <v>59328.44</v>
      </c>
      <c r="M130" s="34">
        <v>311698.2</v>
      </c>
      <c r="N130" s="34">
        <v>29108.11</v>
      </c>
      <c r="O130" s="34">
        <v>177335.53</v>
      </c>
      <c r="P130" s="34">
        <v>44449.18</v>
      </c>
      <c r="Q130" s="34">
        <v>22150.93</v>
      </c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G130" s="35">
        <f t="shared" si="2"/>
        <v>1142892.0299999998</v>
      </c>
      <c r="BH130" s="18" t="s">
        <v>64</v>
      </c>
    </row>
    <row r="131" spans="1:60" s="18" customFormat="1" ht="12.75" customHeight="1" x14ac:dyDescent="0.2">
      <c r="A131" s="1"/>
      <c r="B131" s="18" t="s">
        <v>250</v>
      </c>
      <c r="C131" s="18" t="s">
        <v>251</v>
      </c>
      <c r="D131" s="32"/>
      <c r="E131" s="19"/>
      <c r="F131" s="34">
        <v>-35627</v>
      </c>
      <c r="G131" s="34">
        <v>-31117</v>
      </c>
      <c r="H131" s="34">
        <v>-36785</v>
      </c>
      <c r="I131" s="34">
        <v>-48707</v>
      </c>
      <c r="J131" s="34">
        <v>-36960</v>
      </c>
      <c r="K131" s="34">
        <v>-35805</v>
      </c>
      <c r="L131" s="34">
        <v>-36064</v>
      </c>
      <c r="M131" s="34">
        <v>-33841</v>
      </c>
      <c r="N131" s="34">
        <v>-37134</v>
      </c>
      <c r="O131" s="34">
        <v>-42091</v>
      </c>
      <c r="P131" s="34">
        <v>-37281</v>
      </c>
      <c r="Q131" s="34">
        <v>-55991</v>
      </c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G131" s="35">
        <f t="shared" si="2"/>
        <v>-467403</v>
      </c>
      <c r="BH131" s="18" t="s">
        <v>23</v>
      </c>
    </row>
    <row r="132" spans="1:60" s="18" customFormat="1" ht="12.75" customHeight="1" x14ac:dyDescent="0.2">
      <c r="A132" s="1"/>
      <c r="B132" s="18" t="s">
        <v>252</v>
      </c>
      <c r="C132" s="18" t="s">
        <v>253</v>
      </c>
      <c r="D132" s="32"/>
      <c r="E132" s="19"/>
      <c r="F132" s="34"/>
      <c r="G132" s="34">
        <v>-85588</v>
      </c>
      <c r="H132" s="34">
        <v>-46666</v>
      </c>
      <c r="I132" s="34">
        <v>-34483</v>
      </c>
      <c r="J132" s="34"/>
      <c r="K132" s="34">
        <v>-53320</v>
      </c>
      <c r="L132" s="34">
        <v>-11632</v>
      </c>
      <c r="M132" s="34">
        <v>-55782</v>
      </c>
      <c r="N132" s="34">
        <v>583</v>
      </c>
      <c r="O132" s="34">
        <v>-67622</v>
      </c>
      <c r="P132" s="34">
        <v>-3584</v>
      </c>
      <c r="Q132" s="34">
        <v>18854.740000000002</v>
      </c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G132" s="35">
        <f t="shared" si="2"/>
        <v>-339239.26</v>
      </c>
      <c r="BH132" s="18" t="s">
        <v>23</v>
      </c>
    </row>
    <row r="133" spans="1:60" s="18" customFormat="1" ht="12.75" customHeight="1" x14ac:dyDescent="0.2">
      <c r="A133" s="1"/>
      <c r="B133" s="18" t="s">
        <v>254</v>
      </c>
      <c r="C133" s="18" t="s">
        <v>255</v>
      </c>
      <c r="D133" s="32"/>
      <c r="E133" s="19"/>
      <c r="F133" s="34">
        <v>-132755.76999999999</v>
      </c>
      <c r="G133" s="34">
        <v>85587.3</v>
      </c>
      <c r="H133" s="34">
        <v>46666.42</v>
      </c>
      <c r="I133" s="34">
        <v>34483.81</v>
      </c>
      <c r="J133" s="34">
        <v>-33538.46</v>
      </c>
      <c r="K133" s="34">
        <v>53320.34</v>
      </c>
      <c r="L133" s="34">
        <v>11632.44</v>
      </c>
      <c r="M133" s="34">
        <v>222075.2</v>
      </c>
      <c r="N133" s="34">
        <v>-7442.89</v>
      </c>
      <c r="O133" s="34">
        <v>67622.53</v>
      </c>
      <c r="P133" s="34">
        <v>3584.18</v>
      </c>
      <c r="Q133" s="34">
        <v>-14985.33</v>
      </c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G133" s="35">
        <f t="shared" si="2"/>
        <v>336249.77</v>
      </c>
      <c r="BH133" s="18" t="s">
        <v>64</v>
      </c>
    </row>
    <row r="134" spans="1:60" x14ac:dyDescent="0.25">
      <c r="A134" s="1"/>
    </row>
    <row r="135" spans="1:60" x14ac:dyDescent="0.25">
      <c r="A135" s="1"/>
    </row>
    <row r="136" spans="1:60" x14ac:dyDescent="0.25">
      <c r="BG136" s="6"/>
    </row>
  </sheetData>
  <mergeCells count="3">
    <mergeCell ref="B3:BG3"/>
    <mergeCell ref="B4:BG4"/>
    <mergeCell ref="B5:BG5"/>
  </mergeCells>
  <conditionalFormatting sqref="B11:B133">
    <cfRule type="expression" dxfId="229" priority="3" stopIfTrue="1">
      <formula>EXACT($BH11,"NTE")</formula>
    </cfRule>
    <cfRule type="expression" dxfId="228" priority="6" stopIfTrue="1">
      <formula>EXACT($BH11,"HDR")</formula>
    </cfRule>
    <cfRule type="expression" dxfId="227" priority="7" stopIfTrue="1">
      <formula>EXACT($BH11,"TTL")</formula>
    </cfRule>
    <cfRule type="expression" dxfId="226" priority="8" stopIfTrue="1">
      <formula>EXACT($BH11,"CLN")</formula>
    </cfRule>
  </conditionalFormatting>
  <conditionalFormatting sqref="C11:D133">
    <cfRule type="expression" dxfId="225" priority="2" stopIfTrue="1">
      <formula>EXACT($BH11,"NTE")</formula>
    </cfRule>
    <cfRule type="expression" dxfId="224" priority="9" stopIfTrue="1">
      <formula>EXACT($BH11,"HDR")</formula>
    </cfRule>
    <cfRule type="expression" dxfId="223" priority="10" stopIfTrue="1">
      <formula>EXACT($BH11,"TTL")</formula>
    </cfRule>
    <cfRule type="expression" dxfId="222" priority="11" stopIfTrue="1">
      <formula>EXACT($BH11,"CLN")</formula>
    </cfRule>
  </conditionalFormatting>
  <conditionalFormatting sqref="E11:E133">
    <cfRule type="expression" dxfId="221" priority="4" stopIfTrue="1">
      <formula>EXACT($H11,"TTL")</formula>
    </cfRule>
    <cfRule type="expression" dxfId="220" priority="5" stopIfTrue="1">
      <formula>EXACT($H11,"CLN")</formula>
    </cfRule>
  </conditionalFormatting>
  <conditionalFormatting sqref="F11:BE133">
    <cfRule type="expression" dxfId="219" priority="12" stopIfTrue="1">
      <formula>EXACT($BH11,"TTL")</formula>
    </cfRule>
    <cfRule type="expression" dxfId="218" priority="13" stopIfTrue="1">
      <formula>EXACT($BH11,"CLN")</formula>
    </cfRule>
  </conditionalFormatting>
  <conditionalFormatting sqref="F11:BG133">
    <cfRule type="expression" dxfId="217" priority="1" stopIfTrue="1">
      <formula>EXACT($BH11,"NTE")</formula>
    </cfRule>
  </conditionalFormatting>
  <conditionalFormatting sqref="BG11:BG133">
    <cfRule type="expression" dxfId="216" priority="14" stopIfTrue="1">
      <formula>EXACT($BH11,"TTL")</formula>
    </cfRule>
    <cfRule type="expression" dxfId="215" priority="15" stopIfTrue="1">
      <formula>EXACT($BH11,"CLN")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149"/>
  <sheetViews>
    <sheetView topLeftCell="A10" workbookViewId="0">
      <pane ySplit="1" topLeftCell="A35" activePane="bottomLeft" state="frozen"/>
      <selection pane="bottomLeft" activeCell="P57" sqref="P57"/>
    </sheetView>
  </sheetViews>
  <sheetFormatPr defaultColWidth="9.109375" defaultRowHeight="13.2" x14ac:dyDescent="0.25"/>
  <cols>
    <col min="1" max="1" width="0" style="2" hidden="1" customWidth="1"/>
    <col min="2" max="2" width="9.33203125" style="2" customWidth="1"/>
    <col min="3" max="3" width="30" style="2" customWidth="1"/>
    <col min="4" max="4" width="7.6640625" style="2" customWidth="1"/>
    <col min="5" max="5" width="0.5546875" style="2" customWidth="1"/>
    <col min="6" max="17" width="11.88671875" style="2" customWidth="1"/>
    <col min="18" max="57" width="0" style="2" hidden="1" customWidth="1"/>
    <col min="58" max="58" width="0.44140625" style="2" customWidth="1"/>
    <col min="59" max="59" width="12.44140625" style="2" customWidth="1"/>
    <col min="60" max="60" width="5.88671875" style="2" hidden="1" customWidth="1"/>
    <col min="61" max="61" width="18.109375" style="2" customWidth="1"/>
    <col min="62" max="16384" width="9.109375" style="2"/>
  </cols>
  <sheetData>
    <row r="1" spans="1:61" ht="19.5" customHeight="1" x14ac:dyDescent="0.35">
      <c r="A1" s="36"/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36"/>
      <c r="BI1" s="36"/>
    </row>
    <row r="2" spans="1:61" ht="18" customHeight="1" x14ac:dyDescent="0.3">
      <c r="A2" s="36"/>
      <c r="B2" s="21" t="s">
        <v>286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36"/>
      <c r="BI2" s="36"/>
    </row>
    <row r="3" spans="1:61" ht="10.5" customHeight="1" x14ac:dyDescent="0.25">
      <c r="A3" s="1" t="s">
        <v>2</v>
      </c>
      <c r="B3" s="113" t="s">
        <v>3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36"/>
      <c r="BI3" s="44" t="s">
        <v>287</v>
      </c>
    </row>
    <row r="4" spans="1:61" ht="409.6" hidden="1" customHeight="1" x14ac:dyDescent="0.25">
      <c r="A4" s="1"/>
      <c r="B4" s="111" t="s">
        <v>4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36"/>
      <c r="BI4" s="36"/>
    </row>
    <row r="5" spans="1:61" ht="409.6" hidden="1" customHeight="1" x14ac:dyDescent="0.25">
      <c r="A5" s="1"/>
      <c r="B5" s="112" t="s">
        <v>5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36"/>
      <c r="BI5" s="36"/>
    </row>
    <row r="6" spans="1:61" ht="10.5" customHeight="1" x14ac:dyDescent="0.25">
      <c r="A6" s="1" t="s">
        <v>6</v>
      </c>
      <c r="B6" s="1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36"/>
      <c r="BI6" s="36"/>
    </row>
    <row r="7" spans="1:61" ht="409.6" hidden="1" customHeight="1" x14ac:dyDescent="0.25">
      <c r="A7" s="22"/>
      <c r="B7" s="30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36"/>
      <c r="BI7" s="36"/>
    </row>
    <row r="8" spans="1:61" ht="10.5" customHeight="1" x14ac:dyDescent="0.25">
      <c r="A8" s="36"/>
      <c r="B8" s="1"/>
      <c r="C8" s="1"/>
      <c r="D8" s="1"/>
      <c r="E8" s="1"/>
      <c r="F8" s="1"/>
      <c r="G8" s="6"/>
      <c r="H8" s="1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5" t="s">
        <v>8</v>
      </c>
      <c r="BH8" s="36"/>
      <c r="BI8" s="36"/>
    </row>
    <row r="9" spans="1:61" s="8" customFormat="1" x14ac:dyDescent="0.25">
      <c r="B9" s="7"/>
      <c r="C9" s="7"/>
      <c r="D9" s="7"/>
      <c r="E9" s="9"/>
      <c r="F9" s="10" t="s">
        <v>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3"/>
      <c r="BG9" s="11" t="s">
        <v>10</v>
      </c>
    </row>
    <row r="10" spans="1:61" s="8" customFormat="1" ht="12.75" customHeight="1" x14ac:dyDescent="0.25">
      <c r="B10" s="7" t="s">
        <v>11</v>
      </c>
      <c r="C10" s="7" t="s">
        <v>12</v>
      </c>
      <c r="D10" s="7" t="s">
        <v>13</v>
      </c>
      <c r="E10" s="9"/>
      <c r="F10" s="15">
        <v>202301</v>
      </c>
      <c r="G10" s="15">
        <f t="shared" ref="G10:BE10" si="0">F10+1</f>
        <v>202302</v>
      </c>
      <c r="H10" s="15">
        <f t="shared" si="0"/>
        <v>202303</v>
      </c>
      <c r="I10" s="15">
        <f t="shared" si="0"/>
        <v>202304</v>
      </c>
      <c r="J10" s="15">
        <f t="shared" si="0"/>
        <v>202305</v>
      </c>
      <c r="K10" s="15">
        <f t="shared" si="0"/>
        <v>202306</v>
      </c>
      <c r="L10" s="15">
        <f t="shared" si="0"/>
        <v>202307</v>
      </c>
      <c r="M10" s="15">
        <f t="shared" si="0"/>
        <v>202308</v>
      </c>
      <c r="N10" s="15">
        <f t="shared" si="0"/>
        <v>202309</v>
      </c>
      <c r="O10" s="15">
        <f t="shared" si="0"/>
        <v>202310</v>
      </c>
      <c r="P10" s="15">
        <f t="shared" si="0"/>
        <v>202311</v>
      </c>
      <c r="Q10" s="15">
        <f t="shared" si="0"/>
        <v>202312</v>
      </c>
      <c r="R10" s="15">
        <f t="shared" si="0"/>
        <v>202313</v>
      </c>
      <c r="S10" s="15">
        <f t="shared" si="0"/>
        <v>202314</v>
      </c>
      <c r="T10" s="15">
        <f t="shared" si="0"/>
        <v>202315</v>
      </c>
      <c r="U10" s="15">
        <f t="shared" si="0"/>
        <v>202316</v>
      </c>
      <c r="V10" s="15">
        <f t="shared" si="0"/>
        <v>202317</v>
      </c>
      <c r="W10" s="15">
        <f t="shared" si="0"/>
        <v>202318</v>
      </c>
      <c r="X10" s="15">
        <f t="shared" si="0"/>
        <v>202319</v>
      </c>
      <c r="Y10" s="15">
        <f t="shared" si="0"/>
        <v>202320</v>
      </c>
      <c r="Z10" s="15">
        <f t="shared" si="0"/>
        <v>202321</v>
      </c>
      <c r="AA10" s="15">
        <f t="shared" si="0"/>
        <v>202322</v>
      </c>
      <c r="AB10" s="15">
        <f t="shared" si="0"/>
        <v>202323</v>
      </c>
      <c r="AC10" s="15">
        <f t="shared" si="0"/>
        <v>202324</v>
      </c>
      <c r="AD10" s="15">
        <f t="shared" si="0"/>
        <v>202325</v>
      </c>
      <c r="AE10" s="15">
        <f t="shared" si="0"/>
        <v>202326</v>
      </c>
      <c r="AF10" s="15">
        <f t="shared" si="0"/>
        <v>202327</v>
      </c>
      <c r="AG10" s="15">
        <f t="shared" si="0"/>
        <v>202328</v>
      </c>
      <c r="AH10" s="15">
        <f t="shared" si="0"/>
        <v>202329</v>
      </c>
      <c r="AI10" s="15">
        <f t="shared" si="0"/>
        <v>202330</v>
      </c>
      <c r="AJ10" s="15">
        <f t="shared" si="0"/>
        <v>202331</v>
      </c>
      <c r="AK10" s="15">
        <f t="shared" si="0"/>
        <v>202332</v>
      </c>
      <c r="AL10" s="15">
        <f t="shared" si="0"/>
        <v>202333</v>
      </c>
      <c r="AM10" s="15">
        <f t="shared" si="0"/>
        <v>202334</v>
      </c>
      <c r="AN10" s="15">
        <f t="shared" si="0"/>
        <v>202335</v>
      </c>
      <c r="AO10" s="15">
        <f t="shared" si="0"/>
        <v>202336</v>
      </c>
      <c r="AP10" s="15">
        <f t="shared" si="0"/>
        <v>202337</v>
      </c>
      <c r="AQ10" s="15">
        <f t="shared" si="0"/>
        <v>202338</v>
      </c>
      <c r="AR10" s="15">
        <f t="shared" si="0"/>
        <v>202339</v>
      </c>
      <c r="AS10" s="15">
        <f t="shared" si="0"/>
        <v>202340</v>
      </c>
      <c r="AT10" s="15">
        <f t="shared" si="0"/>
        <v>202341</v>
      </c>
      <c r="AU10" s="15">
        <f t="shared" si="0"/>
        <v>202342</v>
      </c>
      <c r="AV10" s="15">
        <f t="shared" si="0"/>
        <v>202343</v>
      </c>
      <c r="AW10" s="15">
        <f t="shared" si="0"/>
        <v>202344</v>
      </c>
      <c r="AX10" s="15">
        <f t="shared" si="0"/>
        <v>202345</v>
      </c>
      <c r="AY10" s="15">
        <f t="shared" si="0"/>
        <v>202346</v>
      </c>
      <c r="AZ10" s="15">
        <f t="shared" si="0"/>
        <v>202347</v>
      </c>
      <c r="BA10" s="15">
        <f t="shared" si="0"/>
        <v>202348</v>
      </c>
      <c r="BB10" s="15">
        <f t="shared" si="0"/>
        <v>202349</v>
      </c>
      <c r="BC10" s="15">
        <f t="shared" si="0"/>
        <v>202350</v>
      </c>
      <c r="BD10" s="15">
        <f t="shared" si="0"/>
        <v>202351</v>
      </c>
      <c r="BE10" s="15">
        <f t="shared" si="0"/>
        <v>202352</v>
      </c>
      <c r="BF10" s="14"/>
      <c r="BG10" s="11">
        <v>2023</v>
      </c>
    </row>
    <row r="11" spans="1:61" s="18" customFormat="1" ht="12.75" customHeight="1" x14ac:dyDescent="0.2">
      <c r="A11" s="1"/>
      <c r="B11" s="18" t="s">
        <v>14</v>
      </c>
      <c r="C11" s="18" t="s">
        <v>15</v>
      </c>
      <c r="D11" s="32"/>
      <c r="E11" s="19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G11" s="35"/>
      <c r="BH11" s="18" t="s">
        <v>16</v>
      </c>
      <c r="BI11" s="25"/>
    </row>
    <row r="12" spans="1:61" s="18" customFormat="1" ht="12.75" customHeight="1" x14ac:dyDescent="0.2">
      <c r="A12" s="1"/>
      <c r="B12" s="18" t="s">
        <v>17</v>
      </c>
      <c r="C12" s="18" t="s">
        <v>18</v>
      </c>
      <c r="D12" s="32"/>
      <c r="E12" s="19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G12" s="35"/>
      <c r="BH12" s="18" t="s">
        <v>16</v>
      </c>
      <c r="BI12" s="25"/>
    </row>
    <row r="13" spans="1:61" s="18" customFormat="1" ht="12.75" customHeight="1" x14ac:dyDescent="0.2">
      <c r="A13" s="1"/>
      <c r="B13" s="18" t="s">
        <v>19</v>
      </c>
      <c r="C13" s="18" t="s">
        <v>20</v>
      </c>
      <c r="D13" s="32"/>
      <c r="E13" s="19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G13" s="35"/>
      <c r="BH13" s="18" t="s">
        <v>16</v>
      </c>
      <c r="BI13" s="25"/>
    </row>
    <row r="14" spans="1:61" s="18" customFormat="1" ht="12.75" customHeight="1" x14ac:dyDescent="0.2">
      <c r="A14" s="1"/>
      <c r="B14" s="18" t="s">
        <v>62</v>
      </c>
      <c r="C14" s="37" t="s">
        <v>63</v>
      </c>
      <c r="D14" s="38"/>
      <c r="E14" s="39"/>
      <c r="F14" s="54">
        <v>394792.93</v>
      </c>
      <c r="G14" s="54">
        <v>394792.93</v>
      </c>
      <c r="H14" s="54">
        <v>394792.93</v>
      </c>
      <c r="I14" s="54">
        <v>450795.09</v>
      </c>
      <c r="J14" s="54">
        <v>450795.09</v>
      </c>
      <c r="K14" s="54">
        <v>450795.09</v>
      </c>
      <c r="L14" s="54">
        <v>589783.32999999996</v>
      </c>
      <c r="M14" s="54">
        <v>589783.32999999996</v>
      </c>
      <c r="N14" s="54">
        <v>589783.32999999996</v>
      </c>
      <c r="O14" s="54">
        <v>653274.24</v>
      </c>
      <c r="P14" s="54">
        <v>653274.24</v>
      </c>
      <c r="Q14" s="54">
        <v>653274.24</v>
      </c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37"/>
      <c r="BG14" s="55">
        <f>SUM(F14:BE14)</f>
        <v>6265936.7700000005</v>
      </c>
      <c r="BH14" s="18" t="s">
        <v>64</v>
      </c>
      <c r="BI14" s="25"/>
    </row>
    <row r="15" spans="1:61" s="18" customFormat="1" ht="12.75" customHeight="1" x14ac:dyDescent="0.2">
      <c r="A15" s="1"/>
      <c r="B15" s="18" t="s">
        <v>65</v>
      </c>
      <c r="C15" s="18" t="s">
        <v>66</v>
      </c>
      <c r="D15" s="32"/>
      <c r="E15" s="19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G15" s="35"/>
      <c r="BH15" s="18" t="s">
        <v>16</v>
      </c>
      <c r="BI15" s="25"/>
    </row>
    <row r="16" spans="1:61" s="18" customFormat="1" ht="12.75" customHeight="1" x14ac:dyDescent="0.2">
      <c r="A16" s="1"/>
      <c r="B16" s="18" t="s">
        <v>109</v>
      </c>
      <c r="C16" s="37" t="s">
        <v>110</v>
      </c>
      <c r="D16" s="38"/>
      <c r="E16" s="39"/>
      <c r="F16" s="54">
        <v>-179021.43</v>
      </c>
      <c r="G16" s="54">
        <v>-179021.43</v>
      </c>
      <c r="H16" s="54">
        <v>-179021.43</v>
      </c>
      <c r="I16" s="54">
        <v>-204815.03</v>
      </c>
      <c r="J16" s="54">
        <v>-204815.03</v>
      </c>
      <c r="K16" s="54">
        <v>-204815.03</v>
      </c>
      <c r="L16" s="54">
        <v>-217058.45</v>
      </c>
      <c r="M16" s="54">
        <v>-217058.45</v>
      </c>
      <c r="N16" s="54">
        <v>-217058.45</v>
      </c>
      <c r="O16" s="54">
        <v>-256018.79</v>
      </c>
      <c r="P16" s="54">
        <v>-256018.79</v>
      </c>
      <c r="Q16" s="54">
        <v>-256018.79</v>
      </c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37"/>
      <c r="BG16" s="55">
        <f>SUM(F16:BE16)</f>
        <v>-2570741.1</v>
      </c>
      <c r="BH16" s="18" t="s">
        <v>64</v>
      </c>
      <c r="BI16" s="25"/>
    </row>
    <row r="17" spans="1:61" s="18" customFormat="1" ht="12.75" customHeight="1" x14ac:dyDescent="0.2">
      <c r="A17" s="1"/>
      <c r="B17" s="18" t="s">
        <v>113</v>
      </c>
      <c r="C17" s="18" t="s">
        <v>114</v>
      </c>
      <c r="D17" s="32"/>
      <c r="E17" s="19"/>
      <c r="F17" s="34">
        <f>SUM(F14:F16)</f>
        <v>215771.5</v>
      </c>
      <c r="G17" s="34">
        <f t="shared" ref="G17:Q17" si="1">SUM(G14:G16)</f>
        <v>215771.5</v>
      </c>
      <c r="H17" s="34">
        <f t="shared" si="1"/>
        <v>215771.5</v>
      </c>
      <c r="I17" s="34">
        <f t="shared" si="1"/>
        <v>245980.06000000003</v>
      </c>
      <c r="J17" s="34">
        <f t="shared" si="1"/>
        <v>245980.06000000003</v>
      </c>
      <c r="K17" s="34">
        <f t="shared" si="1"/>
        <v>245980.06000000003</v>
      </c>
      <c r="L17" s="34">
        <f t="shared" si="1"/>
        <v>372724.87999999995</v>
      </c>
      <c r="M17" s="34">
        <f t="shared" si="1"/>
        <v>372724.87999999995</v>
      </c>
      <c r="N17" s="34">
        <f t="shared" si="1"/>
        <v>372724.87999999995</v>
      </c>
      <c r="O17" s="34">
        <f t="shared" si="1"/>
        <v>397255.44999999995</v>
      </c>
      <c r="P17" s="34">
        <f t="shared" si="1"/>
        <v>397255.44999999995</v>
      </c>
      <c r="Q17" s="34">
        <f t="shared" si="1"/>
        <v>397255.44999999995</v>
      </c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G17" s="35">
        <f>SUM(F17:BE17)</f>
        <v>3695195.67</v>
      </c>
      <c r="BH17" s="18" t="s">
        <v>64</v>
      </c>
      <c r="BI17" s="25"/>
    </row>
    <row r="18" spans="1:61" s="18" customFormat="1" ht="12.75" customHeight="1" x14ac:dyDescent="0.2">
      <c r="A18" s="1"/>
      <c r="D18" s="32"/>
      <c r="E18" s="19"/>
      <c r="F18" s="56">
        <f>F17/F14</f>
        <v>0.54654347533528524</v>
      </c>
      <c r="G18" s="56">
        <f t="shared" ref="G18:BG18" si="2">G17/G14</f>
        <v>0.54654347533528524</v>
      </c>
      <c r="H18" s="56">
        <f t="shared" si="2"/>
        <v>0.54654347533528524</v>
      </c>
      <c r="I18" s="56">
        <f t="shared" si="2"/>
        <v>0.54565825018191749</v>
      </c>
      <c r="J18" s="56">
        <f t="shared" si="2"/>
        <v>0.54565825018191749</v>
      </c>
      <c r="K18" s="56">
        <f t="shared" si="2"/>
        <v>0.54565825018191749</v>
      </c>
      <c r="L18" s="56">
        <f t="shared" si="2"/>
        <v>0.6319691673889799</v>
      </c>
      <c r="M18" s="56">
        <f t="shared" si="2"/>
        <v>0.6319691673889799</v>
      </c>
      <c r="N18" s="56">
        <f t="shared" si="2"/>
        <v>0.6319691673889799</v>
      </c>
      <c r="O18" s="56">
        <f t="shared" si="2"/>
        <v>0.60809905806174136</v>
      </c>
      <c r="P18" s="56">
        <f t="shared" si="2"/>
        <v>0.60809905806174136</v>
      </c>
      <c r="Q18" s="56">
        <f t="shared" si="2"/>
        <v>0.60809905806174136</v>
      </c>
      <c r="R18" s="56" t="e">
        <f t="shared" si="2"/>
        <v>#DIV/0!</v>
      </c>
      <c r="S18" s="56" t="e">
        <f t="shared" si="2"/>
        <v>#DIV/0!</v>
      </c>
      <c r="T18" s="56" t="e">
        <f t="shared" si="2"/>
        <v>#DIV/0!</v>
      </c>
      <c r="U18" s="56" t="e">
        <f t="shared" si="2"/>
        <v>#DIV/0!</v>
      </c>
      <c r="V18" s="56" t="e">
        <f t="shared" si="2"/>
        <v>#DIV/0!</v>
      </c>
      <c r="W18" s="56" t="e">
        <f t="shared" si="2"/>
        <v>#DIV/0!</v>
      </c>
      <c r="X18" s="56" t="e">
        <f t="shared" si="2"/>
        <v>#DIV/0!</v>
      </c>
      <c r="Y18" s="56" t="e">
        <f t="shared" si="2"/>
        <v>#DIV/0!</v>
      </c>
      <c r="Z18" s="56" t="e">
        <f t="shared" si="2"/>
        <v>#DIV/0!</v>
      </c>
      <c r="AA18" s="56" t="e">
        <f t="shared" si="2"/>
        <v>#DIV/0!</v>
      </c>
      <c r="AB18" s="56" t="e">
        <f t="shared" si="2"/>
        <v>#DIV/0!</v>
      </c>
      <c r="AC18" s="56" t="e">
        <f t="shared" si="2"/>
        <v>#DIV/0!</v>
      </c>
      <c r="AD18" s="56" t="e">
        <f t="shared" si="2"/>
        <v>#DIV/0!</v>
      </c>
      <c r="AE18" s="56" t="e">
        <f t="shared" si="2"/>
        <v>#DIV/0!</v>
      </c>
      <c r="AF18" s="56" t="e">
        <f t="shared" si="2"/>
        <v>#DIV/0!</v>
      </c>
      <c r="AG18" s="56" t="e">
        <f t="shared" si="2"/>
        <v>#DIV/0!</v>
      </c>
      <c r="AH18" s="56" t="e">
        <f t="shared" si="2"/>
        <v>#DIV/0!</v>
      </c>
      <c r="AI18" s="56" t="e">
        <f t="shared" si="2"/>
        <v>#DIV/0!</v>
      </c>
      <c r="AJ18" s="56" t="e">
        <f t="shared" si="2"/>
        <v>#DIV/0!</v>
      </c>
      <c r="AK18" s="56" t="e">
        <f t="shared" si="2"/>
        <v>#DIV/0!</v>
      </c>
      <c r="AL18" s="56" t="e">
        <f t="shared" si="2"/>
        <v>#DIV/0!</v>
      </c>
      <c r="AM18" s="56" t="e">
        <f t="shared" si="2"/>
        <v>#DIV/0!</v>
      </c>
      <c r="AN18" s="56" t="e">
        <f t="shared" si="2"/>
        <v>#DIV/0!</v>
      </c>
      <c r="AO18" s="56" t="e">
        <f t="shared" si="2"/>
        <v>#DIV/0!</v>
      </c>
      <c r="AP18" s="56" t="e">
        <f t="shared" si="2"/>
        <v>#DIV/0!</v>
      </c>
      <c r="AQ18" s="56" t="e">
        <f t="shared" si="2"/>
        <v>#DIV/0!</v>
      </c>
      <c r="AR18" s="56" t="e">
        <f t="shared" si="2"/>
        <v>#DIV/0!</v>
      </c>
      <c r="AS18" s="56" t="e">
        <f t="shared" si="2"/>
        <v>#DIV/0!</v>
      </c>
      <c r="AT18" s="56" t="e">
        <f t="shared" si="2"/>
        <v>#DIV/0!</v>
      </c>
      <c r="AU18" s="56" t="e">
        <f t="shared" si="2"/>
        <v>#DIV/0!</v>
      </c>
      <c r="AV18" s="56" t="e">
        <f t="shared" si="2"/>
        <v>#DIV/0!</v>
      </c>
      <c r="AW18" s="56" t="e">
        <f t="shared" si="2"/>
        <v>#DIV/0!</v>
      </c>
      <c r="AX18" s="56" t="e">
        <f t="shared" si="2"/>
        <v>#DIV/0!</v>
      </c>
      <c r="AY18" s="56" t="e">
        <f t="shared" si="2"/>
        <v>#DIV/0!</v>
      </c>
      <c r="AZ18" s="56" t="e">
        <f t="shared" si="2"/>
        <v>#DIV/0!</v>
      </c>
      <c r="BA18" s="56" t="e">
        <f t="shared" si="2"/>
        <v>#DIV/0!</v>
      </c>
      <c r="BB18" s="56" t="e">
        <f t="shared" si="2"/>
        <v>#DIV/0!</v>
      </c>
      <c r="BC18" s="56" t="e">
        <f t="shared" si="2"/>
        <v>#DIV/0!</v>
      </c>
      <c r="BD18" s="56" t="e">
        <f t="shared" si="2"/>
        <v>#DIV/0!</v>
      </c>
      <c r="BE18" s="56" t="e">
        <f t="shared" si="2"/>
        <v>#DIV/0!</v>
      </c>
      <c r="BF18" s="56" t="e">
        <f t="shared" si="2"/>
        <v>#DIV/0!</v>
      </c>
      <c r="BG18" s="56">
        <f t="shared" si="2"/>
        <v>0.58972757077470472</v>
      </c>
      <c r="BI18" s="25"/>
    </row>
    <row r="19" spans="1:61" s="18" customFormat="1" ht="12.75" customHeight="1" x14ac:dyDescent="0.2">
      <c r="A19" s="1"/>
      <c r="D19" s="32"/>
      <c r="E19" s="19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40"/>
      <c r="BG19" s="57"/>
      <c r="BI19" s="25"/>
    </row>
    <row r="20" spans="1:61" s="18" customFormat="1" ht="12.75" customHeight="1" x14ac:dyDescent="0.2">
      <c r="A20" s="1"/>
      <c r="C20" s="41" t="s">
        <v>288</v>
      </c>
      <c r="D20" s="42"/>
      <c r="E20" s="42"/>
      <c r="F20" s="43">
        <v>13.75</v>
      </c>
      <c r="G20" s="43">
        <v>13.75</v>
      </c>
      <c r="H20" s="43">
        <v>13.75</v>
      </c>
      <c r="I20" s="43">
        <v>13.75</v>
      </c>
      <c r="J20" s="43">
        <v>13.75</v>
      </c>
      <c r="K20" s="43">
        <v>13.75</v>
      </c>
      <c r="L20" s="43">
        <v>13.75</v>
      </c>
      <c r="M20" s="43">
        <v>13.75</v>
      </c>
      <c r="N20" s="43">
        <v>13.75</v>
      </c>
      <c r="O20" s="43">
        <v>13.75</v>
      </c>
      <c r="P20" s="43">
        <v>13.75</v>
      </c>
      <c r="Q20" s="43">
        <v>13.75</v>
      </c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40"/>
      <c r="BG20" s="57"/>
      <c r="BI20" s="25"/>
    </row>
    <row r="21" spans="1:61" s="18" customFormat="1" ht="12.75" customHeight="1" x14ac:dyDescent="0.2">
      <c r="A21" s="1"/>
      <c r="D21" s="32"/>
      <c r="E21" s="19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G21" s="35"/>
      <c r="BI21" s="25"/>
    </row>
    <row r="22" spans="1:61" s="18" customFormat="1" ht="12.75" customHeight="1" x14ac:dyDescent="0.2">
      <c r="A22" s="1"/>
      <c r="D22" s="32"/>
      <c r="E22" s="19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G22" s="35"/>
      <c r="BI22" s="25"/>
    </row>
    <row r="23" spans="1:61" s="18" customFormat="1" ht="12.75" customHeight="1" x14ac:dyDescent="0.2">
      <c r="A23" s="1"/>
      <c r="B23" s="18" t="s">
        <v>115</v>
      </c>
      <c r="C23" s="18" t="s">
        <v>116</v>
      </c>
      <c r="D23" s="32"/>
      <c r="E23" s="19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G23" s="35"/>
      <c r="BH23" s="18" t="s">
        <v>16</v>
      </c>
      <c r="BI23" s="25"/>
    </row>
    <row r="24" spans="1:61" s="18" customFormat="1" ht="12.75" customHeight="1" x14ac:dyDescent="0.2">
      <c r="A24" s="1"/>
      <c r="B24" s="18" t="s">
        <v>117</v>
      </c>
      <c r="C24" s="18" t="s">
        <v>118</v>
      </c>
      <c r="D24" s="32"/>
      <c r="E24" s="19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G24" s="35"/>
      <c r="BH24" s="18" t="s">
        <v>16</v>
      </c>
      <c r="BI24" s="25"/>
    </row>
    <row r="25" spans="1:61" s="18" customFormat="1" ht="12.75" customHeight="1" x14ac:dyDescent="0.2">
      <c r="A25" s="1"/>
      <c r="B25" s="18" t="s">
        <v>119</v>
      </c>
      <c r="C25" s="18" t="s">
        <v>120</v>
      </c>
      <c r="D25" s="32"/>
      <c r="E25" s="19"/>
      <c r="F25" s="34">
        <f>-34968*2</f>
        <v>-69936</v>
      </c>
      <c r="G25" s="34">
        <f t="shared" ref="G25:Q25" si="3">-34968*2</f>
        <v>-69936</v>
      </c>
      <c r="H25" s="34">
        <f t="shared" si="3"/>
        <v>-69936</v>
      </c>
      <c r="I25" s="34">
        <f t="shared" si="3"/>
        <v>-69936</v>
      </c>
      <c r="J25" s="34">
        <f t="shared" si="3"/>
        <v>-69936</v>
      </c>
      <c r="K25" s="34">
        <f t="shared" si="3"/>
        <v>-69936</v>
      </c>
      <c r="L25" s="34">
        <f t="shared" si="3"/>
        <v>-69936</v>
      </c>
      <c r="M25" s="34">
        <f t="shared" si="3"/>
        <v>-69936</v>
      </c>
      <c r="N25" s="34">
        <f t="shared" si="3"/>
        <v>-69936</v>
      </c>
      <c r="O25" s="34">
        <f t="shared" si="3"/>
        <v>-69936</v>
      </c>
      <c r="P25" s="34">
        <f t="shared" si="3"/>
        <v>-69936</v>
      </c>
      <c r="Q25" s="34">
        <f t="shared" si="3"/>
        <v>-69936</v>
      </c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G25" s="35">
        <f t="shared" ref="BG25:BG35" si="4">SUM(F25:BE25)</f>
        <v>-839232</v>
      </c>
      <c r="BH25" s="18" t="s">
        <v>23</v>
      </c>
      <c r="BI25" s="25"/>
    </row>
    <row r="26" spans="1:61" s="18" customFormat="1" ht="12.75" customHeight="1" x14ac:dyDescent="0.2">
      <c r="A26" s="1"/>
      <c r="B26" s="18" t="s">
        <v>121</v>
      </c>
      <c r="C26" s="18" t="s">
        <v>122</v>
      </c>
      <c r="D26" s="32"/>
      <c r="E26" s="19"/>
      <c r="F26" s="34"/>
      <c r="G26" s="34"/>
      <c r="H26" s="34">
        <f>ROUND((F25+G25+H25)*0.12,0)</f>
        <v>-25177</v>
      </c>
      <c r="I26" s="34"/>
      <c r="J26" s="34"/>
      <c r="K26" s="34">
        <f>ROUND((I25+J25+K25)*0.12,0)</f>
        <v>-25177</v>
      </c>
      <c r="L26" s="34"/>
      <c r="M26" s="34"/>
      <c r="N26" s="34">
        <f>ROUND((L25+M25+N25)*0.12,0)</f>
        <v>-25177</v>
      </c>
      <c r="O26" s="34"/>
      <c r="P26" s="34"/>
      <c r="Q26" s="34">
        <f>ROUND((O25+P25+Q25)*0.12,0)</f>
        <v>-25177</v>
      </c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G26" s="35">
        <f t="shared" si="4"/>
        <v>-100708</v>
      </c>
      <c r="BI26" s="25"/>
    </row>
    <row r="27" spans="1:61" s="18" customFormat="1" ht="12.75" customHeight="1" x14ac:dyDescent="0.2">
      <c r="A27" s="1"/>
      <c r="B27" s="18" t="s">
        <v>123</v>
      </c>
      <c r="C27" s="18" t="s">
        <v>124</v>
      </c>
      <c r="D27" s="32"/>
      <c r="E27" s="19"/>
      <c r="F27" s="34">
        <f>ROUND((F26+F25)*0.025,0)</f>
        <v>-1748</v>
      </c>
      <c r="G27" s="34">
        <f t="shared" ref="G27:Q27" si="5">ROUND((G26+G25)*0.025,0)</f>
        <v>-1748</v>
      </c>
      <c r="H27" s="34">
        <f t="shared" si="5"/>
        <v>-2378</v>
      </c>
      <c r="I27" s="34">
        <f t="shared" si="5"/>
        <v>-1748</v>
      </c>
      <c r="J27" s="34">
        <f t="shared" si="5"/>
        <v>-1748</v>
      </c>
      <c r="K27" s="34">
        <f t="shared" si="5"/>
        <v>-2378</v>
      </c>
      <c r="L27" s="34">
        <f t="shared" si="5"/>
        <v>-1748</v>
      </c>
      <c r="M27" s="34">
        <f t="shared" si="5"/>
        <v>-1748</v>
      </c>
      <c r="N27" s="34">
        <f t="shared" si="5"/>
        <v>-2378</v>
      </c>
      <c r="O27" s="34">
        <f t="shared" si="5"/>
        <v>-1748</v>
      </c>
      <c r="P27" s="34">
        <f t="shared" si="5"/>
        <v>-1748</v>
      </c>
      <c r="Q27" s="34">
        <f t="shared" si="5"/>
        <v>-2378</v>
      </c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G27" s="35">
        <f t="shared" si="4"/>
        <v>-23496</v>
      </c>
      <c r="BH27" s="18" t="s">
        <v>23</v>
      </c>
      <c r="BI27" s="25"/>
    </row>
    <row r="28" spans="1:61" s="18" customFormat="1" ht="12.75" customHeight="1" x14ac:dyDescent="0.2">
      <c r="A28" s="1"/>
      <c r="B28" s="18" t="s">
        <v>125</v>
      </c>
      <c r="C28" s="18" t="s">
        <v>126</v>
      </c>
      <c r="D28" s="32"/>
      <c r="E28" s="19"/>
      <c r="F28" s="34">
        <f>ROUND(F25*0.07,0)</f>
        <v>-4896</v>
      </c>
      <c r="G28" s="34">
        <f t="shared" ref="G28:J28" si="6">ROUND(G25*0.07,0)</f>
        <v>-4896</v>
      </c>
      <c r="H28" s="34">
        <f t="shared" si="6"/>
        <v>-4896</v>
      </c>
      <c r="I28" s="34">
        <f t="shared" si="6"/>
        <v>-4896</v>
      </c>
      <c r="J28" s="34">
        <f t="shared" si="6"/>
        <v>-4896</v>
      </c>
      <c r="K28" s="34">
        <f>ROUND(K25*0.07*1.1,0)</f>
        <v>-5385</v>
      </c>
      <c r="L28" s="34">
        <f t="shared" ref="L28:Q28" si="7">ROUND(L25*0.07*1.1,0)</f>
        <v>-5385</v>
      </c>
      <c r="M28" s="34">
        <f t="shared" si="7"/>
        <v>-5385</v>
      </c>
      <c r="N28" s="34">
        <f t="shared" si="7"/>
        <v>-5385</v>
      </c>
      <c r="O28" s="34">
        <f t="shared" si="7"/>
        <v>-5385</v>
      </c>
      <c r="P28" s="34">
        <f t="shared" si="7"/>
        <v>-5385</v>
      </c>
      <c r="Q28" s="34">
        <f t="shared" si="7"/>
        <v>-5385</v>
      </c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G28" s="35">
        <f t="shared" si="4"/>
        <v>-62175</v>
      </c>
      <c r="BH28" s="18" t="s">
        <v>23</v>
      </c>
      <c r="BI28" s="25"/>
    </row>
    <row r="29" spans="1:61" s="18" customFormat="1" ht="12.75" customHeight="1" x14ac:dyDescent="0.2">
      <c r="A29" s="1"/>
      <c r="B29" s="37" t="s">
        <v>127</v>
      </c>
      <c r="C29" s="37" t="s">
        <v>128</v>
      </c>
      <c r="D29" s="32"/>
      <c r="E29" s="19"/>
      <c r="F29" s="34"/>
      <c r="G29" s="34">
        <v>-750</v>
      </c>
      <c r="H29" s="34"/>
      <c r="I29" s="34"/>
      <c r="J29" s="34">
        <v>-750</v>
      </c>
      <c r="K29" s="34"/>
      <c r="L29" s="34"/>
      <c r="M29" s="34">
        <v>-750</v>
      </c>
      <c r="N29" s="34"/>
      <c r="O29" s="34"/>
      <c r="P29" s="34">
        <v>-750</v>
      </c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G29" s="35">
        <f t="shared" si="4"/>
        <v>-3000</v>
      </c>
      <c r="BH29" s="18" t="s">
        <v>23</v>
      </c>
      <c r="BI29" s="25" t="s">
        <v>289</v>
      </c>
    </row>
    <row r="30" spans="1:61" s="18" customFormat="1" ht="12.75" customHeight="1" x14ac:dyDescent="0.2">
      <c r="A30" s="1"/>
      <c r="B30" s="18" t="s">
        <v>129</v>
      </c>
      <c r="C30" s="18" t="s">
        <v>130</v>
      </c>
      <c r="D30" s="32"/>
      <c r="E30" s="19"/>
      <c r="F30" s="34">
        <v>-250</v>
      </c>
      <c r="G30" s="34">
        <v>-250</v>
      </c>
      <c r="H30" s="34">
        <v>-250</v>
      </c>
      <c r="I30" s="34">
        <v>-250</v>
      </c>
      <c r="J30" s="34">
        <v>-250</v>
      </c>
      <c r="K30" s="34">
        <v>-250</v>
      </c>
      <c r="L30" s="34">
        <v>-250</v>
      </c>
      <c r="M30" s="34">
        <v>-250</v>
      </c>
      <c r="N30" s="34">
        <v>-250</v>
      </c>
      <c r="O30" s="34">
        <v>-250</v>
      </c>
      <c r="P30" s="34">
        <v>-250</v>
      </c>
      <c r="Q30" s="34">
        <v>-250</v>
      </c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G30" s="35">
        <f t="shared" si="4"/>
        <v>-3000</v>
      </c>
      <c r="BH30" s="18" t="s">
        <v>23</v>
      </c>
      <c r="BI30" s="25"/>
    </row>
    <row r="31" spans="1:61" s="18" customFormat="1" ht="12.75" customHeight="1" x14ac:dyDescent="0.2">
      <c r="A31" s="1"/>
      <c r="B31" s="18" t="s">
        <v>131</v>
      </c>
      <c r="C31" s="18" t="s">
        <v>132</v>
      </c>
      <c r="D31" s="32"/>
      <c r="E31" s="19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G31" s="35">
        <f t="shared" si="4"/>
        <v>0</v>
      </c>
      <c r="BH31" s="18" t="s">
        <v>23</v>
      </c>
      <c r="BI31" s="25"/>
    </row>
    <row r="32" spans="1:61" s="18" customFormat="1" ht="12.75" customHeight="1" x14ac:dyDescent="0.2">
      <c r="A32" s="1"/>
      <c r="B32" s="18" t="s">
        <v>133</v>
      </c>
      <c r="C32" s="18" t="s">
        <v>134</v>
      </c>
      <c r="D32" s="32"/>
      <c r="E32" s="19"/>
      <c r="F32" s="34">
        <f>ROUND((F26+F25)*0.1,0)</f>
        <v>-6994</v>
      </c>
      <c r="G32" s="34">
        <f t="shared" ref="G32:H32" si="8">ROUND((G26+G25)*0.1,0)</f>
        <v>-6994</v>
      </c>
      <c r="H32" s="34">
        <f t="shared" si="8"/>
        <v>-9511</v>
      </c>
      <c r="I32" s="34">
        <f>ROUND((I26+I25)*0.09,0)</f>
        <v>-6294</v>
      </c>
      <c r="J32" s="34">
        <f t="shared" ref="J32:Q32" si="9">ROUND((J26+J25)*0.09,0)</f>
        <v>-6294</v>
      </c>
      <c r="K32" s="34">
        <f t="shared" si="9"/>
        <v>-8560</v>
      </c>
      <c r="L32" s="34">
        <f t="shared" si="9"/>
        <v>-6294</v>
      </c>
      <c r="M32" s="34">
        <f t="shared" si="9"/>
        <v>-6294</v>
      </c>
      <c r="N32" s="34">
        <f t="shared" si="9"/>
        <v>-8560</v>
      </c>
      <c r="O32" s="34">
        <f t="shared" si="9"/>
        <v>-6294</v>
      </c>
      <c r="P32" s="34">
        <f t="shared" si="9"/>
        <v>-6294</v>
      </c>
      <c r="Q32" s="34">
        <f t="shared" si="9"/>
        <v>-8560</v>
      </c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G32" s="35">
        <f t="shared" si="4"/>
        <v>-86943</v>
      </c>
      <c r="BH32" s="18" t="s">
        <v>23</v>
      </c>
      <c r="BI32" s="25"/>
    </row>
    <row r="33" spans="1:62" s="18" customFormat="1" ht="12.75" customHeight="1" x14ac:dyDescent="0.2">
      <c r="A33" s="1"/>
      <c r="B33" s="37" t="s">
        <v>135</v>
      </c>
      <c r="C33" s="37" t="s">
        <v>136</v>
      </c>
      <c r="D33" s="32"/>
      <c r="E33" s="19"/>
      <c r="F33" s="34">
        <v>-12000</v>
      </c>
      <c r="G33" s="34">
        <v>-12000</v>
      </c>
      <c r="H33" s="34">
        <v>-12000</v>
      </c>
      <c r="I33" s="34">
        <v>-12000</v>
      </c>
      <c r="J33" s="34">
        <v>-12000</v>
      </c>
      <c r="K33" s="34">
        <v>-12000</v>
      </c>
      <c r="L33" s="34">
        <v>-12000</v>
      </c>
      <c r="M33" s="34">
        <v>-12000</v>
      </c>
      <c r="N33" s="34">
        <v>-12000</v>
      </c>
      <c r="O33" s="34">
        <v>-12000</v>
      </c>
      <c r="P33" s="34">
        <v>-12000</v>
      </c>
      <c r="Q33" s="34">
        <v>-12000</v>
      </c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G33" s="35">
        <f t="shared" si="4"/>
        <v>-144000</v>
      </c>
      <c r="BH33" s="18" t="s">
        <v>23</v>
      </c>
      <c r="BI33" s="25"/>
    </row>
    <row r="34" spans="1:62" s="18" customFormat="1" ht="12.75" customHeight="1" x14ac:dyDescent="0.2">
      <c r="A34" s="1"/>
      <c r="B34" s="18" t="s">
        <v>137</v>
      </c>
      <c r="C34" s="18" t="s">
        <v>138</v>
      </c>
      <c r="D34" s="32"/>
      <c r="E34" s="19"/>
      <c r="F34" s="34">
        <f>ROUND((F26+F25)*0.13,0)</f>
        <v>-9092</v>
      </c>
      <c r="G34" s="34">
        <f t="shared" ref="G34:Q34" si="10">ROUND((G26+G25)*0.13,0)</f>
        <v>-9092</v>
      </c>
      <c r="H34" s="34">
        <f t="shared" si="10"/>
        <v>-12365</v>
      </c>
      <c r="I34" s="34">
        <f t="shared" si="10"/>
        <v>-9092</v>
      </c>
      <c r="J34" s="34">
        <f t="shared" si="10"/>
        <v>-9092</v>
      </c>
      <c r="K34" s="34">
        <f t="shared" si="10"/>
        <v>-12365</v>
      </c>
      <c r="L34" s="34">
        <f t="shared" si="10"/>
        <v>-9092</v>
      </c>
      <c r="M34" s="34">
        <f t="shared" si="10"/>
        <v>-9092</v>
      </c>
      <c r="N34" s="34">
        <f t="shared" si="10"/>
        <v>-12365</v>
      </c>
      <c r="O34" s="34">
        <f t="shared" si="10"/>
        <v>-9092</v>
      </c>
      <c r="P34" s="34">
        <f t="shared" si="10"/>
        <v>-9092</v>
      </c>
      <c r="Q34" s="34">
        <f t="shared" si="10"/>
        <v>-12365</v>
      </c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G34" s="35">
        <f t="shared" si="4"/>
        <v>-122196</v>
      </c>
      <c r="BH34" s="18" t="s">
        <v>23</v>
      </c>
      <c r="BI34" s="25"/>
    </row>
    <row r="35" spans="1:62" s="18" customFormat="1" ht="12.75" customHeight="1" x14ac:dyDescent="0.2">
      <c r="A35" s="1"/>
      <c r="B35" s="18" t="s">
        <v>139</v>
      </c>
      <c r="C35" s="18" t="s">
        <v>140</v>
      </c>
      <c r="D35" s="32"/>
      <c r="E35" s="19"/>
      <c r="F35" s="34">
        <f>SUM(F25:F34)</f>
        <v>-104916</v>
      </c>
      <c r="G35" s="34">
        <f t="shared" ref="G35:Q35" si="11">SUM(G25:G34)</f>
        <v>-105666</v>
      </c>
      <c r="H35" s="34">
        <f t="shared" si="11"/>
        <v>-136513</v>
      </c>
      <c r="I35" s="34">
        <f t="shared" si="11"/>
        <v>-104216</v>
      </c>
      <c r="J35" s="34">
        <f t="shared" si="11"/>
        <v>-104966</v>
      </c>
      <c r="K35" s="34">
        <f t="shared" si="11"/>
        <v>-136051</v>
      </c>
      <c r="L35" s="34">
        <f t="shared" si="11"/>
        <v>-104705</v>
      </c>
      <c r="M35" s="34">
        <f t="shared" si="11"/>
        <v>-105455</v>
      </c>
      <c r="N35" s="34">
        <f t="shared" si="11"/>
        <v>-136051</v>
      </c>
      <c r="O35" s="34">
        <f t="shared" si="11"/>
        <v>-104705</v>
      </c>
      <c r="P35" s="34">
        <f t="shared" si="11"/>
        <v>-105455</v>
      </c>
      <c r="Q35" s="34">
        <f t="shared" si="11"/>
        <v>-136051</v>
      </c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G35" s="35">
        <f t="shared" si="4"/>
        <v>-1384750</v>
      </c>
      <c r="BH35" s="18" t="s">
        <v>64</v>
      </c>
      <c r="BI35" s="25"/>
    </row>
    <row r="36" spans="1:62" s="18" customFormat="1" ht="13.5" customHeight="1" x14ac:dyDescent="0.2">
      <c r="A36" s="1"/>
      <c r="B36" s="18" t="s">
        <v>141</v>
      </c>
      <c r="C36" s="18" t="s">
        <v>142</v>
      </c>
      <c r="D36" s="32"/>
      <c r="E36" s="19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G36" s="35"/>
      <c r="BH36" s="18" t="s">
        <v>16</v>
      </c>
      <c r="BI36" s="25"/>
      <c r="BJ36" s="19"/>
    </row>
    <row r="37" spans="1:62" s="18" customFormat="1" ht="12.75" customHeight="1" x14ac:dyDescent="0.2">
      <c r="A37" s="1"/>
      <c r="B37" s="18" t="s">
        <v>145</v>
      </c>
      <c r="C37" s="18" t="s">
        <v>146</v>
      </c>
      <c r="D37" s="32"/>
      <c r="E37" s="19"/>
      <c r="F37" s="34"/>
      <c r="G37" s="34">
        <v>-200</v>
      </c>
      <c r="H37" s="34"/>
      <c r="I37" s="34"/>
      <c r="J37" s="34">
        <v>-200</v>
      </c>
      <c r="K37" s="34"/>
      <c r="L37" s="34"/>
      <c r="M37" s="34">
        <v>-200</v>
      </c>
      <c r="N37" s="34"/>
      <c r="O37" s="34"/>
      <c r="P37" s="34">
        <v>-200</v>
      </c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G37" s="35">
        <f t="shared" ref="BG37:BG95" si="12">SUM(F37:BE37)</f>
        <v>-800</v>
      </c>
      <c r="BH37" s="18" t="s">
        <v>23</v>
      </c>
      <c r="BI37" s="25"/>
    </row>
    <row r="38" spans="1:62" s="18" customFormat="1" ht="12.75" customHeight="1" x14ac:dyDescent="0.2">
      <c r="A38" s="1"/>
      <c r="B38" s="18" t="s">
        <v>147</v>
      </c>
      <c r="C38" s="18" t="s">
        <v>148</v>
      </c>
      <c r="D38" s="32"/>
      <c r="E38" s="19"/>
      <c r="F38" s="34">
        <f t="shared" ref="F38:Q38" si="13">SUM(F37:F37)</f>
        <v>0</v>
      </c>
      <c r="G38" s="34">
        <f t="shared" si="13"/>
        <v>-200</v>
      </c>
      <c r="H38" s="34">
        <f t="shared" si="13"/>
        <v>0</v>
      </c>
      <c r="I38" s="34">
        <f t="shared" si="13"/>
        <v>0</v>
      </c>
      <c r="J38" s="34">
        <f t="shared" si="13"/>
        <v>-200</v>
      </c>
      <c r="K38" s="34">
        <f t="shared" si="13"/>
        <v>0</v>
      </c>
      <c r="L38" s="34">
        <f t="shared" si="13"/>
        <v>0</v>
      </c>
      <c r="M38" s="34">
        <f t="shared" si="13"/>
        <v>-200</v>
      </c>
      <c r="N38" s="34">
        <f t="shared" si="13"/>
        <v>0</v>
      </c>
      <c r="O38" s="34">
        <f t="shared" si="13"/>
        <v>0</v>
      </c>
      <c r="P38" s="34">
        <f t="shared" si="13"/>
        <v>-200</v>
      </c>
      <c r="Q38" s="34">
        <f t="shared" si="13"/>
        <v>0</v>
      </c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G38" s="35">
        <f t="shared" si="12"/>
        <v>-800</v>
      </c>
      <c r="BH38" s="18" t="s">
        <v>64</v>
      </c>
      <c r="BI38" s="25"/>
    </row>
    <row r="39" spans="1:62" s="18" customFormat="1" ht="12.75" customHeight="1" x14ac:dyDescent="0.2">
      <c r="A39" s="1"/>
      <c r="B39" s="18" t="s">
        <v>149</v>
      </c>
      <c r="C39" s="18" t="s">
        <v>150</v>
      </c>
      <c r="D39" s="32"/>
      <c r="E39" s="19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G39" s="35"/>
      <c r="BH39" s="18" t="s">
        <v>16</v>
      </c>
      <c r="BI39" s="25"/>
    </row>
    <row r="40" spans="1:62" s="18" customFormat="1" ht="12.75" customHeight="1" x14ac:dyDescent="0.2">
      <c r="A40" s="1"/>
      <c r="B40" s="18" t="s">
        <v>267</v>
      </c>
      <c r="C40" s="18" t="s">
        <v>268</v>
      </c>
      <c r="D40" s="32"/>
      <c r="E40" s="19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G40" s="35">
        <f t="shared" si="12"/>
        <v>0</v>
      </c>
      <c r="BI40" s="25"/>
    </row>
    <row r="41" spans="1:62" s="18" customFormat="1" ht="12.75" customHeight="1" x14ac:dyDescent="0.2">
      <c r="A41" s="1"/>
      <c r="B41" s="18" t="s">
        <v>271</v>
      </c>
      <c r="C41" s="18" t="s">
        <v>272</v>
      </c>
      <c r="D41" s="32"/>
      <c r="E41" s="19"/>
      <c r="F41" s="50">
        <f>-3950*0.5</f>
        <v>-1975</v>
      </c>
      <c r="G41" s="50">
        <f>-3950*0.5</f>
        <v>-1975</v>
      </c>
      <c r="H41" s="50">
        <v>-600</v>
      </c>
      <c r="I41" s="50">
        <v>-600</v>
      </c>
      <c r="J41" s="50">
        <v>-600</v>
      </c>
      <c r="K41" s="50">
        <v>-600</v>
      </c>
      <c r="L41" s="50">
        <v>-600</v>
      </c>
      <c r="M41" s="50">
        <v>-600</v>
      </c>
      <c r="N41" s="50">
        <v>-600</v>
      </c>
      <c r="O41" s="50">
        <v>-600</v>
      </c>
      <c r="P41" s="50">
        <v>-600</v>
      </c>
      <c r="Q41" s="50">
        <v>-600</v>
      </c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G41" s="35">
        <f t="shared" si="12"/>
        <v>-9950</v>
      </c>
      <c r="BH41" s="18" t="s">
        <v>23</v>
      </c>
      <c r="BI41" s="25" t="s">
        <v>290</v>
      </c>
    </row>
    <row r="42" spans="1:62" s="18" customFormat="1" ht="12.75" customHeight="1" x14ac:dyDescent="0.2">
      <c r="A42" s="1"/>
      <c r="B42" s="18" t="s">
        <v>153</v>
      </c>
      <c r="C42" s="18" t="s">
        <v>154</v>
      </c>
      <c r="D42" s="32"/>
      <c r="E42" s="19"/>
      <c r="F42" s="34">
        <f>SUM(F40:F41)</f>
        <v>-1975</v>
      </c>
      <c r="G42" s="34">
        <f t="shared" ref="G42:Q42" si="14">SUM(G40:G41)</f>
        <v>-1975</v>
      </c>
      <c r="H42" s="34">
        <f t="shared" si="14"/>
        <v>-600</v>
      </c>
      <c r="I42" s="34">
        <f t="shared" si="14"/>
        <v>-600</v>
      </c>
      <c r="J42" s="34">
        <f t="shared" si="14"/>
        <v>-600</v>
      </c>
      <c r="K42" s="34">
        <f t="shared" si="14"/>
        <v>-600</v>
      </c>
      <c r="L42" s="34">
        <f t="shared" si="14"/>
        <v>-600</v>
      </c>
      <c r="M42" s="34">
        <f t="shared" si="14"/>
        <v>-600</v>
      </c>
      <c r="N42" s="34">
        <f t="shared" si="14"/>
        <v>-600</v>
      </c>
      <c r="O42" s="34">
        <f t="shared" si="14"/>
        <v>-600</v>
      </c>
      <c r="P42" s="34">
        <f t="shared" si="14"/>
        <v>-600</v>
      </c>
      <c r="Q42" s="34">
        <f t="shared" si="14"/>
        <v>-600</v>
      </c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G42" s="35">
        <f t="shared" si="12"/>
        <v>-9950</v>
      </c>
      <c r="BH42" s="18" t="s">
        <v>64</v>
      </c>
      <c r="BI42" s="25"/>
    </row>
    <row r="43" spans="1:62" s="18" customFormat="1" ht="12.75" customHeight="1" x14ac:dyDescent="0.2">
      <c r="A43" s="1"/>
      <c r="B43" s="18" t="s">
        <v>155</v>
      </c>
      <c r="C43" s="18" t="s">
        <v>156</v>
      </c>
      <c r="D43" s="32"/>
      <c r="E43" s="19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G43" s="35"/>
      <c r="BH43" s="18" t="s">
        <v>16</v>
      </c>
      <c r="BI43" s="25"/>
    </row>
    <row r="44" spans="1:62" s="18" customFormat="1" ht="12.75" customHeight="1" x14ac:dyDescent="0.2">
      <c r="A44" s="1"/>
      <c r="B44" s="18" t="s">
        <v>273</v>
      </c>
      <c r="C44" s="18" t="s">
        <v>274</v>
      </c>
      <c r="D44" s="32"/>
      <c r="E44" s="19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G44" s="35">
        <f t="shared" si="12"/>
        <v>0</v>
      </c>
      <c r="BH44" s="18" t="s">
        <v>23</v>
      </c>
      <c r="BI44" s="25"/>
    </row>
    <row r="45" spans="1:62" s="18" customFormat="1" ht="12.75" customHeight="1" x14ac:dyDescent="0.2">
      <c r="A45" s="1"/>
      <c r="B45" s="18" t="s">
        <v>157</v>
      </c>
      <c r="C45" s="18" t="s">
        <v>158</v>
      </c>
      <c r="D45" s="32"/>
      <c r="E45" s="19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G45" s="35">
        <f t="shared" si="12"/>
        <v>0</v>
      </c>
      <c r="BH45" s="18" t="s">
        <v>23</v>
      </c>
      <c r="BI45" s="25"/>
    </row>
    <row r="46" spans="1:62" s="18" customFormat="1" ht="12.75" customHeight="1" x14ac:dyDescent="0.2">
      <c r="A46" s="1"/>
      <c r="B46" s="18" t="s">
        <v>161</v>
      </c>
      <c r="C46" s="18" t="s">
        <v>162</v>
      </c>
      <c r="D46" s="32"/>
      <c r="E46" s="19"/>
      <c r="F46" s="34">
        <f>SUM(F44:F45)</f>
        <v>0</v>
      </c>
      <c r="G46" s="34">
        <f t="shared" ref="G46:Q46" si="15">SUM(G44:G45)</f>
        <v>0</v>
      </c>
      <c r="H46" s="34">
        <f t="shared" si="15"/>
        <v>0</v>
      </c>
      <c r="I46" s="34">
        <f t="shared" si="15"/>
        <v>0</v>
      </c>
      <c r="J46" s="34">
        <f t="shared" si="15"/>
        <v>0</v>
      </c>
      <c r="K46" s="34">
        <f t="shared" si="15"/>
        <v>0</v>
      </c>
      <c r="L46" s="34">
        <f t="shared" si="15"/>
        <v>0</v>
      </c>
      <c r="M46" s="34">
        <f t="shared" si="15"/>
        <v>0</v>
      </c>
      <c r="N46" s="34">
        <f t="shared" si="15"/>
        <v>0</v>
      </c>
      <c r="O46" s="34">
        <f t="shared" si="15"/>
        <v>0</v>
      </c>
      <c r="P46" s="34">
        <f t="shared" si="15"/>
        <v>0</v>
      </c>
      <c r="Q46" s="34">
        <f t="shared" si="15"/>
        <v>0</v>
      </c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G46" s="35">
        <f t="shared" si="12"/>
        <v>0</v>
      </c>
      <c r="BH46" s="18" t="s">
        <v>64</v>
      </c>
      <c r="BI46" s="25"/>
    </row>
    <row r="47" spans="1:62" s="18" customFormat="1" ht="12.75" customHeight="1" x14ac:dyDescent="0.2">
      <c r="A47" s="1"/>
      <c r="B47" s="18" t="s">
        <v>163</v>
      </c>
      <c r="C47" s="18" t="s">
        <v>164</v>
      </c>
      <c r="D47" s="32"/>
      <c r="E47" s="19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G47" s="35"/>
      <c r="BH47" s="18" t="s">
        <v>16</v>
      </c>
      <c r="BI47" s="25"/>
    </row>
    <row r="48" spans="1:62" s="18" customFormat="1" ht="12.75" customHeight="1" x14ac:dyDescent="0.2">
      <c r="A48" s="1"/>
      <c r="B48" s="37" t="s">
        <v>275</v>
      </c>
      <c r="C48" s="37" t="s">
        <v>276</v>
      </c>
      <c r="D48" s="32"/>
      <c r="E48" s="19"/>
      <c r="F48" s="34">
        <f>-3300*0.5</f>
        <v>-1650</v>
      </c>
      <c r="G48" s="34">
        <f t="shared" ref="G48:Q48" si="16">-3300*0.5</f>
        <v>-1650</v>
      </c>
      <c r="H48" s="34">
        <f t="shared" si="16"/>
        <v>-1650</v>
      </c>
      <c r="I48" s="34">
        <f t="shared" si="16"/>
        <v>-1650</v>
      </c>
      <c r="J48" s="34">
        <f t="shared" si="16"/>
        <v>-1650</v>
      </c>
      <c r="K48" s="34">
        <f t="shared" si="16"/>
        <v>-1650</v>
      </c>
      <c r="L48" s="34">
        <f t="shared" si="16"/>
        <v>-1650</v>
      </c>
      <c r="M48" s="34">
        <f t="shared" si="16"/>
        <v>-1650</v>
      </c>
      <c r="N48" s="34">
        <f t="shared" si="16"/>
        <v>-1650</v>
      </c>
      <c r="O48" s="34">
        <f t="shared" si="16"/>
        <v>-1650</v>
      </c>
      <c r="P48" s="34">
        <f t="shared" si="16"/>
        <v>-1650</v>
      </c>
      <c r="Q48" s="34">
        <f t="shared" si="16"/>
        <v>-1650</v>
      </c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G48" s="35">
        <f t="shared" ref="BG48" si="17">SUM(F48:BE48)</f>
        <v>-19800</v>
      </c>
      <c r="BH48" s="18" t="s">
        <v>23</v>
      </c>
      <c r="BI48" s="25" t="s">
        <v>291</v>
      </c>
    </row>
    <row r="49" spans="1:69" s="18" customFormat="1" ht="12.75" customHeight="1" x14ac:dyDescent="0.2">
      <c r="A49" s="1"/>
      <c r="B49" s="18" t="s">
        <v>165</v>
      </c>
      <c r="C49" s="18" t="s">
        <v>166</v>
      </c>
      <c r="D49" s="32"/>
      <c r="E49" s="19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G49" s="35">
        <f t="shared" si="12"/>
        <v>0</v>
      </c>
      <c r="BH49" s="18" t="s">
        <v>23</v>
      </c>
      <c r="BI49" s="25"/>
    </row>
    <row r="50" spans="1:69" s="18" customFormat="1" ht="12.75" customHeight="1" x14ac:dyDescent="0.2">
      <c r="A50" s="1"/>
      <c r="B50" s="18" t="s">
        <v>167</v>
      </c>
      <c r="C50" s="18" t="s">
        <v>168</v>
      </c>
      <c r="D50" s="32"/>
      <c r="E50" s="19"/>
      <c r="F50" s="34">
        <v>-7500</v>
      </c>
      <c r="G50" s="34">
        <v>-7500</v>
      </c>
      <c r="H50" s="34">
        <v>-7500</v>
      </c>
      <c r="I50" s="34">
        <v>-7500</v>
      </c>
      <c r="J50" s="34">
        <v>-7500</v>
      </c>
      <c r="K50" s="34">
        <v>-7500</v>
      </c>
      <c r="L50" s="34">
        <v>-7500</v>
      </c>
      <c r="M50" s="34">
        <v>-7500</v>
      </c>
      <c r="N50" s="34">
        <v>-7500</v>
      </c>
      <c r="O50" s="34">
        <v>-7500</v>
      </c>
      <c r="P50" s="34">
        <v>-7500</v>
      </c>
      <c r="Q50" s="34">
        <v>-7500</v>
      </c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G50" s="35">
        <f t="shared" si="12"/>
        <v>-90000</v>
      </c>
      <c r="BH50" s="18" t="s">
        <v>23</v>
      </c>
      <c r="BI50" s="25"/>
    </row>
    <row r="51" spans="1:69" s="18" customFormat="1" ht="12.75" customHeight="1" x14ac:dyDescent="0.2">
      <c r="A51" s="1"/>
      <c r="B51" s="18" t="s">
        <v>171</v>
      </c>
      <c r="C51" s="18" t="s">
        <v>172</v>
      </c>
      <c r="D51" s="32"/>
      <c r="E51" s="19"/>
      <c r="F51" s="34">
        <f>SUM(F48:F50)</f>
        <v>-9150</v>
      </c>
      <c r="G51" s="34">
        <f t="shared" ref="G51:Q51" si="18">SUM(G48:G50)</f>
        <v>-9150</v>
      </c>
      <c r="H51" s="34">
        <f t="shared" si="18"/>
        <v>-9150</v>
      </c>
      <c r="I51" s="34">
        <f t="shared" si="18"/>
        <v>-9150</v>
      </c>
      <c r="J51" s="34">
        <f t="shared" si="18"/>
        <v>-9150</v>
      </c>
      <c r="K51" s="34">
        <f t="shared" si="18"/>
        <v>-9150</v>
      </c>
      <c r="L51" s="34">
        <f t="shared" si="18"/>
        <v>-9150</v>
      </c>
      <c r="M51" s="34">
        <f t="shared" si="18"/>
        <v>-9150</v>
      </c>
      <c r="N51" s="34">
        <f t="shared" si="18"/>
        <v>-9150</v>
      </c>
      <c r="O51" s="34">
        <f t="shared" si="18"/>
        <v>-9150</v>
      </c>
      <c r="P51" s="34">
        <f t="shared" si="18"/>
        <v>-9150</v>
      </c>
      <c r="Q51" s="34">
        <f t="shared" si="18"/>
        <v>-9150</v>
      </c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G51" s="35">
        <f t="shared" si="12"/>
        <v>-109800</v>
      </c>
      <c r="BH51" s="18" t="s">
        <v>64</v>
      </c>
      <c r="BI51" s="25"/>
    </row>
    <row r="52" spans="1:69" s="18" customFormat="1" ht="12" customHeight="1" x14ac:dyDescent="0.2">
      <c r="A52" s="1"/>
      <c r="B52" s="18" t="s">
        <v>173</v>
      </c>
      <c r="C52" s="18" t="s">
        <v>174</v>
      </c>
      <c r="D52" s="32"/>
      <c r="E52" s="19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G52" s="35"/>
      <c r="BH52" s="18" t="s">
        <v>16</v>
      </c>
      <c r="BI52" s="25"/>
    </row>
    <row r="53" spans="1:69" s="18" customFormat="1" ht="12.75" customHeight="1" x14ac:dyDescent="0.2">
      <c r="A53" s="1"/>
      <c r="B53" s="37" t="s">
        <v>175</v>
      </c>
      <c r="C53" s="37" t="s">
        <v>176</v>
      </c>
      <c r="D53" s="32"/>
      <c r="E53" s="19"/>
      <c r="F53" s="19">
        <v>-42012</v>
      </c>
      <c r="G53" s="19">
        <v>-42012</v>
      </c>
      <c r="H53" s="19">
        <v>-42012</v>
      </c>
      <c r="I53" s="19">
        <v>-42012</v>
      </c>
      <c r="J53" s="19">
        <v>-43045.53</v>
      </c>
      <c r="K53" s="19">
        <v>-43045.53</v>
      </c>
      <c r="L53" s="19">
        <v>-43045.53</v>
      </c>
      <c r="M53" s="19">
        <v>-43045.53</v>
      </c>
      <c r="N53" s="19">
        <v>-43045.53</v>
      </c>
      <c r="O53" s="19">
        <v>-43045.53</v>
      </c>
      <c r="P53" s="19">
        <v>-43045.53</v>
      </c>
      <c r="Q53" s="19">
        <v>-43045.53</v>
      </c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G53" s="35">
        <f>SUM(F53:BE53)</f>
        <v>-512412.24000000011</v>
      </c>
      <c r="BH53" s="18" t="s">
        <v>23</v>
      </c>
      <c r="BI53" s="25" t="s">
        <v>292</v>
      </c>
    </row>
    <row r="54" spans="1:69" s="18" customFormat="1" ht="12.75" customHeight="1" x14ac:dyDescent="0.2">
      <c r="A54" s="1"/>
      <c r="B54" s="37"/>
      <c r="C54" s="37"/>
      <c r="D54" s="32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G54" s="35"/>
      <c r="BI54" s="45" t="s">
        <v>293</v>
      </c>
      <c r="BJ54" s="46"/>
      <c r="BK54" s="46"/>
      <c r="BL54" s="46"/>
      <c r="BM54" s="46"/>
      <c r="BN54" s="46"/>
      <c r="BO54" s="46"/>
      <c r="BP54" s="46"/>
      <c r="BQ54" s="46"/>
    </row>
    <row r="55" spans="1:69" s="18" customFormat="1" ht="12.75" customHeight="1" x14ac:dyDescent="0.2">
      <c r="A55" s="1"/>
      <c r="B55" s="37"/>
      <c r="C55" s="37"/>
      <c r="D55" s="32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G55" s="35"/>
      <c r="BI55" s="45" t="s">
        <v>294</v>
      </c>
      <c r="BJ55" s="46"/>
      <c r="BK55" s="46"/>
      <c r="BL55" s="46"/>
      <c r="BM55" s="46"/>
      <c r="BN55" s="46"/>
      <c r="BO55" s="46"/>
      <c r="BP55" s="46"/>
      <c r="BQ55" s="46"/>
    </row>
    <row r="56" spans="1:69" s="18" customFormat="1" ht="12.75" customHeight="1" x14ac:dyDescent="0.2">
      <c r="A56" s="1"/>
      <c r="B56" s="37"/>
      <c r="C56" s="37"/>
      <c r="D56" s="32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G56" s="35"/>
      <c r="BI56" s="45" t="s">
        <v>295</v>
      </c>
      <c r="BJ56" s="46"/>
      <c r="BK56" s="46"/>
      <c r="BL56" s="46"/>
      <c r="BM56" s="46"/>
      <c r="BN56" s="46"/>
      <c r="BO56" s="46"/>
      <c r="BP56" s="46"/>
      <c r="BQ56" s="46"/>
    </row>
    <row r="57" spans="1:69" s="18" customFormat="1" ht="12.75" customHeight="1" x14ac:dyDescent="0.2">
      <c r="A57" s="1"/>
      <c r="B57" s="37" t="s">
        <v>177</v>
      </c>
      <c r="C57" s="37" t="s">
        <v>178</v>
      </c>
      <c r="D57" s="32"/>
      <c r="E57" s="19"/>
      <c r="F57" s="47">
        <v>9049.6299999999992</v>
      </c>
      <c r="G57" s="47">
        <v>9049.6299999999992</v>
      </c>
      <c r="H57" s="47">
        <v>9049.6299999999992</v>
      </c>
      <c r="I57" s="47">
        <v>9049.6299999999992</v>
      </c>
      <c r="J57" s="47">
        <v>9049.6299999999992</v>
      </c>
      <c r="K57" s="47">
        <v>9049.6299999999992</v>
      </c>
      <c r="L57" s="47">
        <v>9049.6299999999992</v>
      </c>
      <c r="M57" s="47">
        <v>9049.6299999999992</v>
      </c>
      <c r="N57" s="47">
        <v>9049.6299999999992</v>
      </c>
      <c r="O57" s="47">
        <v>9049.6299999999992</v>
      </c>
      <c r="P57" s="47">
        <v>9049.6299999999992</v>
      </c>
      <c r="Q57" s="47">
        <v>9049.6299999999992</v>
      </c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G57" s="35">
        <f t="shared" si="12"/>
        <v>108595.56000000001</v>
      </c>
      <c r="BI57" s="45" t="s">
        <v>296</v>
      </c>
      <c r="BJ57" s="46"/>
      <c r="BK57" s="46"/>
      <c r="BL57" s="46"/>
      <c r="BM57" s="46"/>
      <c r="BN57" s="46"/>
      <c r="BO57" s="46"/>
      <c r="BP57" s="46"/>
      <c r="BQ57" s="46"/>
    </row>
    <row r="58" spans="1:69" s="18" customFormat="1" ht="12.75" customHeight="1" x14ac:dyDescent="0.2">
      <c r="A58" s="1"/>
      <c r="B58" s="37" t="s">
        <v>179</v>
      </c>
      <c r="C58" s="49" t="s">
        <v>297</v>
      </c>
      <c r="D58" s="32"/>
      <c r="E58" s="19"/>
      <c r="F58" s="34">
        <f>9965+1200+285+270+400+466+775</f>
        <v>13361</v>
      </c>
      <c r="G58" s="34">
        <f>F58</f>
        <v>13361</v>
      </c>
      <c r="H58" s="34">
        <f t="shared" ref="H58:Q58" si="19">G58</f>
        <v>13361</v>
      </c>
      <c r="I58" s="34">
        <f t="shared" si="19"/>
        <v>13361</v>
      </c>
      <c r="J58" s="34">
        <f t="shared" si="19"/>
        <v>13361</v>
      </c>
      <c r="K58" s="34">
        <f t="shared" si="19"/>
        <v>13361</v>
      </c>
      <c r="L58" s="34">
        <f t="shared" si="19"/>
        <v>13361</v>
      </c>
      <c r="M58" s="34">
        <f t="shared" si="19"/>
        <v>13361</v>
      </c>
      <c r="N58" s="34">
        <f t="shared" si="19"/>
        <v>13361</v>
      </c>
      <c r="O58" s="34">
        <f t="shared" si="19"/>
        <v>13361</v>
      </c>
      <c r="P58" s="34">
        <f t="shared" si="19"/>
        <v>13361</v>
      </c>
      <c r="Q58" s="34">
        <f t="shared" si="19"/>
        <v>13361</v>
      </c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G58" s="35">
        <f t="shared" si="12"/>
        <v>160332</v>
      </c>
      <c r="BH58" s="18" t="s">
        <v>23</v>
      </c>
      <c r="BI58" s="25" t="s">
        <v>298</v>
      </c>
    </row>
    <row r="59" spans="1:69" s="18" customFormat="1" ht="12.75" customHeight="1" x14ac:dyDescent="0.2">
      <c r="A59" s="1"/>
      <c r="B59" s="18" t="s">
        <v>181</v>
      </c>
      <c r="C59" s="18" t="s">
        <v>182</v>
      </c>
      <c r="D59" s="32"/>
      <c r="E59" s="19"/>
      <c r="F59" s="34">
        <v>-2500</v>
      </c>
      <c r="G59" s="34">
        <v>-2500</v>
      </c>
      <c r="H59" s="34">
        <v>-2500</v>
      </c>
      <c r="I59" s="34">
        <v>-2500</v>
      </c>
      <c r="J59" s="34">
        <v>-2500</v>
      </c>
      <c r="K59" s="34">
        <v>-2500</v>
      </c>
      <c r="L59" s="34">
        <v>-2500</v>
      </c>
      <c r="M59" s="34">
        <v>-2500</v>
      </c>
      <c r="N59" s="34">
        <v>-2500</v>
      </c>
      <c r="O59" s="34">
        <v>-2500</v>
      </c>
      <c r="P59" s="34">
        <v>-2500</v>
      </c>
      <c r="Q59" s="34">
        <v>-2500</v>
      </c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G59" s="35">
        <f t="shared" si="12"/>
        <v>-30000</v>
      </c>
      <c r="BH59" s="18" t="s">
        <v>23</v>
      </c>
      <c r="BI59" s="25" t="s">
        <v>299</v>
      </c>
    </row>
    <row r="60" spans="1:69" s="18" customFormat="1" ht="12.75" customHeight="1" x14ac:dyDescent="0.2">
      <c r="A60" s="1"/>
      <c r="B60" s="18" t="s">
        <v>183</v>
      </c>
      <c r="C60" s="18" t="s">
        <v>184</v>
      </c>
      <c r="D60" s="32"/>
      <c r="E60" s="19"/>
      <c r="F60" s="34"/>
      <c r="G60" s="34">
        <v>-250</v>
      </c>
      <c r="H60" s="34"/>
      <c r="I60" s="34"/>
      <c r="J60" s="34">
        <v>-250</v>
      </c>
      <c r="K60" s="34"/>
      <c r="L60" s="34"/>
      <c r="M60" s="34">
        <v>-250</v>
      </c>
      <c r="N60" s="34"/>
      <c r="O60" s="34"/>
      <c r="P60" s="34">
        <v>-250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G60" s="35">
        <f t="shared" si="12"/>
        <v>-1000</v>
      </c>
      <c r="BH60" s="18" t="s">
        <v>23</v>
      </c>
      <c r="BI60" s="25"/>
    </row>
    <row r="61" spans="1:69" s="18" customFormat="1" ht="12.75" customHeight="1" x14ac:dyDescent="0.2">
      <c r="A61" s="1"/>
      <c r="B61" s="18" t="s">
        <v>185</v>
      </c>
      <c r="C61" s="18" t="s">
        <v>186</v>
      </c>
      <c r="D61" s="32"/>
      <c r="E61" s="19"/>
      <c r="F61" s="34">
        <v>-100</v>
      </c>
      <c r="G61" s="34">
        <v>-100</v>
      </c>
      <c r="H61" s="34">
        <v>-100</v>
      </c>
      <c r="I61" s="34">
        <v>-100</v>
      </c>
      <c r="J61" s="34">
        <v>-100</v>
      </c>
      <c r="K61" s="34">
        <v>-100</v>
      </c>
      <c r="L61" s="34">
        <v>-100</v>
      </c>
      <c r="M61" s="34">
        <v>-100</v>
      </c>
      <c r="N61" s="34">
        <v>-100</v>
      </c>
      <c r="O61" s="34">
        <v>-100</v>
      </c>
      <c r="P61" s="34">
        <v>-100</v>
      </c>
      <c r="Q61" s="34">
        <v>-100</v>
      </c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G61" s="35">
        <f t="shared" si="12"/>
        <v>-1200</v>
      </c>
      <c r="BH61" s="18" t="s">
        <v>23</v>
      </c>
      <c r="BI61" s="25"/>
    </row>
    <row r="62" spans="1:69" s="18" customFormat="1" ht="12.75" customHeight="1" x14ac:dyDescent="0.2">
      <c r="A62" s="1"/>
      <c r="B62" s="18" t="s">
        <v>187</v>
      </c>
      <c r="C62" s="18" t="s">
        <v>188</v>
      </c>
      <c r="D62" s="32"/>
      <c r="E62" s="19"/>
      <c r="F62" s="34">
        <v>-2000</v>
      </c>
      <c r="G62" s="34">
        <v>-2000</v>
      </c>
      <c r="H62" s="34">
        <v>-2000</v>
      </c>
      <c r="I62" s="34">
        <v>-2000</v>
      </c>
      <c r="J62" s="34">
        <v>-2000</v>
      </c>
      <c r="K62" s="34">
        <v>-2000</v>
      </c>
      <c r="L62" s="34">
        <v>-2000</v>
      </c>
      <c r="M62" s="34">
        <v>-2000</v>
      </c>
      <c r="N62" s="34">
        <v>-2000</v>
      </c>
      <c r="O62" s="34">
        <v>-2000</v>
      </c>
      <c r="P62" s="34">
        <v>-2000</v>
      </c>
      <c r="Q62" s="34">
        <v>-2000</v>
      </c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G62" s="35">
        <f t="shared" si="12"/>
        <v>-24000</v>
      </c>
      <c r="BH62" s="18" t="s">
        <v>23</v>
      </c>
      <c r="BI62" s="25"/>
    </row>
    <row r="63" spans="1:69" s="18" customFormat="1" ht="12.75" customHeight="1" x14ac:dyDescent="0.2">
      <c r="A63" s="1"/>
      <c r="B63" s="18" t="s">
        <v>189</v>
      </c>
      <c r="C63" s="18" t="s">
        <v>190</v>
      </c>
      <c r="D63" s="32"/>
      <c r="E63" s="19"/>
      <c r="F63" s="34">
        <v>-20000</v>
      </c>
      <c r="G63" s="34">
        <v>-20000</v>
      </c>
      <c r="H63" s="34">
        <v>-20000</v>
      </c>
      <c r="I63" s="34">
        <v>-20000</v>
      </c>
      <c r="J63" s="34">
        <v>-20000</v>
      </c>
      <c r="K63" s="34">
        <v>-20000</v>
      </c>
      <c r="L63" s="34">
        <v>-20000</v>
      </c>
      <c r="M63" s="34">
        <v>-20000</v>
      </c>
      <c r="N63" s="34">
        <v>-20000</v>
      </c>
      <c r="O63" s="34">
        <v>-20000</v>
      </c>
      <c r="P63" s="34">
        <v>-20000</v>
      </c>
      <c r="Q63" s="34">
        <v>-20000</v>
      </c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G63" s="35">
        <f t="shared" si="12"/>
        <v>-240000</v>
      </c>
      <c r="BH63" s="18" t="s">
        <v>23</v>
      </c>
      <c r="BI63" s="25"/>
    </row>
    <row r="64" spans="1:69" s="18" customFormat="1" ht="12.75" customHeight="1" x14ac:dyDescent="0.2">
      <c r="A64" s="1"/>
      <c r="B64" s="18" t="s">
        <v>191</v>
      </c>
      <c r="C64" s="18" t="s">
        <v>192</v>
      </c>
      <c r="D64" s="32"/>
      <c r="E64" s="19"/>
      <c r="F64" s="34">
        <v>-250</v>
      </c>
      <c r="G64" s="34">
        <v>-250</v>
      </c>
      <c r="H64" s="34">
        <v>-250</v>
      </c>
      <c r="I64" s="34">
        <v>-250</v>
      </c>
      <c r="J64" s="34">
        <v>-250</v>
      </c>
      <c r="K64" s="34">
        <v>-250</v>
      </c>
      <c r="L64" s="34">
        <v>-250</v>
      </c>
      <c r="M64" s="34">
        <v>-250</v>
      </c>
      <c r="N64" s="34">
        <v>-250</v>
      </c>
      <c r="O64" s="34">
        <v>-250</v>
      </c>
      <c r="P64" s="34">
        <v>-250</v>
      </c>
      <c r="Q64" s="34">
        <v>-250</v>
      </c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G64" s="35">
        <f t="shared" si="12"/>
        <v>-3000</v>
      </c>
      <c r="BH64" s="18" t="s">
        <v>23</v>
      </c>
      <c r="BI64" s="45" t="s">
        <v>300</v>
      </c>
      <c r="BJ64" s="46"/>
      <c r="BK64" s="46"/>
    </row>
    <row r="65" spans="1:63" s="18" customFormat="1" ht="12.75" customHeight="1" x14ac:dyDescent="0.2">
      <c r="A65" s="1"/>
      <c r="B65" s="18" t="s">
        <v>193</v>
      </c>
      <c r="C65" s="18" t="s">
        <v>194</v>
      </c>
      <c r="D65" s="32"/>
      <c r="E65" s="19"/>
      <c r="F65" s="34">
        <v>-1500</v>
      </c>
      <c r="G65" s="34">
        <v>-1500</v>
      </c>
      <c r="H65" s="34">
        <v>-1500</v>
      </c>
      <c r="I65" s="34">
        <v>-1500</v>
      </c>
      <c r="J65" s="34">
        <v>-1500</v>
      </c>
      <c r="K65" s="34">
        <v>-1500</v>
      </c>
      <c r="L65" s="34">
        <v>-1500</v>
      </c>
      <c r="M65" s="34">
        <v>-1500</v>
      </c>
      <c r="N65" s="34">
        <v>-1500</v>
      </c>
      <c r="O65" s="34">
        <v>-1500</v>
      </c>
      <c r="P65" s="34">
        <v>-1500</v>
      </c>
      <c r="Q65" s="34">
        <v>-1500</v>
      </c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G65" s="35">
        <f t="shared" si="12"/>
        <v>-18000</v>
      </c>
      <c r="BH65" s="18" t="s">
        <v>23</v>
      </c>
      <c r="BI65" s="45"/>
      <c r="BJ65" s="46"/>
    </row>
    <row r="66" spans="1:63" s="18" customFormat="1" ht="12.75" customHeight="1" x14ac:dyDescent="0.2">
      <c r="A66" s="1"/>
      <c r="B66" s="37" t="s">
        <v>195</v>
      </c>
      <c r="C66" s="37" t="s">
        <v>196</v>
      </c>
      <c r="D66" s="32"/>
      <c r="E66" s="19"/>
      <c r="F66" s="34">
        <v>-1400</v>
      </c>
      <c r="G66" s="34">
        <v>-1400</v>
      </c>
      <c r="H66" s="34">
        <v>-1400</v>
      </c>
      <c r="I66" s="34">
        <v>-1400</v>
      </c>
      <c r="J66" s="34">
        <v>-1400</v>
      </c>
      <c r="K66" s="34">
        <v>-1400</v>
      </c>
      <c r="L66" s="34">
        <v>-1400</v>
      </c>
      <c r="M66" s="34">
        <v>-1400</v>
      </c>
      <c r="N66" s="34">
        <v>-1400</v>
      </c>
      <c r="O66" s="34">
        <v>-1400</v>
      </c>
      <c r="P66" s="34">
        <v>-1400</v>
      </c>
      <c r="Q66" s="34">
        <v>-1400</v>
      </c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G66" s="35">
        <f t="shared" si="12"/>
        <v>-16800</v>
      </c>
      <c r="BH66" s="18" t="s">
        <v>23</v>
      </c>
      <c r="BI66" s="45" t="s">
        <v>301</v>
      </c>
      <c r="BJ66" s="46"/>
      <c r="BK66" s="46"/>
    </row>
    <row r="67" spans="1:63" s="18" customFormat="1" ht="12.75" customHeight="1" x14ac:dyDescent="0.2">
      <c r="A67" s="1"/>
      <c r="B67" s="18" t="s">
        <v>197</v>
      </c>
      <c r="C67" s="18" t="s">
        <v>198</v>
      </c>
      <c r="D67" s="32"/>
      <c r="E67" s="19"/>
      <c r="F67" s="34">
        <f t="shared" ref="F67:Q67" si="20">SUM(F53:F66)</f>
        <v>-47351.37</v>
      </c>
      <c r="G67" s="34">
        <f t="shared" si="20"/>
        <v>-47601.37</v>
      </c>
      <c r="H67" s="34">
        <f t="shared" si="20"/>
        <v>-47351.37</v>
      </c>
      <c r="I67" s="34">
        <f t="shared" si="20"/>
        <v>-47351.37</v>
      </c>
      <c r="J67" s="34">
        <f t="shared" si="20"/>
        <v>-48634.9</v>
      </c>
      <c r="K67" s="34">
        <f t="shared" si="20"/>
        <v>-48384.9</v>
      </c>
      <c r="L67" s="34">
        <f t="shared" si="20"/>
        <v>-48384.9</v>
      </c>
      <c r="M67" s="34">
        <f t="shared" si="20"/>
        <v>-48634.9</v>
      </c>
      <c r="N67" s="34">
        <f t="shared" si="20"/>
        <v>-48384.9</v>
      </c>
      <c r="O67" s="34">
        <f t="shared" si="20"/>
        <v>-48384.9</v>
      </c>
      <c r="P67" s="34">
        <f t="shared" si="20"/>
        <v>-48634.9</v>
      </c>
      <c r="Q67" s="34">
        <f t="shared" si="20"/>
        <v>-48384.9</v>
      </c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G67" s="35">
        <f t="shared" si="12"/>
        <v>-577484.68000000017</v>
      </c>
      <c r="BH67" s="18" t="s">
        <v>23</v>
      </c>
      <c r="BI67" s="25" t="s">
        <v>302</v>
      </c>
    </row>
    <row r="68" spans="1:63" s="18" customFormat="1" ht="12.75" customHeight="1" x14ac:dyDescent="0.2">
      <c r="A68" s="1"/>
      <c r="B68" s="18" t="s">
        <v>199</v>
      </c>
      <c r="C68" s="18" t="s">
        <v>200</v>
      </c>
      <c r="D68" s="32"/>
      <c r="E68" s="19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G68" s="35"/>
      <c r="BH68" s="18" t="s">
        <v>64</v>
      </c>
      <c r="BI68" s="25"/>
    </row>
    <row r="69" spans="1:63" s="18" customFormat="1" ht="12.75" customHeight="1" x14ac:dyDescent="0.2">
      <c r="A69" s="1"/>
      <c r="B69" s="18" t="s">
        <v>201</v>
      </c>
      <c r="C69" s="18" t="s">
        <v>202</v>
      </c>
      <c r="D69" s="32"/>
      <c r="E69" s="19"/>
      <c r="F69" s="34"/>
      <c r="G69" s="34">
        <v>-250</v>
      </c>
      <c r="H69" s="34"/>
      <c r="I69" s="34"/>
      <c r="J69" s="34">
        <v>-250</v>
      </c>
      <c r="K69" s="34"/>
      <c r="L69" s="34"/>
      <c r="M69" s="34">
        <v>-250</v>
      </c>
      <c r="N69" s="34"/>
      <c r="O69" s="34"/>
      <c r="P69" s="34">
        <v>-250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G69" s="35">
        <f t="shared" si="12"/>
        <v>-1000</v>
      </c>
      <c r="BH69" s="18" t="s">
        <v>16</v>
      </c>
      <c r="BI69" s="25"/>
    </row>
    <row r="70" spans="1:63" s="18" customFormat="1" ht="12.75" customHeight="1" x14ac:dyDescent="0.2">
      <c r="A70" s="1"/>
      <c r="B70" s="18" t="s">
        <v>203</v>
      </c>
      <c r="C70" s="18" t="s">
        <v>204</v>
      </c>
      <c r="D70" s="32"/>
      <c r="E70" s="19"/>
      <c r="F70" s="34">
        <v>-2000</v>
      </c>
      <c r="G70" s="34">
        <v>-2000</v>
      </c>
      <c r="H70" s="34">
        <v>-2000</v>
      </c>
      <c r="I70" s="34">
        <v>-2000</v>
      </c>
      <c r="J70" s="34">
        <v>-2000</v>
      </c>
      <c r="K70" s="34">
        <v>-2000</v>
      </c>
      <c r="L70" s="34">
        <v>-2000</v>
      </c>
      <c r="M70" s="34">
        <v>-2000</v>
      </c>
      <c r="N70" s="34">
        <v>-2000</v>
      </c>
      <c r="O70" s="34">
        <v>-2000</v>
      </c>
      <c r="P70" s="34">
        <v>-2000</v>
      </c>
      <c r="Q70" s="34">
        <v>-2000</v>
      </c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G70" s="35">
        <f t="shared" si="12"/>
        <v>-24000</v>
      </c>
      <c r="BH70" s="18" t="s">
        <v>23</v>
      </c>
      <c r="BI70" s="25"/>
    </row>
    <row r="71" spans="1:63" s="18" customFormat="1" ht="12.75" customHeight="1" x14ac:dyDescent="0.2">
      <c r="A71" s="1"/>
      <c r="B71" s="18" t="s">
        <v>205</v>
      </c>
      <c r="C71" s="18" t="s">
        <v>206</v>
      </c>
      <c r="D71" s="32"/>
      <c r="E71" s="19"/>
      <c r="F71" s="34">
        <f>SUM(F69:F70)</f>
        <v>-2000</v>
      </c>
      <c r="G71" s="34">
        <f t="shared" ref="G71:Q71" si="21">SUM(G69:G70)</f>
        <v>-2250</v>
      </c>
      <c r="H71" s="34">
        <f t="shared" si="21"/>
        <v>-2000</v>
      </c>
      <c r="I71" s="34">
        <f t="shared" si="21"/>
        <v>-2000</v>
      </c>
      <c r="J71" s="34">
        <f t="shared" si="21"/>
        <v>-2250</v>
      </c>
      <c r="K71" s="34">
        <f t="shared" si="21"/>
        <v>-2000</v>
      </c>
      <c r="L71" s="34">
        <f t="shared" si="21"/>
        <v>-2000</v>
      </c>
      <c r="M71" s="34">
        <f t="shared" si="21"/>
        <v>-2250</v>
      </c>
      <c r="N71" s="34">
        <f t="shared" si="21"/>
        <v>-2000</v>
      </c>
      <c r="O71" s="34">
        <f t="shared" si="21"/>
        <v>-2000</v>
      </c>
      <c r="P71" s="34">
        <f t="shared" si="21"/>
        <v>-2250</v>
      </c>
      <c r="Q71" s="34">
        <f t="shared" si="21"/>
        <v>-2000</v>
      </c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G71" s="35">
        <f t="shared" si="12"/>
        <v>-25000</v>
      </c>
      <c r="BH71" s="18" t="s">
        <v>23</v>
      </c>
      <c r="BI71" s="25"/>
    </row>
    <row r="72" spans="1:63" s="18" customFormat="1" ht="12.75" customHeight="1" x14ac:dyDescent="0.2">
      <c r="A72" s="1"/>
      <c r="B72" s="18" t="s">
        <v>207</v>
      </c>
      <c r="C72" s="18" t="s">
        <v>208</v>
      </c>
      <c r="D72" s="32"/>
      <c r="E72" s="19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G72" s="35"/>
      <c r="BH72" s="18" t="s">
        <v>64</v>
      </c>
      <c r="BI72" s="25"/>
    </row>
    <row r="73" spans="1:63" s="18" customFormat="1" ht="12.75" customHeight="1" x14ac:dyDescent="0.2">
      <c r="A73" s="1"/>
      <c r="B73" s="18" t="s">
        <v>209</v>
      </c>
      <c r="C73" s="18" t="s">
        <v>210</v>
      </c>
      <c r="D73" s="32"/>
      <c r="E73" s="19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G73" s="35">
        <f t="shared" si="12"/>
        <v>0</v>
      </c>
      <c r="BH73" s="18" t="s">
        <v>16</v>
      </c>
      <c r="BI73" s="25"/>
    </row>
    <row r="74" spans="1:63" s="18" customFormat="1" ht="12.75" customHeight="1" x14ac:dyDescent="0.2">
      <c r="A74" s="1"/>
      <c r="B74" s="18" t="s">
        <v>211</v>
      </c>
      <c r="C74" s="18" t="s">
        <v>212</v>
      </c>
      <c r="D74" s="32"/>
      <c r="E74" s="19"/>
      <c r="F74" s="34">
        <f>SUM(F73)</f>
        <v>0</v>
      </c>
      <c r="G74" s="34">
        <f t="shared" ref="G74:Q74" si="22">SUM(G73)</f>
        <v>0</v>
      </c>
      <c r="H74" s="34">
        <f t="shared" si="22"/>
        <v>0</v>
      </c>
      <c r="I74" s="34">
        <f t="shared" si="22"/>
        <v>0</v>
      </c>
      <c r="J74" s="34">
        <f t="shared" si="22"/>
        <v>0</v>
      </c>
      <c r="K74" s="34">
        <f t="shared" si="22"/>
        <v>0</v>
      </c>
      <c r="L74" s="34">
        <f t="shared" si="22"/>
        <v>0</v>
      </c>
      <c r="M74" s="34">
        <f t="shared" si="22"/>
        <v>0</v>
      </c>
      <c r="N74" s="34">
        <f t="shared" si="22"/>
        <v>0</v>
      </c>
      <c r="O74" s="34">
        <f t="shared" si="22"/>
        <v>0</v>
      </c>
      <c r="P74" s="34">
        <f t="shared" si="22"/>
        <v>0</v>
      </c>
      <c r="Q74" s="34">
        <f t="shared" si="22"/>
        <v>0</v>
      </c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G74" s="35">
        <f t="shared" si="12"/>
        <v>0</v>
      </c>
      <c r="BH74" s="18" t="s">
        <v>23</v>
      </c>
      <c r="BI74" s="25"/>
    </row>
    <row r="75" spans="1:63" s="18" customFormat="1" ht="12.75" customHeight="1" x14ac:dyDescent="0.2">
      <c r="A75" s="1"/>
      <c r="B75" s="18" t="s">
        <v>213</v>
      </c>
      <c r="C75" s="18" t="s">
        <v>214</v>
      </c>
      <c r="D75" s="32"/>
      <c r="E75" s="19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G75" s="35">
        <f t="shared" si="12"/>
        <v>0</v>
      </c>
      <c r="BH75" s="18" t="s">
        <v>64</v>
      </c>
      <c r="BI75" s="25"/>
    </row>
    <row r="76" spans="1:63" s="18" customFormat="1" ht="12.75" customHeight="1" x14ac:dyDescent="0.2">
      <c r="A76" s="1"/>
      <c r="B76" s="18" t="s">
        <v>215</v>
      </c>
      <c r="C76" s="18" t="s">
        <v>216</v>
      </c>
      <c r="D76" s="32"/>
      <c r="E76" s="19"/>
      <c r="F76" s="34">
        <v>-235</v>
      </c>
      <c r="G76" s="34">
        <v>-235</v>
      </c>
      <c r="H76" s="34">
        <v>-235</v>
      </c>
      <c r="I76" s="34">
        <v>-235</v>
      </c>
      <c r="J76" s="34">
        <v>-235</v>
      </c>
      <c r="K76" s="34">
        <v>-235</v>
      </c>
      <c r="L76" s="34">
        <v>-235</v>
      </c>
      <c r="M76" s="34">
        <v>-235</v>
      </c>
      <c r="N76" s="34">
        <v>-235</v>
      </c>
      <c r="O76" s="34">
        <v>-235</v>
      </c>
      <c r="P76" s="34">
        <v>-235</v>
      </c>
      <c r="Q76" s="34">
        <v>-235</v>
      </c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G76" s="35">
        <f t="shared" si="12"/>
        <v>-2820</v>
      </c>
      <c r="BH76" s="18" t="s">
        <v>16</v>
      </c>
      <c r="BI76" s="25"/>
    </row>
    <row r="77" spans="1:63" s="18" customFormat="1" ht="12.75" customHeight="1" x14ac:dyDescent="0.2">
      <c r="A77" s="1"/>
      <c r="B77" s="18" t="s">
        <v>282</v>
      </c>
      <c r="C77" s="18" t="s">
        <v>283</v>
      </c>
      <c r="D77" s="32"/>
      <c r="E77" s="19"/>
      <c r="F77" s="34"/>
      <c r="G77" s="34"/>
      <c r="H77" s="34">
        <v>-1000</v>
      </c>
      <c r="I77" s="34"/>
      <c r="J77" s="34"/>
      <c r="K77" s="34">
        <v>-1000</v>
      </c>
      <c r="L77" s="34"/>
      <c r="M77" s="34"/>
      <c r="N77" s="34">
        <v>-1000</v>
      </c>
      <c r="O77" s="34"/>
      <c r="P77" s="34"/>
      <c r="Q77" s="34">
        <v>-1000</v>
      </c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G77" s="35">
        <f t="shared" si="12"/>
        <v>-4000</v>
      </c>
      <c r="BI77" s="25"/>
    </row>
    <row r="78" spans="1:63" s="18" customFormat="1" ht="12.75" customHeight="1" x14ac:dyDescent="0.2">
      <c r="A78" s="1"/>
      <c r="B78" s="18" t="s">
        <v>217</v>
      </c>
      <c r="C78" s="18" t="s">
        <v>218</v>
      </c>
      <c r="D78" s="32"/>
      <c r="E78" s="19"/>
      <c r="F78" s="34">
        <v>-950</v>
      </c>
      <c r="G78" s="34">
        <v>-950</v>
      </c>
      <c r="H78" s="34">
        <v>-950</v>
      </c>
      <c r="I78" s="34">
        <v>-950</v>
      </c>
      <c r="J78" s="34">
        <v>-950</v>
      </c>
      <c r="K78" s="34">
        <v>-950</v>
      </c>
      <c r="L78" s="34">
        <v>-950</v>
      </c>
      <c r="M78" s="34">
        <v>-950</v>
      </c>
      <c r="N78" s="34">
        <v>-950</v>
      </c>
      <c r="O78" s="34">
        <v>-950</v>
      </c>
      <c r="P78" s="34">
        <v>-950</v>
      </c>
      <c r="Q78" s="34">
        <v>-950</v>
      </c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G78" s="35">
        <f t="shared" si="12"/>
        <v>-11400</v>
      </c>
      <c r="BH78" s="18" t="s">
        <v>23</v>
      </c>
      <c r="BI78" s="25"/>
    </row>
    <row r="79" spans="1:63" s="18" customFormat="1" ht="12.75" customHeight="1" x14ac:dyDescent="0.2">
      <c r="A79" s="1"/>
      <c r="B79" s="18" t="s">
        <v>219</v>
      </c>
      <c r="C79" s="18" t="s">
        <v>220</v>
      </c>
      <c r="D79" s="32"/>
      <c r="E79" s="19"/>
      <c r="F79" s="34">
        <f>SUM(F76:F78)</f>
        <v>-1185</v>
      </c>
      <c r="G79" s="34">
        <f t="shared" ref="G79:Q79" si="23">SUM(G76:G78)</f>
        <v>-1185</v>
      </c>
      <c r="H79" s="34">
        <f t="shared" si="23"/>
        <v>-2185</v>
      </c>
      <c r="I79" s="34">
        <f t="shared" si="23"/>
        <v>-1185</v>
      </c>
      <c r="J79" s="34">
        <f t="shared" si="23"/>
        <v>-1185</v>
      </c>
      <c r="K79" s="34">
        <f t="shared" si="23"/>
        <v>-2185</v>
      </c>
      <c r="L79" s="34">
        <f t="shared" si="23"/>
        <v>-1185</v>
      </c>
      <c r="M79" s="34">
        <f t="shared" si="23"/>
        <v>-1185</v>
      </c>
      <c r="N79" s="34">
        <f t="shared" si="23"/>
        <v>-2185</v>
      </c>
      <c r="O79" s="34">
        <f t="shared" si="23"/>
        <v>-1185</v>
      </c>
      <c r="P79" s="34">
        <f t="shared" si="23"/>
        <v>-1185</v>
      </c>
      <c r="Q79" s="34">
        <f t="shared" si="23"/>
        <v>-2185</v>
      </c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G79" s="35">
        <f t="shared" si="12"/>
        <v>-18220</v>
      </c>
      <c r="BH79" s="18" t="s">
        <v>23</v>
      </c>
      <c r="BI79" s="25"/>
    </row>
    <row r="80" spans="1:63" s="18" customFormat="1" ht="12.75" customHeight="1" x14ac:dyDescent="0.2">
      <c r="A80" s="1"/>
      <c r="B80" s="18" t="s">
        <v>221</v>
      </c>
      <c r="C80" s="18" t="s">
        <v>222</v>
      </c>
      <c r="D80" s="32"/>
      <c r="E80" s="19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G80" s="35"/>
      <c r="BH80" s="18" t="s">
        <v>64</v>
      </c>
      <c r="BI80" s="25"/>
    </row>
    <row r="81" spans="1:62" s="18" customFormat="1" ht="12.75" customHeight="1" x14ac:dyDescent="0.2">
      <c r="A81" s="1"/>
      <c r="B81" s="18" t="s">
        <v>223</v>
      </c>
      <c r="C81" s="18" t="s">
        <v>224</v>
      </c>
      <c r="D81" s="32"/>
      <c r="E81" s="19"/>
      <c r="F81" s="34">
        <f>SUM(F80)</f>
        <v>0</v>
      </c>
      <c r="G81" s="34">
        <f t="shared" ref="G81:Q81" si="24">SUM(G80)</f>
        <v>0</v>
      </c>
      <c r="H81" s="34">
        <f t="shared" si="24"/>
        <v>0</v>
      </c>
      <c r="I81" s="34">
        <f t="shared" si="24"/>
        <v>0</v>
      </c>
      <c r="J81" s="34">
        <f t="shared" si="24"/>
        <v>0</v>
      </c>
      <c r="K81" s="34">
        <f t="shared" si="24"/>
        <v>0</v>
      </c>
      <c r="L81" s="34">
        <f t="shared" si="24"/>
        <v>0</v>
      </c>
      <c r="M81" s="34">
        <f t="shared" si="24"/>
        <v>0</v>
      </c>
      <c r="N81" s="34">
        <f t="shared" si="24"/>
        <v>0</v>
      </c>
      <c r="O81" s="34">
        <f t="shared" si="24"/>
        <v>0</v>
      </c>
      <c r="P81" s="34">
        <f t="shared" si="24"/>
        <v>0</v>
      </c>
      <c r="Q81" s="34">
        <f t="shared" si="24"/>
        <v>0</v>
      </c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G81" s="35">
        <f t="shared" si="12"/>
        <v>0</v>
      </c>
      <c r="BH81" s="18" t="s">
        <v>16</v>
      </c>
      <c r="BI81" s="25"/>
    </row>
    <row r="82" spans="1:62" s="18" customFormat="1" ht="12.75" customHeight="1" x14ac:dyDescent="0.2">
      <c r="A82" s="1"/>
      <c r="B82" s="18" t="s">
        <v>225</v>
      </c>
      <c r="C82" s="18" t="s">
        <v>226</v>
      </c>
      <c r="D82" s="32"/>
      <c r="E82" s="19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G82" s="35"/>
      <c r="BH82" s="18" t="s">
        <v>64</v>
      </c>
      <c r="BI82" s="25"/>
    </row>
    <row r="83" spans="1:62" s="18" customFormat="1" ht="12.75" customHeight="1" x14ac:dyDescent="0.2">
      <c r="A83" s="1"/>
      <c r="B83" s="18" t="s">
        <v>227</v>
      </c>
      <c r="C83" s="18" t="s">
        <v>228</v>
      </c>
      <c r="D83" s="32"/>
      <c r="E83" s="19"/>
      <c r="F83" s="34">
        <f>SUM(F82)</f>
        <v>0</v>
      </c>
      <c r="G83" s="34">
        <f t="shared" ref="G83:Q83" si="25">SUM(G82)</f>
        <v>0</v>
      </c>
      <c r="H83" s="34">
        <f t="shared" si="25"/>
        <v>0</v>
      </c>
      <c r="I83" s="34">
        <f t="shared" si="25"/>
        <v>0</v>
      </c>
      <c r="J83" s="34">
        <f t="shared" si="25"/>
        <v>0</v>
      </c>
      <c r="K83" s="34">
        <f t="shared" si="25"/>
        <v>0</v>
      </c>
      <c r="L83" s="34">
        <f t="shared" si="25"/>
        <v>0</v>
      </c>
      <c r="M83" s="34">
        <f t="shared" si="25"/>
        <v>0</v>
      </c>
      <c r="N83" s="34">
        <f t="shared" si="25"/>
        <v>0</v>
      </c>
      <c r="O83" s="34">
        <f t="shared" si="25"/>
        <v>0</v>
      </c>
      <c r="P83" s="34">
        <f t="shared" si="25"/>
        <v>0</v>
      </c>
      <c r="Q83" s="34">
        <f t="shared" si="25"/>
        <v>0</v>
      </c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G83" s="35">
        <f t="shared" si="12"/>
        <v>0</v>
      </c>
      <c r="BH83" s="18" t="s">
        <v>16</v>
      </c>
      <c r="BI83" s="25"/>
    </row>
    <row r="84" spans="1:62" s="18" customFormat="1" ht="12.75" customHeight="1" x14ac:dyDescent="0.2">
      <c r="A84" s="1"/>
      <c r="B84" s="18" t="s">
        <v>229</v>
      </c>
      <c r="C84" s="18" t="s">
        <v>230</v>
      </c>
      <c r="D84" s="32"/>
      <c r="E84" s="19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G84" s="35"/>
      <c r="BH84" s="18" t="s">
        <v>64</v>
      </c>
      <c r="BI84" s="25"/>
    </row>
    <row r="85" spans="1:62" s="18" customFormat="1" ht="12.75" customHeight="1" x14ac:dyDescent="0.2">
      <c r="A85" s="1"/>
      <c r="B85" s="18" t="s">
        <v>231</v>
      </c>
      <c r="C85" s="18" t="s">
        <v>232</v>
      </c>
      <c r="D85" s="32"/>
      <c r="E85" s="19"/>
      <c r="F85" s="34">
        <f>SUM(F84)</f>
        <v>0</v>
      </c>
      <c r="G85" s="34">
        <f t="shared" ref="G85:Q85" si="26">SUM(G84)</f>
        <v>0</v>
      </c>
      <c r="H85" s="34">
        <f t="shared" si="26"/>
        <v>0</v>
      </c>
      <c r="I85" s="34">
        <f t="shared" si="26"/>
        <v>0</v>
      </c>
      <c r="J85" s="34">
        <f t="shared" si="26"/>
        <v>0</v>
      </c>
      <c r="K85" s="34">
        <f t="shared" si="26"/>
        <v>0</v>
      </c>
      <c r="L85" s="34">
        <f t="shared" si="26"/>
        <v>0</v>
      </c>
      <c r="M85" s="34">
        <f t="shared" si="26"/>
        <v>0</v>
      </c>
      <c r="N85" s="34">
        <f t="shared" si="26"/>
        <v>0</v>
      </c>
      <c r="O85" s="34">
        <f t="shared" si="26"/>
        <v>0</v>
      </c>
      <c r="P85" s="34">
        <f t="shared" si="26"/>
        <v>0</v>
      </c>
      <c r="Q85" s="34">
        <f t="shared" si="26"/>
        <v>0</v>
      </c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G85" s="35">
        <f t="shared" si="12"/>
        <v>0</v>
      </c>
      <c r="BH85" s="18" t="s">
        <v>16</v>
      </c>
      <c r="BI85" s="25"/>
    </row>
    <row r="86" spans="1:62" s="18" customFormat="1" ht="12.75" customHeight="1" x14ac:dyDescent="0.2">
      <c r="A86" s="1"/>
      <c r="B86" s="18" t="s">
        <v>233</v>
      </c>
      <c r="C86" s="18" t="s">
        <v>234</v>
      </c>
      <c r="D86" s="32"/>
      <c r="E86" s="19"/>
      <c r="F86" s="34">
        <f t="shared" ref="F86:Q86" si="27">F85+F83+F81+F79+F74+F71+F67+F51+F46+F42+F38+F35</f>
        <v>-166577.37</v>
      </c>
      <c r="G86" s="34">
        <f t="shared" si="27"/>
        <v>-168027.37</v>
      </c>
      <c r="H86" s="34">
        <f t="shared" si="27"/>
        <v>-197799.37</v>
      </c>
      <c r="I86" s="34">
        <f t="shared" si="27"/>
        <v>-164502.37</v>
      </c>
      <c r="J86" s="34">
        <f t="shared" si="27"/>
        <v>-166985.9</v>
      </c>
      <c r="K86" s="34">
        <f t="shared" si="27"/>
        <v>-198370.9</v>
      </c>
      <c r="L86" s="34">
        <f t="shared" si="27"/>
        <v>-166024.9</v>
      </c>
      <c r="M86" s="34">
        <f t="shared" si="27"/>
        <v>-167474.9</v>
      </c>
      <c r="N86" s="34">
        <f t="shared" si="27"/>
        <v>-198370.9</v>
      </c>
      <c r="O86" s="34">
        <f t="shared" si="27"/>
        <v>-166024.9</v>
      </c>
      <c r="P86" s="34">
        <f t="shared" si="27"/>
        <v>-167474.9</v>
      </c>
      <c r="Q86" s="34">
        <f t="shared" si="27"/>
        <v>-198370.9</v>
      </c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G86" s="35">
        <f t="shared" si="12"/>
        <v>-2126004.6799999997</v>
      </c>
      <c r="BH86" s="18" t="s">
        <v>64</v>
      </c>
      <c r="BI86" s="25"/>
      <c r="BJ86" s="19">
        <f>SUM(BG24:BG85)/2-BG86</f>
        <v>0</v>
      </c>
    </row>
    <row r="87" spans="1:62" s="18" customFormat="1" ht="12.75" customHeight="1" x14ac:dyDescent="0.2">
      <c r="A87" s="1"/>
      <c r="B87" s="18" t="s">
        <v>235</v>
      </c>
      <c r="C87" s="18" t="s">
        <v>236</v>
      </c>
      <c r="D87" s="32"/>
      <c r="E87" s="19"/>
      <c r="F87" s="34">
        <f t="shared" ref="F87:Q87" si="28">F86+F17</f>
        <v>49194.130000000005</v>
      </c>
      <c r="G87" s="34">
        <f t="shared" si="28"/>
        <v>47744.130000000005</v>
      </c>
      <c r="H87" s="34">
        <f t="shared" si="28"/>
        <v>17972.130000000005</v>
      </c>
      <c r="I87" s="34">
        <f t="shared" si="28"/>
        <v>81477.690000000031</v>
      </c>
      <c r="J87" s="34">
        <f t="shared" si="28"/>
        <v>78994.160000000033</v>
      </c>
      <c r="K87" s="34">
        <f t="shared" si="28"/>
        <v>47609.160000000033</v>
      </c>
      <c r="L87" s="34">
        <f t="shared" si="28"/>
        <v>206699.97999999995</v>
      </c>
      <c r="M87" s="34">
        <f t="shared" si="28"/>
        <v>205249.97999999995</v>
      </c>
      <c r="N87" s="34">
        <f t="shared" si="28"/>
        <v>174353.97999999995</v>
      </c>
      <c r="O87" s="34">
        <f t="shared" si="28"/>
        <v>231230.54999999996</v>
      </c>
      <c r="P87" s="34">
        <f t="shared" si="28"/>
        <v>229780.54999999996</v>
      </c>
      <c r="Q87" s="34">
        <f t="shared" si="28"/>
        <v>198884.54999999996</v>
      </c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G87" s="35">
        <f t="shared" si="12"/>
        <v>1569190.9900000002</v>
      </c>
      <c r="BH87" s="18" t="s">
        <v>64</v>
      </c>
      <c r="BI87" s="25"/>
    </row>
    <row r="88" spans="1:62" s="18" customFormat="1" ht="12.75" customHeight="1" x14ac:dyDescent="0.2">
      <c r="A88" s="1"/>
      <c r="B88" s="18" t="s">
        <v>237</v>
      </c>
      <c r="C88" s="18" t="s">
        <v>238</v>
      </c>
      <c r="D88" s="32"/>
      <c r="E88" s="19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G88" s="35">
        <f t="shared" si="12"/>
        <v>0</v>
      </c>
      <c r="BH88" s="18" t="s">
        <v>64</v>
      </c>
      <c r="BI88" s="25"/>
    </row>
    <row r="89" spans="1:62" s="18" customFormat="1" ht="12.75" customHeight="1" x14ac:dyDescent="0.2">
      <c r="A89" s="1"/>
      <c r="B89" s="18" t="s">
        <v>239</v>
      </c>
      <c r="C89" s="18" t="s">
        <v>238</v>
      </c>
      <c r="D89" s="32"/>
      <c r="E89" s="19"/>
      <c r="F89" s="34">
        <f>SUM(F87:F88)</f>
        <v>49194.130000000005</v>
      </c>
      <c r="G89" s="34">
        <f t="shared" ref="G89:Q89" si="29">SUM(G87:G88)</f>
        <v>47744.130000000005</v>
      </c>
      <c r="H89" s="34">
        <f t="shared" si="29"/>
        <v>17972.130000000005</v>
      </c>
      <c r="I89" s="34">
        <f t="shared" si="29"/>
        <v>81477.690000000031</v>
      </c>
      <c r="J89" s="34">
        <f t="shared" si="29"/>
        <v>78994.160000000033</v>
      </c>
      <c r="K89" s="34">
        <f t="shared" si="29"/>
        <v>47609.160000000033</v>
      </c>
      <c r="L89" s="34">
        <f t="shared" si="29"/>
        <v>206699.97999999995</v>
      </c>
      <c r="M89" s="34">
        <f t="shared" si="29"/>
        <v>205249.97999999995</v>
      </c>
      <c r="N89" s="34">
        <f t="shared" si="29"/>
        <v>174353.97999999995</v>
      </c>
      <c r="O89" s="34">
        <f t="shared" si="29"/>
        <v>231230.54999999996</v>
      </c>
      <c r="P89" s="34">
        <f t="shared" si="29"/>
        <v>229780.54999999996</v>
      </c>
      <c r="Q89" s="34">
        <f t="shared" si="29"/>
        <v>198884.54999999996</v>
      </c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G89" s="35">
        <f t="shared" si="12"/>
        <v>1569190.9900000002</v>
      </c>
      <c r="BH89" s="18" t="s">
        <v>16</v>
      </c>
      <c r="BI89" s="25"/>
    </row>
    <row r="90" spans="1:62" s="18" customFormat="1" ht="12.75" customHeight="1" x14ac:dyDescent="0.2">
      <c r="A90" s="1"/>
      <c r="B90" s="18" t="s">
        <v>240</v>
      </c>
      <c r="C90" s="18" t="s">
        <v>241</v>
      </c>
      <c r="D90" s="32"/>
      <c r="E90" s="19"/>
      <c r="F90" s="34">
        <f>F89</f>
        <v>49194.130000000005</v>
      </c>
      <c r="G90" s="34">
        <f t="shared" ref="G90:Q90" si="30">G89</f>
        <v>47744.130000000005</v>
      </c>
      <c r="H90" s="34">
        <f t="shared" si="30"/>
        <v>17972.130000000005</v>
      </c>
      <c r="I90" s="34">
        <f t="shared" si="30"/>
        <v>81477.690000000031</v>
      </c>
      <c r="J90" s="34">
        <f t="shared" si="30"/>
        <v>78994.160000000033</v>
      </c>
      <c r="K90" s="34">
        <f t="shared" si="30"/>
        <v>47609.160000000033</v>
      </c>
      <c r="L90" s="34">
        <f t="shared" si="30"/>
        <v>206699.97999999995</v>
      </c>
      <c r="M90" s="34">
        <f t="shared" si="30"/>
        <v>205249.97999999995</v>
      </c>
      <c r="N90" s="34">
        <f t="shared" si="30"/>
        <v>174353.97999999995</v>
      </c>
      <c r="O90" s="34">
        <f t="shared" si="30"/>
        <v>231230.54999999996</v>
      </c>
      <c r="P90" s="34">
        <f t="shared" si="30"/>
        <v>229780.54999999996</v>
      </c>
      <c r="Q90" s="34">
        <f t="shared" si="30"/>
        <v>198884.54999999996</v>
      </c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G90" s="35">
        <f t="shared" si="12"/>
        <v>1569190.9900000002</v>
      </c>
      <c r="BH90" s="18" t="s">
        <v>64</v>
      </c>
      <c r="BI90" s="25"/>
    </row>
    <row r="91" spans="1:62" s="18" customFormat="1" ht="12.75" customHeight="1" x14ac:dyDescent="0.2">
      <c r="A91" s="1"/>
      <c r="B91" s="18" t="s">
        <v>242</v>
      </c>
      <c r="C91" s="18" t="s">
        <v>243</v>
      </c>
      <c r="D91" s="32"/>
      <c r="E91" s="19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G91" s="35">
        <f t="shared" si="12"/>
        <v>0</v>
      </c>
      <c r="BH91" s="18" t="s">
        <v>64</v>
      </c>
      <c r="BI91" s="25"/>
    </row>
    <row r="92" spans="1:62" s="18" customFormat="1" ht="12.75" customHeight="1" x14ac:dyDescent="0.2">
      <c r="A92" s="1"/>
      <c r="B92" s="18" t="s">
        <v>248</v>
      </c>
      <c r="C92" s="18" t="s">
        <v>249</v>
      </c>
      <c r="D92" s="32"/>
      <c r="E92" s="19"/>
      <c r="F92" s="34">
        <f t="shared" ref="F92:Q92" si="31">SUM(F90:F91)</f>
        <v>49194.130000000005</v>
      </c>
      <c r="G92" s="34">
        <f t="shared" si="31"/>
        <v>47744.130000000005</v>
      </c>
      <c r="H92" s="34">
        <f t="shared" si="31"/>
        <v>17972.130000000005</v>
      </c>
      <c r="I92" s="34">
        <f t="shared" si="31"/>
        <v>81477.690000000031</v>
      </c>
      <c r="J92" s="34">
        <f t="shared" si="31"/>
        <v>78994.160000000033</v>
      </c>
      <c r="K92" s="34">
        <f t="shared" si="31"/>
        <v>47609.160000000033</v>
      </c>
      <c r="L92" s="34">
        <f t="shared" si="31"/>
        <v>206699.97999999995</v>
      </c>
      <c r="M92" s="34">
        <f t="shared" si="31"/>
        <v>205249.97999999995</v>
      </c>
      <c r="N92" s="34">
        <f t="shared" si="31"/>
        <v>174353.97999999995</v>
      </c>
      <c r="O92" s="34">
        <f t="shared" si="31"/>
        <v>231230.54999999996</v>
      </c>
      <c r="P92" s="34">
        <f t="shared" si="31"/>
        <v>229780.54999999996</v>
      </c>
      <c r="Q92" s="34">
        <f t="shared" si="31"/>
        <v>198884.54999999996</v>
      </c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G92" s="35">
        <f t="shared" si="12"/>
        <v>1569190.9900000002</v>
      </c>
      <c r="BH92" s="18" t="s">
        <v>16</v>
      </c>
      <c r="BI92" s="25"/>
    </row>
    <row r="93" spans="1:62" s="18" customFormat="1" ht="12.75" customHeight="1" x14ac:dyDescent="0.2">
      <c r="A93" s="1"/>
      <c r="B93" s="18" t="s">
        <v>250</v>
      </c>
      <c r="C93" s="18" t="s">
        <v>251</v>
      </c>
      <c r="D93" s="32"/>
      <c r="E93" s="19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G93" s="35">
        <f t="shared" si="12"/>
        <v>0</v>
      </c>
      <c r="BH93" s="18" t="s">
        <v>64</v>
      </c>
      <c r="BI93" s="25"/>
    </row>
    <row r="94" spans="1:62" s="18" customFormat="1" ht="12.75" customHeight="1" x14ac:dyDescent="0.2">
      <c r="A94" s="1"/>
      <c r="B94" s="18" t="s">
        <v>252</v>
      </c>
      <c r="C94" s="18" t="s">
        <v>253</v>
      </c>
      <c r="D94" s="32"/>
      <c r="E94" s="19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G94" s="35">
        <f t="shared" si="12"/>
        <v>0</v>
      </c>
      <c r="BH94" s="18" t="s">
        <v>23</v>
      </c>
      <c r="BI94" s="25"/>
    </row>
    <row r="95" spans="1:62" s="18" customFormat="1" ht="12.75" customHeight="1" x14ac:dyDescent="0.2">
      <c r="A95" s="1"/>
      <c r="B95" s="18" t="s">
        <v>254</v>
      </c>
      <c r="C95" s="18" t="s">
        <v>255</v>
      </c>
      <c r="D95" s="32"/>
      <c r="E95" s="19"/>
      <c r="F95" s="34">
        <f>SUM(F92:F94)</f>
        <v>49194.130000000005</v>
      </c>
      <c r="G95" s="34">
        <f t="shared" ref="G95:Q95" si="32">SUM(G92:G94)</f>
        <v>47744.130000000005</v>
      </c>
      <c r="H95" s="34">
        <f t="shared" si="32"/>
        <v>17972.130000000005</v>
      </c>
      <c r="I95" s="34">
        <f t="shared" si="32"/>
        <v>81477.690000000031</v>
      </c>
      <c r="J95" s="34">
        <f t="shared" si="32"/>
        <v>78994.160000000033</v>
      </c>
      <c r="K95" s="34">
        <f t="shared" si="32"/>
        <v>47609.160000000033</v>
      </c>
      <c r="L95" s="34">
        <f t="shared" si="32"/>
        <v>206699.97999999995</v>
      </c>
      <c r="M95" s="34">
        <f t="shared" si="32"/>
        <v>205249.97999999995</v>
      </c>
      <c r="N95" s="34">
        <f t="shared" si="32"/>
        <v>174353.97999999995</v>
      </c>
      <c r="O95" s="34">
        <f t="shared" si="32"/>
        <v>231230.54999999996</v>
      </c>
      <c r="P95" s="34">
        <f t="shared" si="32"/>
        <v>229780.54999999996</v>
      </c>
      <c r="Q95" s="34">
        <f t="shared" si="32"/>
        <v>198884.54999999996</v>
      </c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G95" s="35">
        <f t="shared" si="12"/>
        <v>1569190.9900000002</v>
      </c>
      <c r="BH95" s="18" t="s">
        <v>23</v>
      </c>
      <c r="BI95" s="25"/>
    </row>
    <row r="96" spans="1:62" s="18" customFormat="1" ht="12.75" customHeight="1" x14ac:dyDescent="0.25">
      <c r="A96" s="1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18" t="s">
        <v>64</v>
      </c>
      <c r="BI96" s="25"/>
    </row>
    <row r="97" spans="1:69" x14ac:dyDescent="0.25">
      <c r="A97" s="1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</row>
    <row r="98" spans="1:69" x14ac:dyDescent="0.25">
      <c r="A98" s="1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</row>
    <row r="99" spans="1:69" x14ac:dyDescent="0.25">
      <c r="A99" s="1"/>
      <c r="B99" s="36"/>
      <c r="C99" t="s">
        <v>303</v>
      </c>
      <c r="D99" s="36">
        <v>1</v>
      </c>
      <c r="E99" s="36"/>
      <c r="F99" s="9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6"/>
      <c r="BH99" s="36"/>
      <c r="BI99" s="36"/>
      <c r="BJ99" s="36"/>
      <c r="BK99" s="36"/>
      <c r="BL99" s="36"/>
      <c r="BM99" s="36"/>
      <c r="BN99" s="36"/>
      <c r="BO99" s="36"/>
      <c r="BP99" s="36"/>
      <c r="BQ99" s="36"/>
    </row>
    <row r="100" spans="1:69" x14ac:dyDescent="0.25">
      <c r="A100" s="36"/>
      <c r="B100" s="36"/>
      <c r="C100" t="s">
        <v>304</v>
      </c>
      <c r="D100" s="36">
        <v>1</v>
      </c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</row>
    <row r="101" spans="1:69" x14ac:dyDescent="0.25">
      <c r="A101" s="36"/>
      <c r="B101" s="36"/>
      <c r="C101" t="s">
        <v>305</v>
      </c>
      <c r="D101" s="36">
        <v>0.75</v>
      </c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</row>
    <row r="102" spans="1:69" x14ac:dyDescent="0.25">
      <c r="A102" s="36"/>
      <c r="B102" s="36"/>
      <c r="C102" t="s">
        <v>306</v>
      </c>
      <c r="D102" s="36">
        <v>1</v>
      </c>
      <c r="E102" s="36"/>
      <c r="F102" s="48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</row>
    <row r="103" spans="1:69" x14ac:dyDescent="0.25">
      <c r="A103" s="36"/>
      <c r="B103" s="36"/>
      <c r="C103" t="s">
        <v>307</v>
      </c>
      <c r="D103" s="36">
        <v>1</v>
      </c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</row>
    <row r="104" spans="1:69" x14ac:dyDescent="0.25">
      <c r="A104" s="36"/>
      <c r="B104" s="36"/>
      <c r="C104" t="s">
        <v>308</v>
      </c>
      <c r="D104" s="36">
        <v>1</v>
      </c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</row>
    <row r="105" spans="1:69" x14ac:dyDescent="0.25">
      <c r="A105" s="36"/>
      <c r="B105" s="36"/>
      <c r="C105" t="s">
        <v>309</v>
      </c>
      <c r="D105" s="36">
        <v>1</v>
      </c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</row>
    <row r="106" spans="1:69" x14ac:dyDescent="0.25">
      <c r="A106" s="36"/>
      <c r="B106" s="36"/>
      <c r="C106" t="s">
        <v>310</v>
      </c>
      <c r="D106" s="36">
        <v>0.5</v>
      </c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</row>
    <row r="107" spans="1:69" x14ac:dyDescent="0.25">
      <c r="A107" s="36"/>
      <c r="B107" s="36"/>
      <c r="C107" t="s">
        <v>311</v>
      </c>
      <c r="D107" s="36">
        <v>0.5</v>
      </c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</row>
    <row r="108" spans="1:69" x14ac:dyDescent="0.25">
      <c r="A108" s="36"/>
      <c r="B108" s="36"/>
      <c r="C108" t="s">
        <v>312</v>
      </c>
      <c r="D108" s="36">
        <v>1</v>
      </c>
      <c r="E108" s="36"/>
      <c r="F108" s="48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</row>
    <row r="109" spans="1:69" x14ac:dyDescent="0.25">
      <c r="A109" s="36"/>
      <c r="B109" s="36"/>
      <c r="C109" t="s">
        <v>313</v>
      </c>
      <c r="D109" s="36">
        <v>1</v>
      </c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</row>
    <row r="110" spans="1:69" x14ac:dyDescent="0.25">
      <c r="A110" s="36"/>
      <c r="B110" s="36"/>
      <c r="C110" t="s">
        <v>314</v>
      </c>
      <c r="D110" s="36">
        <v>1</v>
      </c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</row>
    <row r="111" spans="1:69" x14ac:dyDescent="0.25">
      <c r="A111" s="36"/>
      <c r="B111" s="36"/>
      <c r="C111" t="s">
        <v>315</v>
      </c>
      <c r="D111" s="36">
        <v>1</v>
      </c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</row>
    <row r="112" spans="1:69" x14ac:dyDescent="0.25">
      <c r="A112" s="36"/>
      <c r="B112" s="36"/>
      <c r="C112" t="s">
        <v>316</v>
      </c>
      <c r="D112" s="36">
        <v>1</v>
      </c>
      <c r="E112" s="36"/>
      <c r="F112" s="9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</row>
    <row r="113" spans="1:69" x14ac:dyDescent="0.25">
      <c r="A113" s="36"/>
      <c r="B113" s="36"/>
      <c r="C113" t="s">
        <v>317</v>
      </c>
      <c r="D113" s="36">
        <v>1</v>
      </c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</row>
    <row r="114" spans="1:69" x14ac:dyDescent="0.25">
      <c r="A114" s="36"/>
      <c r="B114" s="36"/>
      <c r="C114" s="36"/>
      <c r="D114" s="36">
        <f>SUM(D99:D113)</f>
        <v>13.75</v>
      </c>
      <c r="E114" s="36"/>
      <c r="F114" s="36" t="s">
        <v>318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</row>
    <row r="115" spans="1:69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</row>
    <row r="116" spans="1:69" x14ac:dyDescent="0.25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</row>
    <row r="117" spans="1:69" x14ac:dyDescent="0.25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</row>
    <row r="118" spans="1:69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</row>
    <row r="119" spans="1:69" x14ac:dyDescent="0.25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</row>
    <row r="120" spans="1:69" x14ac:dyDescent="0.25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</row>
    <row r="121" spans="1:69" x14ac:dyDescent="0.25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</row>
    <row r="122" spans="1:69" x14ac:dyDescent="0.25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</row>
    <row r="123" spans="1:69" x14ac:dyDescent="0.25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</row>
    <row r="124" spans="1:69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</row>
    <row r="125" spans="1:69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</row>
    <row r="126" spans="1:69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</row>
    <row r="127" spans="1:69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</row>
    <row r="128" spans="1:69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</row>
    <row r="129" spans="1:69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</row>
    <row r="130" spans="1:69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</row>
    <row r="131" spans="1:69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</row>
    <row r="132" spans="1:69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</row>
    <row r="133" spans="1:69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</row>
    <row r="134" spans="1:69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</row>
    <row r="135" spans="1:69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</row>
    <row r="136" spans="1:69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</row>
    <row r="137" spans="1:69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</row>
    <row r="138" spans="1:69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</row>
    <row r="139" spans="1:69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</row>
    <row r="140" spans="1:69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</row>
    <row r="141" spans="1:69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</row>
    <row r="142" spans="1:69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</row>
    <row r="143" spans="1:69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</row>
    <row r="144" spans="1:69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</row>
    <row r="145" spans="1:69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</row>
    <row r="146" spans="1:69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</row>
    <row r="147" spans="1:69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</row>
    <row r="148" spans="1:69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</row>
    <row r="149" spans="1:69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</row>
  </sheetData>
  <sortState xmlns:xlrd2="http://schemas.microsoft.com/office/spreadsheetml/2017/richdata2" ref="C99:D113">
    <sortCondition ref="C99:C113"/>
  </sortState>
  <mergeCells count="3">
    <mergeCell ref="B3:BG3"/>
    <mergeCell ref="B4:BG4"/>
    <mergeCell ref="B5:BG5"/>
  </mergeCells>
  <conditionalFormatting sqref="B11:B43">
    <cfRule type="expression" dxfId="214" priority="56" stopIfTrue="1">
      <formula>EXACT($BH11,"HDR")</formula>
    </cfRule>
    <cfRule type="expression" dxfId="213" priority="53" stopIfTrue="1">
      <formula>EXACT($BH11,"NTE")</formula>
    </cfRule>
    <cfRule type="expression" dxfId="212" priority="58" stopIfTrue="1">
      <formula>EXACT($BH11,"CLN")</formula>
    </cfRule>
    <cfRule type="expression" dxfId="211" priority="57" stopIfTrue="1">
      <formula>EXACT($BH11,"TTL")</formula>
    </cfRule>
  </conditionalFormatting>
  <conditionalFormatting sqref="B44 B57:B75 B78:B95">
    <cfRule type="expression" dxfId="210" priority="109" stopIfTrue="1">
      <formula>EXACT($BH45,"TTL")</formula>
    </cfRule>
    <cfRule type="expression" dxfId="209" priority="107" stopIfTrue="1">
      <formula>EXACT($BH45,"NTE")</formula>
    </cfRule>
    <cfRule type="expression" dxfId="208" priority="108" stopIfTrue="1">
      <formula>EXACT($BH45,"HDR")</formula>
    </cfRule>
    <cfRule type="expression" dxfId="207" priority="110" stopIfTrue="1">
      <formula>EXACT($BH45,"CLN")</formula>
    </cfRule>
  </conditionalFormatting>
  <conditionalFormatting sqref="B45">
    <cfRule type="expression" dxfId="206" priority="151" stopIfTrue="1">
      <formula>EXACT($BH44,"CLN")</formula>
    </cfRule>
    <cfRule type="expression" dxfId="205" priority="150" stopIfTrue="1">
      <formula>EXACT($BH44,"TTL")</formula>
    </cfRule>
    <cfRule type="expression" dxfId="204" priority="149" stopIfTrue="1">
      <formula>EXACT($BH44,"HDR")</formula>
    </cfRule>
    <cfRule type="expression" dxfId="203" priority="148" stopIfTrue="1">
      <formula>EXACT($BH44,"NTE")</formula>
    </cfRule>
  </conditionalFormatting>
  <conditionalFormatting sqref="B46:B56">
    <cfRule type="expression" dxfId="202" priority="27" stopIfTrue="1">
      <formula>EXACT($BH46,"TTL")</formula>
    </cfRule>
    <cfRule type="expression" dxfId="201" priority="28" stopIfTrue="1">
      <formula>EXACT($BH46,"CLN")</formula>
    </cfRule>
    <cfRule type="expression" dxfId="200" priority="23" stopIfTrue="1">
      <formula>EXACT($BH46,"NTE")</formula>
    </cfRule>
    <cfRule type="expression" dxfId="199" priority="26" stopIfTrue="1">
      <formula>EXACT($BH46,"HDR")</formula>
    </cfRule>
  </conditionalFormatting>
  <conditionalFormatting sqref="B76">
    <cfRule type="expression" dxfId="198" priority="201" stopIfTrue="1">
      <formula>EXACT($BH78,"NTE")</formula>
    </cfRule>
    <cfRule type="expression" dxfId="197" priority="204" stopIfTrue="1">
      <formula>EXACT($BH78,"CLN")</formula>
    </cfRule>
    <cfRule type="expression" dxfId="196" priority="203" stopIfTrue="1">
      <formula>EXACT($BH78,"TTL")</formula>
    </cfRule>
    <cfRule type="expression" dxfId="195" priority="202" stopIfTrue="1">
      <formula>EXACT($BH78,"HDR")</formula>
    </cfRule>
  </conditionalFormatting>
  <conditionalFormatting sqref="B77">
    <cfRule type="expression" dxfId="194" priority="8" stopIfTrue="1">
      <formula>EXACT($BH77,"NTE")</formula>
    </cfRule>
    <cfRule type="expression" dxfId="193" priority="13" stopIfTrue="1">
      <formula>EXACT($BH77,"CLN")</formula>
    </cfRule>
    <cfRule type="expression" dxfId="192" priority="12" stopIfTrue="1">
      <formula>EXACT($BH77,"TTL")</formula>
    </cfRule>
    <cfRule type="expression" dxfId="191" priority="11" stopIfTrue="1">
      <formula>EXACT($BH77,"HDR")</formula>
    </cfRule>
  </conditionalFormatting>
  <conditionalFormatting sqref="B45:C45">
    <cfRule type="expression" dxfId="190" priority="165" stopIfTrue="1">
      <formula>EXACT($BH53,"NTE")</formula>
    </cfRule>
    <cfRule type="expression" dxfId="189" priority="163" stopIfTrue="1">
      <formula>EXACT($BH53,"CLN")</formula>
    </cfRule>
    <cfRule type="expression" dxfId="188" priority="162" stopIfTrue="1">
      <formula>EXACT($BH53,"TTL")</formula>
    </cfRule>
  </conditionalFormatting>
  <conditionalFormatting sqref="C20">
    <cfRule type="expression" dxfId="187" priority="81" stopIfTrue="1">
      <formula>EXACT($BG20,"HDR")</formula>
    </cfRule>
    <cfRule type="expression" dxfId="186" priority="82" stopIfTrue="1">
      <formula>EXACT($BG20,"TTL")</formula>
    </cfRule>
    <cfRule type="expression" dxfId="185" priority="83" stopIfTrue="1">
      <formula>EXACT($BG20,"CLN")</formula>
    </cfRule>
  </conditionalFormatting>
  <conditionalFormatting sqref="C44 C57:D75 C78:D95">
    <cfRule type="expression" dxfId="184" priority="111" stopIfTrue="1">
      <formula>EXACT($BH45,"HDR")</formula>
    </cfRule>
    <cfRule type="expression" dxfId="183" priority="112" stopIfTrue="1">
      <formula>EXACT($BH45,"TTL")</formula>
    </cfRule>
    <cfRule type="expression" dxfId="182" priority="106" stopIfTrue="1">
      <formula>EXACT($BH45,"NTE")</formula>
    </cfRule>
    <cfRule type="expression" dxfId="181" priority="113" stopIfTrue="1">
      <formula>EXACT($BH45,"CLN")</formula>
    </cfRule>
  </conditionalFormatting>
  <conditionalFormatting sqref="C45">
    <cfRule type="expression" dxfId="180" priority="156" stopIfTrue="1">
      <formula>EXACT($BH44,"NTE")</formula>
    </cfRule>
    <cfRule type="expression" dxfId="179" priority="157" stopIfTrue="1">
      <formula>EXACT($BH44,"HDR")</formula>
    </cfRule>
    <cfRule type="expression" dxfId="178" priority="158" stopIfTrue="1">
      <formula>EXACT($BH44,"TTL")</formula>
    </cfRule>
    <cfRule type="expression" dxfId="177" priority="159" stopIfTrue="1">
      <formula>EXACT($BH44,"CLN")</formula>
    </cfRule>
  </conditionalFormatting>
  <conditionalFormatting sqref="C11:D19">
    <cfRule type="expression" dxfId="176" priority="100" stopIfTrue="1">
      <formula>EXACT($BH11,"NTE")</formula>
    </cfRule>
    <cfRule type="expression" dxfId="175" priority="101" stopIfTrue="1">
      <formula>EXACT($BH11,"HDR")</formula>
    </cfRule>
    <cfRule type="expression" dxfId="174" priority="103" stopIfTrue="1">
      <formula>EXACT($BH11,"CLN")</formula>
    </cfRule>
    <cfRule type="expression" dxfId="173" priority="102" stopIfTrue="1">
      <formula>EXACT($BH11,"TTL")</formula>
    </cfRule>
  </conditionalFormatting>
  <conditionalFormatting sqref="C21:D43">
    <cfRule type="expression" dxfId="172" priority="52" stopIfTrue="1">
      <formula>EXACT($BH21,"NTE")</formula>
    </cfRule>
    <cfRule type="expression" dxfId="171" priority="59" stopIfTrue="1">
      <formula>EXACT($BH21,"HDR")</formula>
    </cfRule>
    <cfRule type="expression" dxfId="170" priority="61" stopIfTrue="1">
      <formula>EXACT($BH21,"CLN")</formula>
    </cfRule>
    <cfRule type="expression" dxfId="169" priority="60" stopIfTrue="1">
      <formula>EXACT($BH21,"TTL")</formula>
    </cfRule>
  </conditionalFormatting>
  <conditionalFormatting sqref="C46:D56">
    <cfRule type="expression" dxfId="168" priority="29" stopIfTrue="1">
      <formula>EXACT($BH46,"HDR")</formula>
    </cfRule>
    <cfRule type="expression" dxfId="167" priority="31" stopIfTrue="1">
      <formula>EXACT($BH46,"CLN")</formula>
    </cfRule>
    <cfRule type="expression" dxfId="166" priority="30" stopIfTrue="1">
      <formula>EXACT($BH46,"TTL")</formula>
    </cfRule>
    <cfRule type="expression" dxfId="165" priority="22" stopIfTrue="1">
      <formula>EXACT($BH46,"NTE")</formula>
    </cfRule>
  </conditionalFormatting>
  <conditionalFormatting sqref="C76:D76">
    <cfRule type="expression" dxfId="164" priority="215" stopIfTrue="1">
      <formula>EXACT($BH78,"TTL")</formula>
    </cfRule>
    <cfRule type="expression" dxfId="163" priority="213" stopIfTrue="1">
      <formula>EXACT($BH78,"NTE")</formula>
    </cfRule>
    <cfRule type="expression" dxfId="162" priority="214" stopIfTrue="1">
      <formula>EXACT($BH78,"HDR")</formula>
    </cfRule>
    <cfRule type="expression" dxfId="161" priority="216" stopIfTrue="1">
      <formula>EXACT($BH78,"CLN")</formula>
    </cfRule>
  </conditionalFormatting>
  <conditionalFormatting sqref="C77:D77">
    <cfRule type="expression" dxfId="160" priority="7" stopIfTrue="1">
      <formula>EXACT($BH77,"NTE")</formula>
    </cfRule>
    <cfRule type="expression" dxfId="159" priority="16" stopIfTrue="1">
      <formula>EXACT($BH77,"CLN")</formula>
    </cfRule>
    <cfRule type="expression" dxfId="158" priority="14" stopIfTrue="1">
      <formula>EXACT($BH77,"HDR")</formula>
    </cfRule>
    <cfRule type="expression" dxfId="157" priority="15" stopIfTrue="1">
      <formula>EXACT($BH77,"TTL")</formula>
    </cfRule>
  </conditionalFormatting>
  <conditionalFormatting sqref="D20">
    <cfRule type="expression" dxfId="156" priority="85" stopIfTrue="1">
      <formula>EXACT($G20,"CLN")</formula>
    </cfRule>
    <cfRule type="expression" dxfId="155" priority="84" stopIfTrue="1">
      <formula>EXACT($G20,"TTL")</formula>
    </cfRule>
  </conditionalFormatting>
  <conditionalFormatting sqref="D44:D45">
    <cfRule type="expression" dxfId="154" priority="130" stopIfTrue="1">
      <formula>EXACT($BH44,"NTE")</formula>
    </cfRule>
    <cfRule type="expression" dxfId="153" priority="138" stopIfTrue="1">
      <formula>EXACT($BH44,"TTL")</formula>
    </cfRule>
    <cfRule type="expression" dxfId="152" priority="139" stopIfTrue="1">
      <formula>EXACT($BH44,"CLN")</formula>
    </cfRule>
    <cfRule type="expression" dxfId="151" priority="137" stopIfTrue="1">
      <formula>EXACT($BH44,"HDR")</formula>
    </cfRule>
  </conditionalFormatting>
  <conditionalFormatting sqref="E11:E95">
    <cfRule type="expression" dxfId="150" priority="10" stopIfTrue="1">
      <formula>EXACT($H11,"CLN")</formula>
    </cfRule>
    <cfRule type="expression" dxfId="149" priority="9" stopIfTrue="1">
      <formula>EXACT($H11,"TTL")</formula>
    </cfRule>
  </conditionalFormatting>
  <conditionalFormatting sqref="F20:Q20">
    <cfRule type="expression" dxfId="148" priority="87" stopIfTrue="1">
      <formula>EXACT($BG20,"CLN")</formula>
    </cfRule>
    <cfRule type="expression" dxfId="147" priority="86" stopIfTrue="1">
      <formula>EXACT($BG20,"TTL")</formula>
    </cfRule>
  </conditionalFormatting>
  <conditionalFormatting sqref="F11:BE19 BF18:BG18 R20:BE20">
    <cfRule type="expression" dxfId="146" priority="94" stopIfTrue="1">
      <formula>EXACT($BH11,"CLN")</formula>
    </cfRule>
  </conditionalFormatting>
  <conditionalFormatting sqref="F21:BE52">
    <cfRule type="expression" dxfId="145" priority="2" stopIfTrue="1">
      <formula>EXACT($BH21,"TTL")</formula>
    </cfRule>
    <cfRule type="expression" dxfId="144" priority="3" stopIfTrue="1">
      <formula>EXACT($BH21,"CLN")</formula>
    </cfRule>
  </conditionalFormatting>
  <conditionalFormatting sqref="F57:BE75 F78:BE95">
    <cfRule type="expression" dxfId="143" priority="178" stopIfTrue="1">
      <formula>EXACT($BH58,"TTL")</formula>
    </cfRule>
    <cfRule type="expression" dxfId="142" priority="179" stopIfTrue="1">
      <formula>EXACT($BH58,"CLN")</formula>
    </cfRule>
  </conditionalFormatting>
  <conditionalFormatting sqref="F76:BE76">
    <cfRule type="expression" dxfId="141" priority="222" stopIfTrue="1">
      <formula>EXACT($BH78,"CLN")</formula>
    </cfRule>
    <cfRule type="expression" dxfId="140" priority="221" stopIfTrue="1">
      <formula>EXACT($BH78,"TTL")</formula>
    </cfRule>
  </conditionalFormatting>
  <conditionalFormatting sqref="F77:BE77">
    <cfRule type="expression" dxfId="139" priority="18" stopIfTrue="1">
      <formula>EXACT($BH77,"CLN")</formula>
    </cfRule>
    <cfRule type="expression" dxfId="138" priority="17" stopIfTrue="1">
      <formula>EXACT($BH77,"TTL")</formula>
    </cfRule>
  </conditionalFormatting>
  <conditionalFormatting sqref="F11:BG19 R20:BG20">
    <cfRule type="expression" dxfId="137" priority="90" stopIfTrue="1">
      <formula>EXACT($BH11,"NTE")</formula>
    </cfRule>
  </conditionalFormatting>
  <conditionalFormatting sqref="F21:BG52">
    <cfRule type="expression" dxfId="136" priority="1" stopIfTrue="1">
      <formula>EXACT($BH21,"NTE")</formula>
    </cfRule>
  </conditionalFormatting>
  <conditionalFormatting sqref="F57:BG75 F78:BG95">
    <cfRule type="expression" dxfId="135" priority="192" stopIfTrue="1">
      <formula>EXACT($BH58,"NTE")</formula>
    </cfRule>
  </conditionalFormatting>
  <conditionalFormatting sqref="F76:BG76">
    <cfRule type="expression" dxfId="134" priority="231" stopIfTrue="1">
      <formula>EXACT($BH78,"NTE")</formula>
    </cfRule>
  </conditionalFormatting>
  <conditionalFormatting sqref="F77:BG77">
    <cfRule type="expression" dxfId="133" priority="6" stopIfTrue="1">
      <formula>EXACT($BH77,"NTE")</formula>
    </cfRule>
  </conditionalFormatting>
  <conditionalFormatting sqref="R53:BE56">
    <cfRule type="expression" dxfId="132" priority="141" stopIfTrue="1">
      <formula>EXACT($BH53,"CLN")</formula>
    </cfRule>
    <cfRule type="expression" dxfId="131" priority="140" stopIfTrue="1">
      <formula>EXACT($BH53,"TTL")</formula>
    </cfRule>
  </conditionalFormatting>
  <conditionalFormatting sqref="R53:BG56">
    <cfRule type="expression" dxfId="130" priority="129" stopIfTrue="1">
      <formula>EXACT($BH53,"NTE")</formula>
    </cfRule>
  </conditionalFormatting>
  <conditionalFormatting sqref="BF18:BG18 F11:BE19 R20:BE20">
    <cfRule type="expression" dxfId="129" priority="93" stopIfTrue="1">
      <formula>EXACT($BH11,"TTL")</formula>
    </cfRule>
  </conditionalFormatting>
  <conditionalFormatting sqref="BG11:BG24">
    <cfRule type="expression" dxfId="128" priority="91" stopIfTrue="1">
      <formula>EXACT($BH11,"TTL")</formula>
    </cfRule>
    <cfRule type="expression" dxfId="127" priority="92" stopIfTrue="1">
      <formula>EXACT($BH11,"CLN")</formula>
    </cfRule>
  </conditionalFormatting>
  <conditionalFormatting sqref="BG18:BG20">
    <cfRule type="expression" dxfId="126" priority="88" stopIfTrue="1">
      <formula>EXACT($BH18,"TTL")</formula>
    </cfRule>
    <cfRule type="expression" dxfId="125" priority="89" stopIfTrue="1">
      <formula>EXACT($BH18,"CLN")</formula>
    </cfRule>
  </conditionalFormatting>
  <conditionalFormatting sqref="BG25:BG48">
    <cfRule type="expression" dxfId="124" priority="5" stopIfTrue="1">
      <formula>EXACT($BH25,"CLN")</formula>
    </cfRule>
    <cfRule type="expression" dxfId="123" priority="4" stopIfTrue="1">
      <formula>EXACT($BH25,"TTL")</formula>
    </cfRule>
  </conditionalFormatting>
  <conditionalFormatting sqref="BG49:BG56">
    <cfRule type="expression" dxfId="122" priority="143" stopIfTrue="1">
      <formula>EXACT($BH49,"CLN")</formula>
    </cfRule>
    <cfRule type="expression" dxfId="121" priority="142" stopIfTrue="1">
      <formula>EXACT($BH49,"TTL")</formula>
    </cfRule>
  </conditionalFormatting>
  <conditionalFormatting sqref="BG57:BG75 BG78:BG95">
    <cfRule type="expression" dxfId="120" priority="182" stopIfTrue="1">
      <formula>EXACT($BH58,"TTL")</formula>
    </cfRule>
    <cfRule type="expression" dxfId="119" priority="183" stopIfTrue="1">
      <formula>EXACT($BH58,"CLN")</formula>
    </cfRule>
  </conditionalFormatting>
  <conditionalFormatting sqref="BG76">
    <cfRule type="expression" dxfId="118" priority="227" stopIfTrue="1">
      <formula>EXACT($BH78,"TTL")</formula>
    </cfRule>
    <cfRule type="expression" dxfId="117" priority="228" stopIfTrue="1">
      <formula>EXACT($BH78,"CLN")</formula>
    </cfRule>
  </conditionalFormatting>
  <conditionalFormatting sqref="BG77">
    <cfRule type="expression" dxfId="116" priority="20" stopIfTrue="1">
      <formula>EXACT($BH77,"CLN")</formula>
    </cfRule>
    <cfRule type="expression" dxfId="115" priority="19" stopIfTrue="1">
      <formula>EXACT($BH77,"TTL")</formula>
    </cfRule>
  </conditionalFormatting>
  <pageMargins left="0.7" right="0.7" top="0.75" bottom="0.75" header="0.3" footer="0.3"/>
  <ignoredErrors>
    <ignoredError sqref="F18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36"/>
  <sheetViews>
    <sheetView topLeftCell="B39" workbookViewId="0">
      <pane xSplit="2" topLeftCell="D1" activePane="topRight" state="frozen"/>
      <selection activeCell="B1" sqref="B1"/>
      <selection pane="topRight" activeCell="B94" sqref="B94"/>
    </sheetView>
  </sheetViews>
  <sheetFormatPr defaultRowHeight="13.2" x14ac:dyDescent="0.25"/>
  <cols>
    <col min="1" max="1" width="0" style="36" hidden="1" customWidth="1"/>
    <col min="2" max="2" width="9.33203125" style="36" customWidth="1"/>
    <col min="3" max="3" width="30" style="36" customWidth="1"/>
    <col min="4" max="4" width="5.88671875" style="36" customWidth="1"/>
    <col min="5" max="5" width="0.6640625" style="36" customWidth="1"/>
    <col min="6" max="17" width="11.88671875" style="36" customWidth="1"/>
    <col min="18" max="57" width="0" style="36" hidden="1" customWidth="1"/>
    <col min="58" max="58" width="0.44140625" style="36" customWidth="1"/>
    <col min="59" max="59" width="12.44140625" style="36" customWidth="1"/>
    <col min="60" max="60" width="5.88671875" style="36" hidden="1" customWidth="1"/>
    <col min="61" max="61" width="10" style="36" bestFit="1" customWidth="1"/>
    <col min="62" max="256" width="9.109375" style="36"/>
    <col min="257" max="257" width="0" style="36" hidden="1" customWidth="1"/>
    <col min="258" max="258" width="9.33203125" style="36" customWidth="1"/>
    <col min="259" max="259" width="30" style="36" customWidth="1"/>
    <col min="260" max="260" width="7.6640625" style="36" customWidth="1"/>
    <col min="261" max="261" width="0.5546875" style="36" customWidth="1"/>
    <col min="262" max="273" width="11.88671875" style="36" customWidth="1"/>
    <col min="274" max="313" width="0" style="36" hidden="1" customWidth="1"/>
    <col min="314" max="314" width="0.44140625" style="36" customWidth="1"/>
    <col min="315" max="315" width="12.44140625" style="36" customWidth="1"/>
    <col min="316" max="316" width="0" style="36" hidden="1" customWidth="1"/>
    <col min="317" max="512" width="9.109375" style="36"/>
    <col min="513" max="513" width="0" style="36" hidden="1" customWidth="1"/>
    <col min="514" max="514" width="9.33203125" style="36" customWidth="1"/>
    <col min="515" max="515" width="30" style="36" customWidth="1"/>
    <col min="516" max="516" width="7.6640625" style="36" customWidth="1"/>
    <col min="517" max="517" width="0.5546875" style="36" customWidth="1"/>
    <col min="518" max="529" width="11.88671875" style="36" customWidth="1"/>
    <col min="530" max="569" width="0" style="36" hidden="1" customWidth="1"/>
    <col min="570" max="570" width="0.44140625" style="36" customWidth="1"/>
    <col min="571" max="571" width="12.44140625" style="36" customWidth="1"/>
    <col min="572" max="572" width="0" style="36" hidden="1" customWidth="1"/>
    <col min="573" max="768" width="9.109375" style="36"/>
    <col min="769" max="769" width="0" style="36" hidden="1" customWidth="1"/>
    <col min="770" max="770" width="9.33203125" style="36" customWidth="1"/>
    <col min="771" max="771" width="30" style="36" customWidth="1"/>
    <col min="772" max="772" width="7.6640625" style="36" customWidth="1"/>
    <col min="773" max="773" width="0.5546875" style="36" customWidth="1"/>
    <col min="774" max="785" width="11.88671875" style="36" customWidth="1"/>
    <col min="786" max="825" width="0" style="36" hidden="1" customWidth="1"/>
    <col min="826" max="826" width="0.44140625" style="36" customWidth="1"/>
    <col min="827" max="827" width="12.44140625" style="36" customWidth="1"/>
    <col min="828" max="828" width="0" style="36" hidden="1" customWidth="1"/>
    <col min="829" max="1024" width="9.109375" style="36"/>
    <col min="1025" max="1025" width="0" style="36" hidden="1" customWidth="1"/>
    <col min="1026" max="1026" width="9.33203125" style="36" customWidth="1"/>
    <col min="1027" max="1027" width="30" style="36" customWidth="1"/>
    <col min="1028" max="1028" width="7.6640625" style="36" customWidth="1"/>
    <col min="1029" max="1029" width="0.5546875" style="36" customWidth="1"/>
    <col min="1030" max="1041" width="11.88671875" style="36" customWidth="1"/>
    <col min="1042" max="1081" width="0" style="36" hidden="1" customWidth="1"/>
    <col min="1082" max="1082" width="0.44140625" style="36" customWidth="1"/>
    <col min="1083" max="1083" width="12.44140625" style="36" customWidth="1"/>
    <col min="1084" max="1084" width="0" style="36" hidden="1" customWidth="1"/>
    <col min="1085" max="1280" width="9.109375" style="36"/>
    <col min="1281" max="1281" width="0" style="36" hidden="1" customWidth="1"/>
    <col min="1282" max="1282" width="9.33203125" style="36" customWidth="1"/>
    <col min="1283" max="1283" width="30" style="36" customWidth="1"/>
    <col min="1284" max="1284" width="7.6640625" style="36" customWidth="1"/>
    <col min="1285" max="1285" width="0.5546875" style="36" customWidth="1"/>
    <col min="1286" max="1297" width="11.88671875" style="36" customWidth="1"/>
    <col min="1298" max="1337" width="0" style="36" hidden="1" customWidth="1"/>
    <col min="1338" max="1338" width="0.44140625" style="36" customWidth="1"/>
    <col min="1339" max="1339" width="12.44140625" style="36" customWidth="1"/>
    <col min="1340" max="1340" width="0" style="36" hidden="1" customWidth="1"/>
    <col min="1341" max="1536" width="9.109375" style="36"/>
    <col min="1537" max="1537" width="0" style="36" hidden="1" customWidth="1"/>
    <col min="1538" max="1538" width="9.33203125" style="36" customWidth="1"/>
    <col min="1539" max="1539" width="30" style="36" customWidth="1"/>
    <col min="1540" max="1540" width="7.6640625" style="36" customWidth="1"/>
    <col min="1541" max="1541" width="0.5546875" style="36" customWidth="1"/>
    <col min="1542" max="1553" width="11.88671875" style="36" customWidth="1"/>
    <col min="1554" max="1593" width="0" style="36" hidden="1" customWidth="1"/>
    <col min="1594" max="1594" width="0.44140625" style="36" customWidth="1"/>
    <col min="1595" max="1595" width="12.44140625" style="36" customWidth="1"/>
    <col min="1596" max="1596" width="0" style="36" hidden="1" customWidth="1"/>
    <col min="1597" max="1792" width="9.109375" style="36"/>
    <col min="1793" max="1793" width="0" style="36" hidden="1" customWidth="1"/>
    <col min="1794" max="1794" width="9.33203125" style="36" customWidth="1"/>
    <col min="1795" max="1795" width="30" style="36" customWidth="1"/>
    <col min="1796" max="1796" width="7.6640625" style="36" customWidth="1"/>
    <col min="1797" max="1797" width="0.5546875" style="36" customWidth="1"/>
    <col min="1798" max="1809" width="11.88671875" style="36" customWidth="1"/>
    <col min="1810" max="1849" width="0" style="36" hidden="1" customWidth="1"/>
    <col min="1850" max="1850" width="0.44140625" style="36" customWidth="1"/>
    <col min="1851" max="1851" width="12.44140625" style="36" customWidth="1"/>
    <col min="1852" max="1852" width="0" style="36" hidden="1" customWidth="1"/>
    <col min="1853" max="2048" width="9.109375" style="36"/>
    <col min="2049" max="2049" width="0" style="36" hidden="1" customWidth="1"/>
    <col min="2050" max="2050" width="9.33203125" style="36" customWidth="1"/>
    <col min="2051" max="2051" width="30" style="36" customWidth="1"/>
    <col min="2052" max="2052" width="7.6640625" style="36" customWidth="1"/>
    <col min="2053" max="2053" width="0.5546875" style="36" customWidth="1"/>
    <col min="2054" max="2065" width="11.88671875" style="36" customWidth="1"/>
    <col min="2066" max="2105" width="0" style="36" hidden="1" customWidth="1"/>
    <col min="2106" max="2106" width="0.44140625" style="36" customWidth="1"/>
    <col min="2107" max="2107" width="12.44140625" style="36" customWidth="1"/>
    <col min="2108" max="2108" width="0" style="36" hidden="1" customWidth="1"/>
    <col min="2109" max="2304" width="9.109375" style="36"/>
    <col min="2305" max="2305" width="0" style="36" hidden="1" customWidth="1"/>
    <col min="2306" max="2306" width="9.33203125" style="36" customWidth="1"/>
    <col min="2307" max="2307" width="30" style="36" customWidth="1"/>
    <col min="2308" max="2308" width="7.6640625" style="36" customWidth="1"/>
    <col min="2309" max="2309" width="0.5546875" style="36" customWidth="1"/>
    <col min="2310" max="2321" width="11.88671875" style="36" customWidth="1"/>
    <col min="2322" max="2361" width="0" style="36" hidden="1" customWidth="1"/>
    <col min="2362" max="2362" width="0.44140625" style="36" customWidth="1"/>
    <col min="2363" max="2363" width="12.44140625" style="36" customWidth="1"/>
    <col min="2364" max="2364" width="0" style="36" hidden="1" customWidth="1"/>
    <col min="2365" max="2560" width="9.109375" style="36"/>
    <col min="2561" max="2561" width="0" style="36" hidden="1" customWidth="1"/>
    <col min="2562" max="2562" width="9.33203125" style="36" customWidth="1"/>
    <col min="2563" max="2563" width="30" style="36" customWidth="1"/>
    <col min="2564" max="2564" width="7.6640625" style="36" customWidth="1"/>
    <col min="2565" max="2565" width="0.5546875" style="36" customWidth="1"/>
    <col min="2566" max="2577" width="11.88671875" style="36" customWidth="1"/>
    <col min="2578" max="2617" width="0" style="36" hidden="1" customWidth="1"/>
    <col min="2618" max="2618" width="0.44140625" style="36" customWidth="1"/>
    <col min="2619" max="2619" width="12.44140625" style="36" customWidth="1"/>
    <col min="2620" max="2620" width="0" style="36" hidden="1" customWidth="1"/>
    <col min="2621" max="2816" width="9.109375" style="36"/>
    <col min="2817" max="2817" width="0" style="36" hidden="1" customWidth="1"/>
    <col min="2818" max="2818" width="9.33203125" style="36" customWidth="1"/>
    <col min="2819" max="2819" width="30" style="36" customWidth="1"/>
    <col min="2820" max="2820" width="7.6640625" style="36" customWidth="1"/>
    <col min="2821" max="2821" width="0.5546875" style="36" customWidth="1"/>
    <col min="2822" max="2833" width="11.88671875" style="36" customWidth="1"/>
    <col min="2834" max="2873" width="0" style="36" hidden="1" customWidth="1"/>
    <col min="2874" max="2874" width="0.44140625" style="36" customWidth="1"/>
    <col min="2875" max="2875" width="12.44140625" style="36" customWidth="1"/>
    <col min="2876" max="2876" width="0" style="36" hidden="1" customWidth="1"/>
    <col min="2877" max="3072" width="9.109375" style="36"/>
    <col min="3073" max="3073" width="0" style="36" hidden="1" customWidth="1"/>
    <col min="3074" max="3074" width="9.33203125" style="36" customWidth="1"/>
    <col min="3075" max="3075" width="30" style="36" customWidth="1"/>
    <col min="3076" max="3076" width="7.6640625" style="36" customWidth="1"/>
    <col min="3077" max="3077" width="0.5546875" style="36" customWidth="1"/>
    <col min="3078" max="3089" width="11.88671875" style="36" customWidth="1"/>
    <col min="3090" max="3129" width="0" style="36" hidden="1" customWidth="1"/>
    <col min="3130" max="3130" width="0.44140625" style="36" customWidth="1"/>
    <col min="3131" max="3131" width="12.44140625" style="36" customWidth="1"/>
    <col min="3132" max="3132" width="0" style="36" hidden="1" customWidth="1"/>
    <col min="3133" max="3328" width="9.109375" style="36"/>
    <col min="3329" max="3329" width="0" style="36" hidden="1" customWidth="1"/>
    <col min="3330" max="3330" width="9.33203125" style="36" customWidth="1"/>
    <col min="3331" max="3331" width="30" style="36" customWidth="1"/>
    <col min="3332" max="3332" width="7.6640625" style="36" customWidth="1"/>
    <col min="3333" max="3333" width="0.5546875" style="36" customWidth="1"/>
    <col min="3334" max="3345" width="11.88671875" style="36" customWidth="1"/>
    <col min="3346" max="3385" width="0" style="36" hidden="1" customWidth="1"/>
    <col min="3386" max="3386" width="0.44140625" style="36" customWidth="1"/>
    <col min="3387" max="3387" width="12.44140625" style="36" customWidth="1"/>
    <col min="3388" max="3388" width="0" style="36" hidden="1" customWidth="1"/>
    <col min="3389" max="3584" width="9.109375" style="36"/>
    <col min="3585" max="3585" width="0" style="36" hidden="1" customWidth="1"/>
    <col min="3586" max="3586" width="9.33203125" style="36" customWidth="1"/>
    <col min="3587" max="3587" width="30" style="36" customWidth="1"/>
    <col min="3588" max="3588" width="7.6640625" style="36" customWidth="1"/>
    <col min="3589" max="3589" width="0.5546875" style="36" customWidth="1"/>
    <col min="3590" max="3601" width="11.88671875" style="36" customWidth="1"/>
    <col min="3602" max="3641" width="0" style="36" hidden="1" customWidth="1"/>
    <col min="3642" max="3642" width="0.44140625" style="36" customWidth="1"/>
    <col min="3643" max="3643" width="12.44140625" style="36" customWidth="1"/>
    <col min="3644" max="3644" width="0" style="36" hidden="1" customWidth="1"/>
    <col min="3645" max="3840" width="9.109375" style="36"/>
    <col min="3841" max="3841" width="0" style="36" hidden="1" customWidth="1"/>
    <col min="3842" max="3842" width="9.33203125" style="36" customWidth="1"/>
    <col min="3843" max="3843" width="30" style="36" customWidth="1"/>
    <col min="3844" max="3844" width="7.6640625" style="36" customWidth="1"/>
    <col min="3845" max="3845" width="0.5546875" style="36" customWidth="1"/>
    <col min="3846" max="3857" width="11.88671875" style="36" customWidth="1"/>
    <col min="3858" max="3897" width="0" style="36" hidden="1" customWidth="1"/>
    <col min="3898" max="3898" width="0.44140625" style="36" customWidth="1"/>
    <col min="3899" max="3899" width="12.44140625" style="36" customWidth="1"/>
    <col min="3900" max="3900" width="0" style="36" hidden="1" customWidth="1"/>
    <col min="3901" max="4096" width="9.109375" style="36"/>
    <col min="4097" max="4097" width="0" style="36" hidden="1" customWidth="1"/>
    <col min="4098" max="4098" width="9.33203125" style="36" customWidth="1"/>
    <col min="4099" max="4099" width="30" style="36" customWidth="1"/>
    <col min="4100" max="4100" width="7.6640625" style="36" customWidth="1"/>
    <col min="4101" max="4101" width="0.5546875" style="36" customWidth="1"/>
    <col min="4102" max="4113" width="11.88671875" style="36" customWidth="1"/>
    <col min="4114" max="4153" width="0" style="36" hidden="1" customWidth="1"/>
    <col min="4154" max="4154" width="0.44140625" style="36" customWidth="1"/>
    <col min="4155" max="4155" width="12.44140625" style="36" customWidth="1"/>
    <col min="4156" max="4156" width="0" style="36" hidden="1" customWidth="1"/>
    <col min="4157" max="4352" width="9.109375" style="36"/>
    <col min="4353" max="4353" width="0" style="36" hidden="1" customWidth="1"/>
    <col min="4354" max="4354" width="9.33203125" style="36" customWidth="1"/>
    <col min="4355" max="4355" width="30" style="36" customWidth="1"/>
    <col min="4356" max="4356" width="7.6640625" style="36" customWidth="1"/>
    <col min="4357" max="4357" width="0.5546875" style="36" customWidth="1"/>
    <col min="4358" max="4369" width="11.88671875" style="36" customWidth="1"/>
    <col min="4370" max="4409" width="0" style="36" hidden="1" customWidth="1"/>
    <col min="4410" max="4410" width="0.44140625" style="36" customWidth="1"/>
    <col min="4411" max="4411" width="12.44140625" style="36" customWidth="1"/>
    <col min="4412" max="4412" width="0" style="36" hidden="1" customWidth="1"/>
    <col min="4413" max="4608" width="9.109375" style="36"/>
    <col min="4609" max="4609" width="0" style="36" hidden="1" customWidth="1"/>
    <col min="4610" max="4610" width="9.33203125" style="36" customWidth="1"/>
    <col min="4611" max="4611" width="30" style="36" customWidth="1"/>
    <col min="4612" max="4612" width="7.6640625" style="36" customWidth="1"/>
    <col min="4613" max="4613" width="0.5546875" style="36" customWidth="1"/>
    <col min="4614" max="4625" width="11.88671875" style="36" customWidth="1"/>
    <col min="4626" max="4665" width="0" style="36" hidden="1" customWidth="1"/>
    <col min="4666" max="4666" width="0.44140625" style="36" customWidth="1"/>
    <col min="4667" max="4667" width="12.44140625" style="36" customWidth="1"/>
    <col min="4668" max="4668" width="0" style="36" hidden="1" customWidth="1"/>
    <col min="4669" max="4864" width="9.109375" style="36"/>
    <col min="4865" max="4865" width="0" style="36" hidden="1" customWidth="1"/>
    <col min="4866" max="4866" width="9.33203125" style="36" customWidth="1"/>
    <col min="4867" max="4867" width="30" style="36" customWidth="1"/>
    <col min="4868" max="4868" width="7.6640625" style="36" customWidth="1"/>
    <col min="4869" max="4869" width="0.5546875" style="36" customWidth="1"/>
    <col min="4870" max="4881" width="11.88671875" style="36" customWidth="1"/>
    <col min="4882" max="4921" width="0" style="36" hidden="1" customWidth="1"/>
    <col min="4922" max="4922" width="0.44140625" style="36" customWidth="1"/>
    <col min="4923" max="4923" width="12.44140625" style="36" customWidth="1"/>
    <col min="4924" max="4924" width="0" style="36" hidden="1" customWidth="1"/>
    <col min="4925" max="5120" width="9.109375" style="36"/>
    <col min="5121" max="5121" width="0" style="36" hidden="1" customWidth="1"/>
    <col min="5122" max="5122" width="9.33203125" style="36" customWidth="1"/>
    <col min="5123" max="5123" width="30" style="36" customWidth="1"/>
    <col min="5124" max="5124" width="7.6640625" style="36" customWidth="1"/>
    <col min="5125" max="5125" width="0.5546875" style="36" customWidth="1"/>
    <col min="5126" max="5137" width="11.88671875" style="36" customWidth="1"/>
    <col min="5138" max="5177" width="0" style="36" hidden="1" customWidth="1"/>
    <col min="5178" max="5178" width="0.44140625" style="36" customWidth="1"/>
    <col min="5179" max="5179" width="12.44140625" style="36" customWidth="1"/>
    <col min="5180" max="5180" width="0" style="36" hidden="1" customWidth="1"/>
    <col min="5181" max="5376" width="9.109375" style="36"/>
    <col min="5377" max="5377" width="0" style="36" hidden="1" customWidth="1"/>
    <col min="5378" max="5378" width="9.33203125" style="36" customWidth="1"/>
    <col min="5379" max="5379" width="30" style="36" customWidth="1"/>
    <col min="5380" max="5380" width="7.6640625" style="36" customWidth="1"/>
    <col min="5381" max="5381" width="0.5546875" style="36" customWidth="1"/>
    <col min="5382" max="5393" width="11.88671875" style="36" customWidth="1"/>
    <col min="5394" max="5433" width="0" style="36" hidden="1" customWidth="1"/>
    <col min="5434" max="5434" width="0.44140625" style="36" customWidth="1"/>
    <col min="5435" max="5435" width="12.44140625" style="36" customWidth="1"/>
    <col min="5436" max="5436" width="0" style="36" hidden="1" customWidth="1"/>
    <col min="5437" max="5632" width="9.109375" style="36"/>
    <col min="5633" max="5633" width="0" style="36" hidden="1" customWidth="1"/>
    <col min="5634" max="5634" width="9.33203125" style="36" customWidth="1"/>
    <col min="5635" max="5635" width="30" style="36" customWidth="1"/>
    <col min="5636" max="5636" width="7.6640625" style="36" customWidth="1"/>
    <col min="5637" max="5637" width="0.5546875" style="36" customWidth="1"/>
    <col min="5638" max="5649" width="11.88671875" style="36" customWidth="1"/>
    <col min="5650" max="5689" width="0" style="36" hidden="1" customWidth="1"/>
    <col min="5690" max="5690" width="0.44140625" style="36" customWidth="1"/>
    <col min="5691" max="5691" width="12.44140625" style="36" customWidth="1"/>
    <col min="5692" max="5692" width="0" style="36" hidden="1" customWidth="1"/>
    <col min="5693" max="5888" width="9.109375" style="36"/>
    <col min="5889" max="5889" width="0" style="36" hidden="1" customWidth="1"/>
    <col min="5890" max="5890" width="9.33203125" style="36" customWidth="1"/>
    <col min="5891" max="5891" width="30" style="36" customWidth="1"/>
    <col min="5892" max="5892" width="7.6640625" style="36" customWidth="1"/>
    <col min="5893" max="5893" width="0.5546875" style="36" customWidth="1"/>
    <col min="5894" max="5905" width="11.88671875" style="36" customWidth="1"/>
    <col min="5906" max="5945" width="0" style="36" hidden="1" customWidth="1"/>
    <col min="5946" max="5946" width="0.44140625" style="36" customWidth="1"/>
    <col min="5947" max="5947" width="12.44140625" style="36" customWidth="1"/>
    <col min="5948" max="5948" width="0" style="36" hidden="1" customWidth="1"/>
    <col min="5949" max="6144" width="9.109375" style="36"/>
    <col min="6145" max="6145" width="0" style="36" hidden="1" customWidth="1"/>
    <col min="6146" max="6146" width="9.33203125" style="36" customWidth="1"/>
    <col min="6147" max="6147" width="30" style="36" customWidth="1"/>
    <col min="6148" max="6148" width="7.6640625" style="36" customWidth="1"/>
    <col min="6149" max="6149" width="0.5546875" style="36" customWidth="1"/>
    <col min="6150" max="6161" width="11.88671875" style="36" customWidth="1"/>
    <col min="6162" max="6201" width="0" style="36" hidden="1" customWidth="1"/>
    <col min="6202" max="6202" width="0.44140625" style="36" customWidth="1"/>
    <col min="6203" max="6203" width="12.44140625" style="36" customWidth="1"/>
    <col min="6204" max="6204" width="0" style="36" hidden="1" customWidth="1"/>
    <col min="6205" max="6400" width="9.109375" style="36"/>
    <col min="6401" max="6401" width="0" style="36" hidden="1" customWidth="1"/>
    <col min="6402" max="6402" width="9.33203125" style="36" customWidth="1"/>
    <col min="6403" max="6403" width="30" style="36" customWidth="1"/>
    <col min="6404" max="6404" width="7.6640625" style="36" customWidth="1"/>
    <col min="6405" max="6405" width="0.5546875" style="36" customWidth="1"/>
    <col min="6406" max="6417" width="11.88671875" style="36" customWidth="1"/>
    <col min="6418" max="6457" width="0" style="36" hidden="1" customWidth="1"/>
    <col min="6458" max="6458" width="0.44140625" style="36" customWidth="1"/>
    <col min="6459" max="6459" width="12.44140625" style="36" customWidth="1"/>
    <col min="6460" max="6460" width="0" style="36" hidden="1" customWidth="1"/>
    <col min="6461" max="6656" width="9.109375" style="36"/>
    <col min="6657" max="6657" width="0" style="36" hidden="1" customWidth="1"/>
    <col min="6658" max="6658" width="9.33203125" style="36" customWidth="1"/>
    <col min="6659" max="6659" width="30" style="36" customWidth="1"/>
    <col min="6660" max="6660" width="7.6640625" style="36" customWidth="1"/>
    <col min="6661" max="6661" width="0.5546875" style="36" customWidth="1"/>
    <col min="6662" max="6673" width="11.88671875" style="36" customWidth="1"/>
    <col min="6674" max="6713" width="0" style="36" hidden="1" customWidth="1"/>
    <col min="6714" max="6714" width="0.44140625" style="36" customWidth="1"/>
    <col min="6715" max="6715" width="12.44140625" style="36" customWidth="1"/>
    <col min="6716" max="6716" width="0" style="36" hidden="1" customWidth="1"/>
    <col min="6717" max="6912" width="9.109375" style="36"/>
    <col min="6913" max="6913" width="0" style="36" hidden="1" customWidth="1"/>
    <col min="6914" max="6914" width="9.33203125" style="36" customWidth="1"/>
    <col min="6915" max="6915" width="30" style="36" customWidth="1"/>
    <col min="6916" max="6916" width="7.6640625" style="36" customWidth="1"/>
    <col min="6917" max="6917" width="0.5546875" style="36" customWidth="1"/>
    <col min="6918" max="6929" width="11.88671875" style="36" customWidth="1"/>
    <col min="6930" max="6969" width="0" style="36" hidden="1" customWidth="1"/>
    <col min="6970" max="6970" width="0.44140625" style="36" customWidth="1"/>
    <col min="6971" max="6971" width="12.44140625" style="36" customWidth="1"/>
    <col min="6972" max="6972" width="0" style="36" hidden="1" customWidth="1"/>
    <col min="6973" max="7168" width="9.109375" style="36"/>
    <col min="7169" max="7169" width="0" style="36" hidden="1" customWidth="1"/>
    <col min="7170" max="7170" width="9.33203125" style="36" customWidth="1"/>
    <col min="7171" max="7171" width="30" style="36" customWidth="1"/>
    <col min="7172" max="7172" width="7.6640625" style="36" customWidth="1"/>
    <col min="7173" max="7173" width="0.5546875" style="36" customWidth="1"/>
    <col min="7174" max="7185" width="11.88671875" style="36" customWidth="1"/>
    <col min="7186" max="7225" width="0" style="36" hidden="1" customWidth="1"/>
    <col min="7226" max="7226" width="0.44140625" style="36" customWidth="1"/>
    <col min="7227" max="7227" width="12.44140625" style="36" customWidth="1"/>
    <col min="7228" max="7228" width="0" style="36" hidden="1" customWidth="1"/>
    <col min="7229" max="7424" width="9.109375" style="36"/>
    <col min="7425" max="7425" width="0" style="36" hidden="1" customWidth="1"/>
    <col min="7426" max="7426" width="9.33203125" style="36" customWidth="1"/>
    <col min="7427" max="7427" width="30" style="36" customWidth="1"/>
    <col min="7428" max="7428" width="7.6640625" style="36" customWidth="1"/>
    <col min="7429" max="7429" width="0.5546875" style="36" customWidth="1"/>
    <col min="7430" max="7441" width="11.88671875" style="36" customWidth="1"/>
    <col min="7442" max="7481" width="0" style="36" hidden="1" customWidth="1"/>
    <col min="7482" max="7482" width="0.44140625" style="36" customWidth="1"/>
    <col min="7483" max="7483" width="12.44140625" style="36" customWidth="1"/>
    <col min="7484" max="7484" width="0" style="36" hidden="1" customWidth="1"/>
    <col min="7485" max="7680" width="9.109375" style="36"/>
    <col min="7681" max="7681" width="0" style="36" hidden="1" customWidth="1"/>
    <col min="7682" max="7682" width="9.33203125" style="36" customWidth="1"/>
    <col min="7683" max="7683" width="30" style="36" customWidth="1"/>
    <col min="7684" max="7684" width="7.6640625" style="36" customWidth="1"/>
    <col min="7685" max="7685" width="0.5546875" style="36" customWidth="1"/>
    <col min="7686" max="7697" width="11.88671875" style="36" customWidth="1"/>
    <col min="7698" max="7737" width="0" style="36" hidden="1" customWidth="1"/>
    <col min="7738" max="7738" width="0.44140625" style="36" customWidth="1"/>
    <col min="7739" max="7739" width="12.44140625" style="36" customWidth="1"/>
    <col min="7740" max="7740" width="0" style="36" hidden="1" customWidth="1"/>
    <col min="7741" max="7936" width="9.109375" style="36"/>
    <col min="7937" max="7937" width="0" style="36" hidden="1" customWidth="1"/>
    <col min="7938" max="7938" width="9.33203125" style="36" customWidth="1"/>
    <col min="7939" max="7939" width="30" style="36" customWidth="1"/>
    <col min="7940" max="7940" width="7.6640625" style="36" customWidth="1"/>
    <col min="7941" max="7941" width="0.5546875" style="36" customWidth="1"/>
    <col min="7942" max="7953" width="11.88671875" style="36" customWidth="1"/>
    <col min="7954" max="7993" width="0" style="36" hidden="1" customWidth="1"/>
    <col min="7994" max="7994" width="0.44140625" style="36" customWidth="1"/>
    <col min="7995" max="7995" width="12.44140625" style="36" customWidth="1"/>
    <col min="7996" max="7996" width="0" style="36" hidden="1" customWidth="1"/>
    <col min="7997" max="8192" width="9.109375" style="36"/>
    <col min="8193" max="8193" width="0" style="36" hidden="1" customWidth="1"/>
    <col min="8194" max="8194" width="9.33203125" style="36" customWidth="1"/>
    <col min="8195" max="8195" width="30" style="36" customWidth="1"/>
    <col min="8196" max="8196" width="7.6640625" style="36" customWidth="1"/>
    <col min="8197" max="8197" width="0.5546875" style="36" customWidth="1"/>
    <col min="8198" max="8209" width="11.88671875" style="36" customWidth="1"/>
    <col min="8210" max="8249" width="0" style="36" hidden="1" customWidth="1"/>
    <col min="8250" max="8250" width="0.44140625" style="36" customWidth="1"/>
    <col min="8251" max="8251" width="12.44140625" style="36" customWidth="1"/>
    <col min="8252" max="8252" width="0" style="36" hidden="1" customWidth="1"/>
    <col min="8253" max="8448" width="9.109375" style="36"/>
    <col min="8449" max="8449" width="0" style="36" hidden="1" customWidth="1"/>
    <col min="8450" max="8450" width="9.33203125" style="36" customWidth="1"/>
    <col min="8451" max="8451" width="30" style="36" customWidth="1"/>
    <col min="8452" max="8452" width="7.6640625" style="36" customWidth="1"/>
    <col min="8453" max="8453" width="0.5546875" style="36" customWidth="1"/>
    <col min="8454" max="8465" width="11.88671875" style="36" customWidth="1"/>
    <col min="8466" max="8505" width="0" style="36" hidden="1" customWidth="1"/>
    <col min="8506" max="8506" width="0.44140625" style="36" customWidth="1"/>
    <col min="8507" max="8507" width="12.44140625" style="36" customWidth="1"/>
    <col min="8508" max="8508" width="0" style="36" hidden="1" customWidth="1"/>
    <col min="8509" max="8704" width="9.109375" style="36"/>
    <col min="8705" max="8705" width="0" style="36" hidden="1" customWidth="1"/>
    <col min="8706" max="8706" width="9.33203125" style="36" customWidth="1"/>
    <col min="8707" max="8707" width="30" style="36" customWidth="1"/>
    <col min="8708" max="8708" width="7.6640625" style="36" customWidth="1"/>
    <col min="8709" max="8709" width="0.5546875" style="36" customWidth="1"/>
    <col min="8710" max="8721" width="11.88671875" style="36" customWidth="1"/>
    <col min="8722" max="8761" width="0" style="36" hidden="1" customWidth="1"/>
    <col min="8762" max="8762" width="0.44140625" style="36" customWidth="1"/>
    <col min="8763" max="8763" width="12.44140625" style="36" customWidth="1"/>
    <col min="8764" max="8764" width="0" style="36" hidden="1" customWidth="1"/>
    <col min="8765" max="8960" width="9.109375" style="36"/>
    <col min="8961" max="8961" width="0" style="36" hidden="1" customWidth="1"/>
    <col min="8962" max="8962" width="9.33203125" style="36" customWidth="1"/>
    <col min="8963" max="8963" width="30" style="36" customWidth="1"/>
    <col min="8964" max="8964" width="7.6640625" style="36" customWidth="1"/>
    <col min="8965" max="8965" width="0.5546875" style="36" customWidth="1"/>
    <col min="8966" max="8977" width="11.88671875" style="36" customWidth="1"/>
    <col min="8978" max="9017" width="0" style="36" hidden="1" customWidth="1"/>
    <col min="9018" max="9018" width="0.44140625" style="36" customWidth="1"/>
    <col min="9019" max="9019" width="12.44140625" style="36" customWidth="1"/>
    <col min="9020" max="9020" width="0" style="36" hidden="1" customWidth="1"/>
    <col min="9021" max="9216" width="9.109375" style="36"/>
    <col min="9217" max="9217" width="0" style="36" hidden="1" customWidth="1"/>
    <col min="9218" max="9218" width="9.33203125" style="36" customWidth="1"/>
    <col min="9219" max="9219" width="30" style="36" customWidth="1"/>
    <col min="9220" max="9220" width="7.6640625" style="36" customWidth="1"/>
    <col min="9221" max="9221" width="0.5546875" style="36" customWidth="1"/>
    <col min="9222" max="9233" width="11.88671875" style="36" customWidth="1"/>
    <col min="9234" max="9273" width="0" style="36" hidden="1" customWidth="1"/>
    <col min="9274" max="9274" width="0.44140625" style="36" customWidth="1"/>
    <col min="9275" max="9275" width="12.44140625" style="36" customWidth="1"/>
    <col min="9276" max="9276" width="0" style="36" hidden="1" customWidth="1"/>
    <col min="9277" max="9472" width="9.109375" style="36"/>
    <col min="9473" max="9473" width="0" style="36" hidden="1" customWidth="1"/>
    <col min="9474" max="9474" width="9.33203125" style="36" customWidth="1"/>
    <col min="9475" max="9475" width="30" style="36" customWidth="1"/>
    <col min="9476" max="9476" width="7.6640625" style="36" customWidth="1"/>
    <col min="9477" max="9477" width="0.5546875" style="36" customWidth="1"/>
    <col min="9478" max="9489" width="11.88671875" style="36" customWidth="1"/>
    <col min="9490" max="9529" width="0" style="36" hidden="1" customWidth="1"/>
    <col min="9530" max="9530" width="0.44140625" style="36" customWidth="1"/>
    <col min="9531" max="9531" width="12.44140625" style="36" customWidth="1"/>
    <col min="9532" max="9532" width="0" style="36" hidden="1" customWidth="1"/>
    <col min="9533" max="9728" width="9.109375" style="36"/>
    <col min="9729" max="9729" width="0" style="36" hidden="1" customWidth="1"/>
    <col min="9730" max="9730" width="9.33203125" style="36" customWidth="1"/>
    <col min="9731" max="9731" width="30" style="36" customWidth="1"/>
    <col min="9732" max="9732" width="7.6640625" style="36" customWidth="1"/>
    <col min="9733" max="9733" width="0.5546875" style="36" customWidth="1"/>
    <col min="9734" max="9745" width="11.88671875" style="36" customWidth="1"/>
    <col min="9746" max="9785" width="0" style="36" hidden="1" customWidth="1"/>
    <col min="9786" max="9786" width="0.44140625" style="36" customWidth="1"/>
    <col min="9787" max="9787" width="12.44140625" style="36" customWidth="1"/>
    <col min="9788" max="9788" width="0" style="36" hidden="1" customWidth="1"/>
    <col min="9789" max="9984" width="9.109375" style="36"/>
    <col min="9985" max="9985" width="0" style="36" hidden="1" customWidth="1"/>
    <col min="9986" max="9986" width="9.33203125" style="36" customWidth="1"/>
    <col min="9987" max="9987" width="30" style="36" customWidth="1"/>
    <col min="9988" max="9988" width="7.6640625" style="36" customWidth="1"/>
    <col min="9989" max="9989" width="0.5546875" style="36" customWidth="1"/>
    <col min="9990" max="10001" width="11.88671875" style="36" customWidth="1"/>
    <col min="10002" max="10041" width="0" style="36" hidden="1" customWidth="1"/>
    <col min="10042" max="10042" width="0.44140625" style="36" customWidth="1"/>
    <col min="10043" max="10043" width="12.44140625" style="36" customWidth="1"/>
    <col min="10044" max="10044" width="0" style="36" hidden="1" customWidth="1"/>
    <col min="10045" max="10240" width="9.109375" style="36"/>
    <col min="10241" max="10241" width="0" style="36" hidden="1" customWidth="1"/>
    <col min="10242" max="10242" width="9.33203125" style="36" customWidth="1"/>
    <col min="10243" max="10243" width="30" style="36" customWidth="1"/>
    <col min="10244" max="10244" width="7.6640625" style="36" customWidth="1"/>
    <col min="10245" max="10245" width="0.5546875" style="36" customWidth="1"/>
    <col min="10246" max="10257" width="11.88671875" style="36" customWidth="1"/>
    <col min="10258" max="10297" width="0" style="36" hidden="1" customWidth="1"/>
    <col min="10298" max="10298" width="0.44140625" style="36" customWidth="1"/>
    <col min="10299" max="10299" width="12.44140625" style="36" customWidth="1"/>
    <col min="10300" max="10300" width="0" style="36" hidden="1" customWidth="1"/>
    <col min="10301" max="10496" width="9.109375" style="36"/>
    <col min="10497" max="10497" width="0" style="36" hidden="1" customWidth="1"/>
    <col min="10498" max="10498" width="9.33203125" style="36" customWidth="1"/>
    <col min="10499" max="10499" width="30" style="36" customWidth="1"/>
    <col min="10500" max="10500" width="7.6640625" style="36" customWidth="1"/>
    <col min="10501" max="10501" width="0.5546875" style="36" customWidth="1"/>
    <col min="10502" max="10513" width="11.88671875" style="36" customWidth="1"/>
    <col min="10514" max="10553" width="0" style="36" hidden="1" customWidth="1"/>
    <col min="10554" max="10554" width="0.44140625" style="36" customWidth="1"/>
    <col min="10555" max="10555" width="12.44140625" style="36" customWidth="1"/>
    <col min="10556" max="10556" width="0" style="36" hidden="1" customWidth="1"/>
    <col min="10557" max="10752" width="9.109375" style="36"/>
    <col min="10753" max="10753" width="0" style="36" hidden="1" customWidth="1"/>
    <col min="10754" max="10754" width="9.33203125" style="36" customWidth="1"/>
    <col min="10755" max="10755" width="30" style="36" customWidth="1"/>
    <col min="10756" max="10756" width="7.6640625" style="36" customWidth="1"/>
    <col min="10757" max="10757" width="0.5546875" style="36" customWidth="1"/>
    <col min="10758" max="10769" width="11.88671875" style="36" customWidth="1"/>
    <col min="10770" max="10809" width="0" style="36" hidden="1" customWidth="1"/>
    <col min="10810" max="10810" width="0.44140625" style="36" customWidth="1"/>
    <col min="10811" max="10811" width="12.44140625" style="36" customWidth="1"/>
    <col min="10812" max="10812" width="0" style="36" hidden="1" customWidth="1"/>
    <col min="10813" max="11008" width="9.109375" style="36"/>
    <col min="11009" max="11009" width="0" style="36" hidden="1" customWidth="1"/>
    <col min="11010" max="11010" width="9.33203125" style="36" customWidth="1"/>
    <col min="11011" max="11011" width="30" style="36" customWidth="1"/>
    <col min="11012" max="11012" width="7.6640625" style="36" customWidth="1"/>
    <col min="11013" max="11013" width="0.5546875" style="36" customWidth="1"/>
    <col min="11014" max="11025" width="11.88671875" style="36" customWidth="1"/>
    <col min="11026" max="11065" width="0" style="36" hidden="1" customWidth="1"/>
    <col min="11066" max="11066" width="0.44140625" style="36" customWidth="1"/>
    <col min="11067" max="11067" width="12.44140625" style="36" customWidth="1"/>
    <col min="11068" max="11068" width="0" style="36" hidden="1" customWidth="1"/>
    <col min="11069" max="11264" width="9.109375" style="36"/>
    <col min="11265" max="11265" width="0" style="36" hidden="1" customWidth="1"/>
    <col min="11266" max="11266" width="9.33203125" style="36" customWidth="1"/>
    <col min="11267" max="11267" width="30" style="36" customWidth="1"/>
    <col min="11268" max="11268" width="7.6640625" style="36" customWidth="1"/>
    <col min="11269" max="11269" width="0.5546875" style="36" customWidth="1"/>
    <col min="11270" max="11281" width="11.88671875" style="36" customWidth="1"/>
    <col min="11282" max="11321" width="0" style="36" hidden="1" customWidth="1"/>
    <col min="11322" max="11322" width="0.44140625" style="36" customWidth="1"/>
    <col min="11323" max="11323" width="12.44140625" style="36" customWidth="1"/>
    <col min="11324" max="11324" width="0" style="36" hidden="1" customWidth="1"/>
    <col min="11325" max="11520" width="9.109375" style="36"/>
    <col min="11521" max="11521" width="0" style="36" hidden="1" customWidth="1"/>
    <col min="11522" max="11522" width="9.33203125" style="36" customWidth="1"/>
    <col min="11523" max="11523" width="30" style="36" customWidth="1"/>
    <col min="11524" max="11524" width="7.6640625" style="36" customWidth="1"/>
    <col min="11525" max="11525" width="0.5546875" style="36" customWidth="1"/>
    <col min="11526" max="11537" width="11.88671875" style="36" customWidth="1"/>
    <col min="11538" max="11577" width="0" style="36" hidden="1" customWidth="1"/>
    <col min="11578" max="11578" width="0.44140625" style="36" customWidth="1"/>
    <col min="11579" max="11579" width="12.44140625" style="36" customWidth="1"/>
    <col min="11580" max="11580" width="0" style="36" hidden="1" customWidth="1"/>
    <col min="11581" max="11776" width="9.109375" style="36"/>
    <col min="11777" max="11777" width="0" style="36" hidden="1" customWidth="1"/>
    <col min="11778" max="11778" width="9.33203125" style="36" customWidth="1"/>
    <col min="11779" max="11779" width="30" style="36" customWidth="1"/>
    <col min="11780" max="11780" width="7.6640625" style="36" customWidth="1"/>
    <col min="11781" max="11781" width="0.5546875" style="36" customWidth="1"/>
    <col min="11782" max="11793" width="11.88671875" style="36" customWidth="1"/>
    <col min="11794" max="11833" width="0" style="36" hidden="1" customWidth="1"/>
    <col min="11834" max="11834" width="0.44140625" style="36" customWidth="1"/>
    <col min="11835" max="11835" width="12.44140625" style="36" customWidth="1"/>
    <col min="11836" max="11836" width="0" style="36" hidden="1" customWidth="1"/>
    <col min="11837" max="12032" width="9.109375" style="36"/>
    <col min="12033" max="12033" width="0" style="36" hidden="1" customWidth="1"/>
    <col min="12034" max="12034" width="9.33203125" style="36" customWidth="1"/>
    <col min="12035" max="12035" width="30" style="36" customWidth="1"/>
    <col min="12036" max="12036" width="7.6640625" style="36" customWidth="1"/>
    <col min="12037" max="12037" width="0.5546875" style="36" customWidth="1"/>
    <col min="12038" max="12049" width="11.88671875" style="36" customWidth="1"/>
    <col min="12050" max="12089" width="0" style="36" hidden="1" customWidth="1"/>
    <col min="12090" max="12090" width="0.44140625" style="36" customWidth="1"/>
    <col min="12091" max="12091" width="12.44140625" style="36" customWidth="1"/>
    <col min="12092" max="12092" width="0" style="36" hidden="1" customWidth="1"/>
    <col min="12093" max="12288" width="9.109375" style="36"/>
    <col min="12289" max="12289" width="0" style="36" hidden="1" customWidth="1"/>
    <col min="12290" max="12290" width="9.33203125" style="36" customWidth="1"/>
    <col min="12291" max="12291" width="30" style="36" customWidth="1"/>
    <col min="12292" max="12292" width="7.6640625" style="36" customWidth="1"/>
    <col min="12293" max="12293" width="0.5546875" style="36" customWidth="1"/>
    <col min="12294" max="12305" width="11.88671875" style="36" customWidth="1"/>
    <col min="12306" max="12345" width="0" style="36" hidden="1" customWidth="1"/>
    <col min="12346" max="12346" width="0.44140625" style="36" customWidth="1"/>
    <col min="12347" max="12347" width="12.44140625" style="36" customWidth="1"/>
    <col min="12348" max="12348" width="0" style="36" hidden="1" customWidth="1"/>
    <col min="12349" max="12544" width="9.109375" style="36"/>
    <col min="12545" max="12545" width="0" style="36" hidden="1" customWidth="1"/>
    <col min="12546" max="12546" width="9.33203125" style="36" customWidth="1"/>
    <col min="12547" max="12547" width="30" style="36" customWidth="1"/>
    <col min="12548" max="12548" width="7.6640625" style="36" customWidth="1"/>
    <col min="12549" max="12549" width="0.5546875" style="36" customWidth="1"/>
    <col min="12550" max="12561" width="11.88671875" style="36" customWidth="1"/>
    <col min="12562" max="12601" width="0" style="36" hidden="1" customWidth="1"/>
    <col min="12602" max="12602" width="0.44140625" style="36" customWidth="1"/>
    <col min="12603" max="12603" width="12.44140625" style="36" customWidth="1"/>
    <col min="12604" max="12604" width="0" style="36" hidden="1" customWidth="1"/>
    <col min="12605" max="12800" width="9.109375" style="36"/>
    <col min="12801" max="12801" width="0" style="36" hidden="1" customWidth="1"/>
    <col min="12802" max="12802" width="9.33203125" style="36" customWidth="1"/>
    <col min="12803" max="12803" width="30" style="36" customWidth="1"/>
    <col min="12804" max="12804" width="7.6640625" style="36" customWidth="1"/>
    <col min="12805" max="12805" width="0.5546875" style="36" customWidth="1"/>
    <col min="12806" max="12817" width="11.88671875" style="36" customWidth="1"/>
    <col min="12818" max="12857" width="0" style="36" hidden="1" customWidth="1"/>
    <col min="12858" max="12858" width="0.44140625" style="36" customWidth="1"/>
    <col min="12859" max="12859" width="12.44140625" style="36" customWidth="1"/>
    <col min="12860" max="12860" width="0" style="36" hidden="1" customWidth="1"/>
    <col min="12861" max="13056" width="9.109375" style="36"/>
    <col min="13057" max="13057" width="0" style="36" hidden="1" customWidth="1"/>
    <col min="13058" max="13058" width="9.33203125" style="36" customWidth="1"/>
    <col min="13059" max="13059" width="30" style="36" customWidth="1"/>
    <col min="13060" max="13060" width="7.6640625" style="36" customWidth="1"/>
    <col min="13061" max="13061" width="0.5546875" style="36" customWidth="1"/>
    <col min="13062" max="13073" width="11.88671875" style="36" customWidth="1"/>
    <col min="13074" max="13113" width="0" style="36" hidden="1" customWidth="1"/>
    <col min="13114" max="13114" width="0.44140625" style="36" customWidth="1"/>
    <col min="13115" max="13115" width="12.44140625" style="36" customWidth="1"/>
    <col min="13116" max="13116" width="0" style="36" hidden="1" customWidth="1"/>
    <col min="13117" max="13312" width="9.109375" style="36"/>
    <col min="13313" max="13313" width="0" style="36" hidden="1" customWidth="1"/>
    <col min="13314" max="13314" width="9.33203125" style="36" customWidth="1"/>
    <col min="13315" max="13315" width="30" style="36" customWidth="1"/>
    <col min="13316" max="13316" width="7.6640625" style="36" customWidth="1"/>
    <col min="13317" max="13317" width="0.5546875" style="36" customWidth="1"/>
    <col min="13318" max="13329" width="11.88671875" style="36" customWidth="1"/>
    <col min="13330" max="13369" width="0" style="36" hidden="1" customWidth="1"/>
    <col min="13370" max="13370" width="0.44140625" style="36" customWidth="1"/>
    <col min="13371" max="13371" width="12.44140625" style="36" customWidth="1"/>
    <col min="13372" max="13372" width="0" style="36" hidden="1" customWidth="1"/>
    <col min="13373" max="13568" width="9.109375" style="36"/>
    <col min="13569" max="13569" width="0" style="36" hidden="1" customWidth="1"/>
    <col min="13570" max="13570" width="9.33203125" style="36" customWidth="1"/>
    <col min="13571" max="13571" width="30" style="36" customWidth="1"/>
    <col min="13572" max="13572" width="7.6640625" style="36" customWidth="1"/>
    <col min="13573" max="13573" width="0.5546875" style="36" customWidth="1"/>
    <col min="13574" max="13585" width="11.88671875" style="36" customWidth="1"/>
    <col min="13586" max="13625" width="0" style="36" hidden="1" customWidth="1"/>
    <col min="13626" max="13626" width="0.44140625" style="36" customWidth="1"/>
    <col min="13627" max="13627" width="12.44140625" style="36" customWidth="1"/>
    <col min="13628" max="13628" width="0" style="36" hidden="1" customWidth="1"/>
    <col min="13629" max="13824" width="9.109375" style="36"/>
    <col min="13825" max="13825" width="0" style="36" hidden="1" customWidth="1"/>
    <col min="13826" max="13826" width="9.33203125" style="36" customWidth="1"/>
    <col min="13827" max="13827" width="30" style="36" customWidth="1"/>
    <col min="13828" max="13828" width="7.6640625" style="36" customWidth="1"/>
    <col min="13829" max="13829" width="0.5546875" style="36" customWidth="1"/>
    <col min="13830" max="13841" width="11.88671875" style="36" customWidth="1"/>
    <col min="13842" max="13881" width="0" style="36" hidden="1" customWidth="1"/>
    <col min="13882" max="13882" width="0.44140625" style="36" customWidth="1"/>
    <col min="13883" max="13883" width="12.44140625" style="36" customWidth="1"/>
    <col min="13884" max="13884" width="0" style="36" hidden="1" customWidth="1"/>
    <col min="13885" max="14080" width="9.109375" style="36"/>
    <col min="14081" max="14081" width="0" style="36" hidden="1" customWidth="1"/>
    <col min="14082" max="14082" width="9.33203125" style="36" customWidth="1"/>
    <col min="14083" max="14083" width="30" style="36" customWidth="1"/>
    <col min="14084" max="14084" width="7.6640625" style="36" customWidth="1"/>
    <col min="14085" max="14085" width="0.5546875" style="36" customWidth="1"/>
    <col min="14086" max="14097" width="11.88671875" style="36" customWidth="1"/>
    <col min="14098" max="14137" width="0" style="36" hidden="1" customWidth="1"/>
    <col min="14138" max="14138" width="0.44140625" style="36" customWidth="1"/>
    <col min="14139" max="14139" width="12.44140625" style="36" customWidth="1"/>
    <col min="14140" max="14140" width="0" style="36" hidden="1" customWidth="1"/>
    <col min="14141" max="14336" width="9.109375" style="36"/>
    <col min="14337" max="14337" width="0" style="36" hidden="1" customWidth="1"/>
    <col min="14338" max="14338" width="9.33203125" style="36" customWidth="1"/>
    <col min="14339" max="14339" width="30" style="36" customWidth="1"/>
    <col min="14340" max="14340" width="7.6640625" style="36" customWidth="1"/>
    <col min="14341" max="14341" width="0.5546875" style="36" customWidth="1"/>
    <col min="14342" max="14353" width="11.88671875" style="36" customWidth="1"/>
    <col min="14354" max="14393" width="0" style="36" hidden="1" customWidth="1"/>
    <col min="14394" max="14394" width="0.44140625" style="36" customWidth="1"/>
    <col min="14395" max="14395" width="12.44140625" style="36" customWidth="1"/>
    <col min="14396" max="14396" width="0" style="36" hidden="1" customWidth="1"/>
    <col min="14397" max="14592" width="9.109375" style="36"/>
    <col min="14593" max="14593" width="0" style="36" hidden="1" customWidth="1"/>
    <col min="14594" max="14594" width="9.33203125" style="36" customWidth="1"/>
    <col min="14595" max="14595" width="30" style="36" customWidth="1"/>
    <col min="14596" max="14596" width="7.6640625" style="36" customWidth="1"/>
    <col min="14597" max="14597" width="0.5546875" style="36" customWidth="1"/>
    <col min="14598" max="14609" width="11.88671875" style="36" customWidth="1"/>
    <col min="14610" max="14649" width="0" style="36" hidden="1" customWidth="1"/>
    <col min="14650" max="14650" width="0.44140625" style="36" customWidth="1"/>
    <col min="14651" max="14651" width="12.44140625" style="36" customWidth="1"/>
    <col min="14652" max="14652" width="0" style="36" hidden="1" customWidth="1"/>
    <col min="14653" max="14848" width="9.109375" style="36"/>
    <col min="14849" max="14849" width="0" style="36" hidden="1" customWidth="1"/>
    <col min="14850" max="14850" width="9.33203125" style="36" customWidth="1"/>
    <col min="14851" max="14851" width="30" style="36" customWidth="1"/>
    <col min="14852" max="14852" width="7.6640625" style="36" customWidth="1"/>
    <col min="14853" max="14853" width="0.5546875" style="36" customWidth="1"/>
    <col min="14854" max="14865" width="11.88671875" style="36" customWidth="1"/>
    <col min="14866" max="14905" width="0" style="36" hidden="1" customWidth="1"/>
    <col min="14906" max="14906" width="0.44140625" style="36" customWidth="1"/>
    <col min="14907" max="14907" width="12.44140625" style="36" customWidth="1"/>
    <col min="14908" max="14908" width="0" style="36" hidden="1" customWidth="1"/>
    <col min="14909" max="15104" width="9.109375" style="36"/>
    <col min="15105" max="15105" width="0" style="36" hidden="1" customWidth="1"/>
    <col min="15106" max="15106" width="9.33203125" style="36" customWidth="1"/>
    <col min="15107" max="15107" width="30" style="36" customWidth="1"/>
    <col min="15108" max="15108" width="7.6640625" style="36" customWidth="1"/>
    <col min="15109" max="15109" width="0.5546875" style="36" customWidth="1"/>
    <col min="15110" max="15121" width="11.88671875" style="36" customWidth="1"/>
    <col min="15122" max="15161" width="0" style="36" hidden="1" customWidth="1"/>
    <col min="15162" max="15162" width="0.44140625" style="36" customWidth="1"/>
    <col min="15163" max="15163" width="12.44140625" style="36" customWidth="1"/>
    <col min="15164" max="15164" width="0" style="36" hidden="1" customWidth="1"/>
    <col min="15165" max="15360" width="9.109375" style="36"/>
    <col min="15361" max="15361" width="0" style="36" hidden="1" customWidth="1"/>
    <col min="15362" max="15362" width="9.33203125" style="36" customWidth="1"/>
    <col min="15363" max="15363" width="30" style="36" customWidth="1"/>
    <col min="15364" max="15364" width="7.6640625" style="36" customWidth="1"/>
    <col min="15365" max="15365" width="0.5546875" style="36" customWidth="1"/>
    <col min="15366" max="15377" width="11.88671875" style="36" customWidth="1"/>
    <col min="15378" max="15417" width="0" style="36" hidden="1" customWidth="1"/>
    <col min="15418" max="15418" width="0.44140625" style="36" customWidth="1"/>
    <col min="15419" max="15419" width="12.44140625" style="36" customWidth="1"/>
    <col min="15420" max="15420" width="0" style="36" hidden="1" customWidth="1"/>
    <col min="15421" max="15616" width="9.109375" style="36"/>
    <col min="15617" max="15617" width="0" style="36" hidden="1" customWidth="1"/>
    <col min="15618" max="15618" width="9.33203125" style="36" customWidth="1"/>
    <col min="15619" max="15619" width="30" style="36" customWidth="1"/>
    <col min="15620" max="15620" width="7.6640625" style="36" customWidth="1"/>
    <col min="15621" max="15621" width="0.5546875" style="36" customWidth="1"/>
    <col min="15622" max="15633" width="11.88671875" style="36" customWidth="1"/>
    <col min="15634" max="15673" width="0" style="36" hidden="1" customWidth="1"/>
    <col min="15674" max="15674" width="0.44140625" style="36" customWidth="1"/>
    <col min="15675" max="15675" width="12.44140625" style="36" customWidth="1"/>
    <col min="15676" max="15676" width="0" style="36" hidden="1" customWidth="1"/>
    <col min="15677" max="15872" width="9.109375" style="36"/>
    <col min="15873" max="15873" width="0" style="36" hidden="1" customWidth="1"/>
    <col min="15874" max="15874" width="9.33203125" style="36" customWidth="1"/>
    <col min="15875" max="15875" width="30" style="36" customWidth="1"/>
    <col min="15876" max="15876" width="7.6640625" style="36" customWidth="1"/>
    <col min="15877" max="15877" width="0.5546875" style="36" customWidth="1"/>
    <col min="15878" max="15889" width="11.88671875" style="36" customWidth="1"/>
    <col min="15890" max="15929" width="0" style="36" hidden="1" customWidth="1"/>
    <col min="15930" max="15930" width="0.44140625" style="36" customWidth="1"/>
    <col min="15931" max="15931" width="12.44140625" style="36" customWidth="1"/>
    <col min="15932" max="15932" width="0" style="36" hidden="1" customWidth="1"/>
    <col min="15933" max="16128" width="9.109375" style="36"/>
    <col min="16129" max="16129" width="0" style="36" hidden="1" customWidth="1"/>
    <col min="16130" max="16130" width="9.33203125" style="36" customWidth="1"/>
    <col min="16131" max="16131" width="30" style="36" customWidth="1"/>
    <col min="16132" max="16132" width="7.6640625" style="36" customWidth="1"/>
    <col min="16133" max="16133" width="0.5546875" style="36" customWidth="1"/>
    <col min="16134" max="16145" width="11.88671875" style="36" customWidth="1"/>
    <col min="16146" max="16185" width="0" style="36" hidden="1" customWidth="1"/>
    <col min="16186" max="16186" width="0.44140625" style="36" customWidth="1"/>
    <col min="16187" max="16187" width="12.44140625" style="36" customWidth="1"/>
    <col min="16188" max="16188" width="0" style="36" hidden="1" customWidth="1"/>
    <col min="16189" max="16384" width="9.109375" style="36"/>
  </cols>
  <sheetData>
    <row r="1" spans="1:60" ht="19.5" customHeight="1" x14ac:dyDescent="0.35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</row>
    <row r="2" spans="1:60" ht="18" customHeight="1" x14ac:dyDescent="0.3">
      <c r="B2" s="21" t="s">
        <v>319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</row>
    <row r="3" spans="1:60" ht="10.5" customHeight="1" x14ac:dyDescent="0.25">
      <c r="A3" s="1" t="s">
        <v>2</v>
      </c>
      <c r="B3" s="111" t="s">
        <v>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</row>
    <row r="4" spans="1:60" ht="12.75" hidden="1" customHeight="1" x14ac:dyDescent="0.25">
      <c r="A4" s="1"/>
      <c r="B4" s="111" t="s">
        <v>4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</row>
    <row r="5" spans="1:60" ht="12.75" hidden="1" customHeight="1" x14ac:dyDescent="0.25">
      <c r="A5" s="1"/>
      <c r="B5" s="112" t="s">
        <v>5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</row>
    <row r="6" spans="1:60" ht="10.5" customHeight="1" x14ac:dyDescent="0.25">
      <c r="A6" s="1" t="s">
        <v>6</v>
      </c>
      <c r="B6" s="1" t="str">
        <f>IF("ALLACCT"="DEFAULT","Display Option: Show All Accounts","") &amp;IF("ALLACCT"="ALLACCT","Display Option: Show All Accounts","")
 &amp;IF("ALLACCT"="TTLONLY","Display Option: Show Total Accounts Only","")
 &amp;IF("ALLACCT"="NETONLY","Display Option: Show Gross Profit, Total Overhead and Net Profit Only","")</f>
        <v>Display Option: Show All Accounts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  <row r="7" spans="1:60" ht="12.75" hidden="1" customHeight="1" x14ac:dyDescent="0.25">
      <c r="A7" s="22"/>
      <c r="B7" s="30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60" ht="10.5" customHeight="1" x14ac:dyDescent="0.25">
      <c r="B8" s="1" t="str">
        <f>"Printed by Anne Ferrancol  18-Oct-23 13:27"</f>
        <v>Printed by Anne Ferrancol  18-Oct-23 13:27</v>
      </c>
      <c r="C8" s="1"/>
      <c r="D8" s="1"/>
      <c r="E8" s="1"/>
      <c r="F8" s="1"/>
      <c r="G8" s="6"/>
      <c r="H8" s="1"/>
      <c r="BG8" s="5" t="s">
        <v>8</v>
      </c>
    </row>
    <row r="9" spans="1:60" s="8" customFormat="1" x14ac:dyDescent="0.25">
      <c r="B9" s="7"/>
      <c r="C9" s="7"/>
      <c r="D9" s="7"/>
      <c r="E9" s="9"/>
      <c r="F9" s="10" t="s">
        <v>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3"/>
      <c r="BG9" s="11" t="s">
        <v>10</v>
      </c>
    </row>
    <row r="10" spans="1:60" s="8" customFormat="1" ht="12.75" customHeight="1" x14ac:dyDescent="0.25">
      <c r="B10" s="7" t="s">
        <v>11</v>
      </c>
      <c r="C10" s="7" t="s">
        <v>12</v>
      </c>
      <c r="D10" s="7" t="s">
        <v>13</v>
      </c>
      <c r="E10" s="9"/>
      <c r="F10" s="15">
        <v>202301</v>
      </c>
      <c r="G10" s="15">
        <f t="shared" ref="G10:BE10" si="0">F10+1</f>
        <v>202302</v>
      </c>
      <c r="H10" s="15">
        <f t="shared" si="0"/>
        <v>202303</v>
      </c>
      <c r="I10" s="15">
        <f t="shared" si="0"/>
        <v>202304</v>
      </c>
      <c r="J10" s="15">
        <f t="shared" si="0"/>
        <v>202305</v>
      </c>
      <c r="K10" s="15">
        <f t="shared" si="0"/>
        <v>202306</v>
      </c>
      <c r="L10" s="15">
        <f t="shared" si="0"/>
        <v>202307</v>
      </c>
      <c r="M10" s="15">
        <f t="shared" si="0"/>
        <v>202308</v>
      </c>
      <c r="N10" s="15">
        <f t="shared" si="0"/>
        <v>202309</v>
      </c>
      <c r="O10" s="15">
        <f t="shared" si="0"/>
        <v>202310</v>
      </c>
      <c r="P10" s="15">
        <f t="shared" si="0"/>
        <v>202311</v>
      </c>
      <c r="Q10" s="15">
        <f t="shared" si="0"/>
        <v>202312</v>
      </c>
      <c r="R10" s="15">
        <f t="shared" si="0"/>
        <v>202313</v>
      </c>
      <c r="S10" s="15">
        <f t="shared" si="0"/>
        <v>202314</v>
      </c>
      <c r="T10" s="15">
        <f t="shared" si="0"/>
        <v>202315</v>
      </c>
      <c r="U10" s="15">
        <f t="shared" si="0"/>
        <v>202316</v>
      </c>
      <c r="V10" s="15">
        <f t="shared" si="0"/>
        <v>202317</v>
      </c>
      <c r="W10" s="15">
        <f t="shared" si="0"/>
        <v>202318</v>
      </c>
      <c r="X10" s="15">
        <f t="shared" si="0"/>
        <v>202319</v>
      </c>
      <c r="Y10" s="15">
        <f t="shared" si="0"/>
        <v>202320</v>
      </c>
      <c r="Z10" s="15">
        <f t="shared" si="0"/>
        <v>202321</v>
      </c>
      <c r="AA10" s="15">
        <f t="shared" si="0"/>
        <v>202322</v>
      </c>
      <c r="AB10" s="15">
        <f t="shared" si="0"/>
        <v>202323</v>
      </c>
      <c r="AC10" s="15">
        <f t="shared" si="0"/>
        <v>202324</v>
      </c>
      <c r="AD10" s="15">
        <f t="shared" si="0"/>
        <v>202325</v>
      </c>
      <c r="AE10" s="15">
        <f t="shared" si="0"/>
        <v>202326</v>
      </c>
      <c r="AF10" s="15">
        <f t="shared" si="0"/>
        <v>202327</v>
      </c>
      <c r="AG10" s="15">
        <f t="shared" si="0"/>
        <v>202328</v>
      </c>
      <c r="AH10" s="15">
        <f t="shared" si="0"/>
        <v>202329</v>
      </c>
      <c r="AI10" s="15">
        <f t="shared" si="0"/>
        <v>202330</v>
      </c>
      <c r="AJ10" s="15">
        <f t="shared" si="0"/>
        <v>202331</v>
      </c>
      <c r="AK10" s="15">
        <f t="shared" si="0"/>
        <v>202332</v>
      </c>
      <c r="AL10" s="15">
        <f t="shared" si="0"/>
        <v>202333</v>
      </c>
      <c r="AM10" s="15">
        <f t="shared" si="0"/>
        <v>202334</v>
      </c>
      <c r="AN10" s="15">
        <f t="shared" si="0"/>
        <v>202335</v>
      </c>
      <c r="AO10" s="15">
        <f t="shared" si="0"/>
        <v>202336</v>
      </c>
      <c r="AP10" s="15">
        <f t="shared" si="0"/>
        <v>202337</v>
      </c>
      <c r="AQ10" s="15">
        <f t="shared" si="0"/>
        <v>202338</v>
      </c>
      <c r="AR10" s="15">
        <f t="shared" si="0"/>
        <v>202339</v>
      </c>
      <c r="AS10" s="15">
        <f t="shared" si="0"/>
        <v>202340</v>
      </c>
      <c r="AT10" s="15">
        <f t="shared" si="0"/>
        <v>202341</v>
      </c>
      <c r="AU10" s="15">
        <f t="shared" si="0"/>
        <v>202342</v>
      </c>
      <c r="AV10" s="15">
        <f t="shared" si="0"/>
        <v>202343</v>
      </c>
      <c r="AW10" s="15">
        <f t="shared" si="0"/>
        <v>202344</v>
      </c>
      <c r="AX10" s="15">
        <f t="shared" si="0"/>
        <v>202345</v>
      </c>
      <c r="AY10" s="15">
        <f t="shared" si="0"/>
        <v>202346</v>
      </c>
      <c r="AZ10" s="15">
        <f t="shared" si="0"/>
        <v>202347</v>
      </c>
      <c r="BA10" s="15">
        <f t="shared" si="0"/>
        <v>202348</v>
      </c>
      <c r="BB10" s="15">
        <f t="shared" si="0"/>
        <v>202349</v>
      </c>
      <c r="BC10" s="15">
        <f t="shared" si="0"/>
        <v>202350</v>
      </c>
      <c r="BD10" s="15">
        <f t="shared" si="0"/>
        <v>202351</v>
      </c>
      <c r="BE10" s="15">
        <f t="shared" si="0"/>
        <v>202352</v>
      </c>
      <c r="BF10" s="14"/>
      <c r="BG10" s="11">
        <v>202309</v>
      </c>
    </row>
    <row r="11" spans="1:60" s="18" customFormat="1" ht="12.75" customHeight="1" x14ac:dyDescent="0.2">
      <c r="A11" s="1"/>
      <c r="B11" s="18" t="s">
        <v>14</v>
      </c>
      <c r="C11" s="18" t="s">
        <v>15</v>
      </c>
      <c r="D11" s="32"/>
      <c r="E11" s="19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G11" s="35">
        <f t="shared" ref="BG11:BG74" si="1">SUM(F11:BE11)</f>
        <v>0</v>
      </c>
      <c r="BH11" s="18" t="s">
        <v>16</v>
      </c>
    </row>
    <row r="12" spans="1:60" s="18" customFormat="1" ht="12.75" customHeight="1" x14ac:dyDescent="0.2">
      <c r="A12" s="1"/>
      <c r="B12" s="18" t="s">
        <v>17</v>
      </c>
      <c r="C12" s="18" t="s">
        <v>18</v>
      </c>
      <c r="D12" s="32"/>
      <c r="E12" s="19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G12" s="35">
        <f t="shared" si="1"/>
        <v>0</v>
      </c>
      <c r="BH12" s="18" t="s">
        <v>16</v>
      </c>
    </row>
    <row r="13" spans="1:60" s="18" customFormat="1" ht="12.75" customHeight="1" x14ac:dyDescent="0.2">
      <c r="A13" s="1"/>
      <c r="B13" s="18" t="s">
        <v>19</v>
      </c>
      <c r="C13" s="18" t="s">
        <v>20</v>
      </c>
      <c r="D13" s="32"/>
      <c r="E13" s="19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G13" s="35">
        <f t="shared" si="1"/>
        <v>0</v>
      </c>
      <c r="BH13" s="18" t="s">
        <v>16</v>
      </c>
    </row>
    <row r="14" spans="1:60" s="18" customFormat="1" ht="12.75" customHeight="1" x14ac:dyDescent="0.2">
      <c r="A14" s="1"/>
      <c r="B14" s="18" t="s">
        <v>21</v>
      </c>
      <c r="C14" s="18" t="s">
        <v>22</v>
      </c>
      <c r="D14" s="32"/>
      <c r="E14" s="19"/>
      <c r="F14" s="34">
        <v>255.09</v>
      </c>
      <c r="G14" s="34"/>
      <c r="H14" s="34"/>
      <c r="I14" s="34">
        <v>225</v>
      </c>
      <c r="J14" s="34">
        <v>325.99</v>
      </c>
      <c r="K14" s="34"/>
      <c r="L14" s="34"/>
      <c r="M14" s="34">
        <v>-4060</v>
      </c>
      <c r="N14" s="34">
        <v>-3431.99</v>
      </c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G14" s="35">
        <f t="shared" si="1"/>
        <v>-6685.91</v>
      </c>
      <c r="BH14" s="18" t="s">
        <v>23</v>
      </c>
    </row>
    <row r="15" spans="1:60" s="18" customFormat="1" ht="12.75" customHeight="1" x14ac:dyDescent="0.2">
      <c r="A15" s="1"/>
      <c r="B15" s="18" t="s">
        <v>24</v>
      </c>
      <c r="C15" s="18" t="s">
        <v>25</v>
      </c>
      <c r="D15" s="32"/>
      <c r="E15" s="19"/>
      <c r="F15" s="34">
        <v>-55.09</v>
      </c>
      <c r="G15" s="34"/>
      <c r="H15" s="34"/>
      <c r="I15" s="34"/>
      <c r="J15" s="34"/>
      <c r="K15" s="34"/>
      <c r="L15" s="34"/>
      <c r="M15" s="34"/>
      <c r="N15" s="34">
        <v>3656.39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G15" s="35">
        <f t="shared" si="1"/>
        <v>3601.2999999999997</v>
      </c>
      <c r="BH15" s="18" t="s">
        <v>23</v>
      </c>
    </row>
    <row r="16" spans="1:60" s="18" customFormat="1" ht="12.75" customHeight="1" x14ac:dyDescent="0.2">
      <c r="A16" s="1"/>
      <c r="B16" s="18" t="s">
        <v>26</v>
      </c>
      <c r="C16" s="18" t="s">
        <v>27</v>
      </c>
      <c r="D16" s="32"/>
      <c r="E16" s="19"/>
      <c r="F16" s="34">
        <v>599</v>
      </c>
      <c r="G16" s="34">
        <v>545</v>
      </c>
      <c r="H16" s="34">
        <v>2308.7399999999998</v>
      </c>
      <c r="I16" s="34">
        <v>325</v>
      </c>
      <c r="J16" s="34">
        <v>792</v>
      </c>
      <c r="K16" s="34">
        <v>1129</v>
      </c>
      <c r="L16" s="34">
        <v>294</v>
      </c>
      <c r="M16" s="34">
        <v>720</v>
      </c>
      <c r="N16" s="34">
        <v>1350.57</v>
      </c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G16" s="35">
        <f t="shared" si="1"/>
        <v>8063.3099999999995</v>
      </c>
      <c r="BH16" s="18" t="s">
        <v>23</v>
      </c>
    </row>
    <row r="17" spans="1:60" s="18" customFormat="1" ht="12.75" customHeight="1" x14ac:dyDescent="0.2">
      <c r="A17" s="1"/>
      <c r="B17" s="18" t="s">
        <v>28</v>
      </c>
      <c r="C17" s="18" t="s">
        <v>29</v>
      </c>
      <c r="D17" s="32"/>
      <c r="E17" s="19"/>
      <c r="F17" s="34">
        <v>-4</v>
      </c>
      <c r="G17" s="34">
        <v>-40</v>
      </c>
      <c r="H17" s="34">
        <v>39</v>
      </c>
      <c r="I17" s="34">
        <v>172</v>
      </c>
      <c r="J17" s="34">
        <v>427</v>
      </c>
      <c r="K17" s="34">
        <v>-318</v>
      </c>
      <c r="L17" s="34">
        <v>51</v>
      </c>
      <c r="M17" s="34">
        <v>159</v>
      </c>
      <c r="N17" s="34">
        <v>-555</v>
      </c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G17" s="35">
        <f t="shared" si="1"/>
        <v>-69</v>
      </c>
      <c r="BH17" s="18" t="s">
        <v>23</v>
      </c>
    </row>
    <row r="18" spans="1:60" s="18" customFormat="1" ht="12.75" customHeight="1" x14ac:dyDescent="0.2">
      <c r="A18" s="1"/>
      <c r="B18" s="18" t="s">
        <v>30</v>
      </c>
      <c r="C18" s="18" t="s">
        <v>31</v>
      </c>
      <c r="D18" s="32"/>
      <c r="E18" s="19"/>
      <c r="F18" s="34"/>
      <c r="G18" s="34"/>
      <c r="H18" s="34"/>
      <c r="I18" s="34">
        <v>425</v>
      </c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G18" s="35">
        <f t="shared" si="1"/>
        <v>425</v>
      </c>
      <c r="BH18" s="18" t="s">
        <v>23</v>
      </c>
    </row>
    <row r="19" spans="1:60" s="18" customFormat="1" ht="12.75" customHeight="1" x14ac:dyDescent="0.2">
      <c r="A19" s="1"/>
      <c r="B19" s="18" t="s">
        <v>32</v>
      </c>
      <c r="C19" s="18" t="s">
        <v>33</v>
      </c>
      <c r="D19" s="32"/>
      <c r="E19" s="19"/>
      <c r="F19" s="34"/>
      <c r="G19" s="34"/>
      <c r="H19" s="34">
        <v>425</v>
      </c>
      <c r="I19" s="34">
        <v>-425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G19" s="35">
        <f t="shared" si="1"/>
        <v>0</v>
      </c>
      <c r="BH19" s="18" t="s">
        <v>23</v>
      </c>
    </row>
    <row r="20" spans="1:60" s="18" customFormat="1" ht="12.75" customHeight="1" x14ac:dyDescent="0.2">
      <c r="A20" s="1"/>
      <c r="B20" s="18" t="s">
        <v>34</v>
      </c>
      <c r="C20" s="18" t="s">
        <v>35</v>
      </c>
      <c r="D20" s="32"/>
      <c r="E20" s="19"/>
      <c r="F20" s="34"/>
      <c r="G20" s="34"/>
      <c r="H20" s="34"/>
      <c r="I20" s="34"/>
      <c r="J20" s="34"/>
      <c r="K20" s="34">
        <v>50</v>
      </c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G20" s="35">
        <f t="shared" si="1"/>
        <v>50</v>
      </c>
      <c r="BH20" s="18" t="s">
        <v>23</v>
      </c>
    </row>
    <row r="21" spans="1:60" s="18" customFormat="1" ht="12.75" customHeight="1" x14ac:dyDescent="0.2">
      <c r="A21" s="1"/>
      <c r="B21" s="18" t="s">
        <v>38</v>
      </c>
      <c r="C21" s="18" t="s">
        <v>39</v>
      </c>
      <c r="D21" s="32"/>
      <c r="E21" s="19"/>
      <c r="F21" s="34">
        <v>1310</v>
      </c>
      <c r="G21" s="34">
        <v>1623.79</v>
      </c>
      <c r="H21" s="34">
        <v>1230</v>
      </c>
      <c r="I21" s="34">
        <v>1644</v>
      </c>
      <c r="J21" s="34">
        <v>1111</v>
      </c>
      <c r="K21" s="34">
        <v>2309.9</v>
      </c>
      <c r="L21" s="34">
        <v>-490</v>
      </c>
      <c r="M21" s="34">
        <v>3753.65</v>
      </c>
      <c r="N21" s="34">
        <v>900</v>
      </c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G21" s="35">
        <f t="shared" si="1"/>
        <v>13392.34</v>
      </c>
      <c r="BH21" s="18" t="s">
        <v>23</v>
      </c>
    </row>
    <row r="22" spans="1:60" s="18" customFormat="1" ht="12.75" customHeight="1" x14ac:dyDescent="0.2">
      <c r="A22" s="1"/>
      <c r="B22" s="18" t="s">
        <v>40</v>
      </c>
      <c r="C22" s="18" t="s">
        <v>41</v>
      </c>
      <c r="D22" s="32"/>
      <c r="E22" s="19"/>
      <c r="F22" s="34">
        <v>-1122</v>
      </c>
      <c r="G22" s="34"/>
      <c r="H22" s="34"/>
      <c r="I22" s="34"/>
      <c r="J22" s="34"/>
      <c r="K22" s="34"/>
      <c r="L22" s="34"/>
      <c r="M22" s="34"/>
      <c r="N22" s="34">
        <v>330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G22" s="35">
        <f t="shared" si="1"/>
        <v>-792</v>
      </c>
      <c r="BH22" s="18" t="s">
        <v>23</v>
      </c>
    </row>
    <row r="23" spans="1:60" s="18" customFormat="1" ht="12.75" customHeight="1" x14ac:dyDescent="0.2">
      <c r="A23" s="1"/>
      <c r="B23" s="18" t="s">
        <v>42</v>
      </c>
      <c r="C23" s="18" t="s">
        <v>43</v>
      </c>
      <c r="D23" s="32"/>
      <c r="E23" s="19"/>
      <c r="F23" s="34">
        <v>126947.61</v>
      </c>
      <c r="G23" s="34">
        <v>307878.63</v>
      </c>
      <c r="H23" s="34">
        <v>157835.63</v>
      </c>
      <c r="I23" s="34">
        <v>412635.94</v>
      </c>
      <c r="J23" s="34">
        <v>535590.13</v>
      </c>
      <c r="K23" s="34">
        <v>184421.02</v>
      </c>
      <c r="L23" s="34">
        <v>127391.94</v>
      </c>
      <c r="M23" s="34">
        <v>168348.04</v>
      </c>
      <c r="N23" s="34">
        <v>159217.97</v>
      </c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G23" s="35">
        <f t="shared" si="1"/>
        <v>2180266.91</v>
      </c>
      <c r="BH23" s="18" t="s">
        <v>23</v>
      </c>
    </row>
    <row r="24" spans="1:60" s="18" customFormat="1" ht="12.75" customHeight="1" x14ac:dyDescent="0.2">
      <c r="A24" s="1"/>
      <c r="B24" s="18" t="s">
        <v>44</v>
      </c>
      <c r="C24" s="18" t="s">
        <v>45</v>
      </c>
      <c r="D24" s="32"/>
      <c r="E24" s="19"/>
      <c r="F24" s="34">
        <v>57109.97</v>
      </c>
      <c r="G24" s="34">
        <v>-146007</v>
      </c>
      <c r="H24" s="34">
        <v>93556.52</v>
      </c>
      <c r="I24" s="34">
        <v>-182099</v>
      </c>
      <c r="J24" s="34">
        <v>-300612.2</v>
      </c>
      <c r="K24" s="34">
        <v>13954.68</v>
      </c>
      <c r="L24" s="34">
        <v>7875.32</v>
      </c>
      <c r="M24" s="34">
        <v>-5046</v>
      </c>
      <c r="N24" s="34">
        <v>10411</v>
      </c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G24" s="35">
        <f t="shared" si="1"/>
        <v>-450856.71</v>
      </c>
      <c r="BH24" s="18" t="s">
        <v>23</v>
      </c>
    </row>
    <row r="25" spans="1:60" s="18" customFormat="1" ht="12.75" customHeight="1" x14ac:dyDescent="0.2">
      <c r="A25" s="1"/>
      <c r="B25" s="18" t="s">
        <v>46</v>
      </c>
      <c r="C25" s="18" t="s">
        <v>47</v>
      </c>
      <c r="D25" s="32"/>
      <c r="E25" s="19"/>
      <c r="F25" s="34">
        <v>100</v>
      </c>
      <c r="G25" s="34">
        <v>575</v>
      </c>
      <c r="H25" s="34">
        <v>615</v>
      </c>
      <c r="I25" s="34">
        <v>450</v>
      </c>
      <c r="J25" s="34">
        <v>775</v>
      </c>
      <c r="K25" s="34">
        <v>625</v>
      </c>
      <c r="L25" s="34">
        <v>1550</v>
      </c>
      <c r="M25" s="34">
        <v>6835</v>
      </c>
      <c r="N25" s="34">
        <v>415</v>
      </c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G25" s="35">
        <f t="shared" si="1"/>
        <v>11940</v>
      </c>
      <c r="BH25" s="18" t="s">
        <v>23</v>
      </c>
    </row>
    <row r="26" spans="1:60" s="18" customFormat="1" ht="12.75" customHeight="1" x14ac:dyDescent="0.2">
      <c r="A26" s="1"/>
      <c r="B26" s="18" t="s">
        <v>257</v>
      </c>
      <c r="C26" s="18" t="s">
        <v>258</v>
      </c>
      <c r="D26" s="32"/>
      <c r="E26" s="19"/>
      <c r="F26" s="34"/>
      <c r="G26" s="34"/>
      <c r="H26" s="34">
        <v>25</v>
      </c>
      <c r="I26" s="34"/>
      <c r="J26" s="34">
        <v>25</v>
      </c>
      <c r="K26" s="34">
        <v>-50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G26" s="35">
        <f t="shared" si="1"/>
        <v>0</v>
      </c>
      <c r="BH26" s="18" t="s">
        <v>23</v>
      </c>
    </row>
    <row r="27" spans="1:60" s="18" customFormat="1" ht="12.75" customHeight="1" x14ac:dyDescent="0.2">
      <c r="A27" s="1"/>
      <c r="B27" s="18" t="s">
        <v>48</v>
      </c>
      <c r="C27" s="18" t="s">
        <v>49</v>
      </c>
      <c r="D27" s="32"/>
      <c r="E27" s="19"/>
      <c r="F27" s="34">
        <v>6157.25</v>
      </c>
      <c r="G27" s="34">
        <v>4928</v>
      </c>
      <c r="H27" s="34">
        <v>13170</v>
      </c>
      <c r="I27" s="34">
        <v>-353.9</v>
      </c>
      <c r="J27" s="34">
        <v>1454.14</v>
      </c>
      <c r="K27" s="34"/>
      <c r="L27" s="34"/>
      <c r="M27" s="34">
        <v>3434.3</v>
      </c>
      <c r="N27" s="34">
        <v>173.8</v>
      </c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G27" s="35">
        <f t="shared" si="1"/>
        <v>28963.589999999997</v>
      </c>
      <c r="BH27" s="18" t="s">
        <v>23</v>
      </c>
    </row>
    <row r="28" spans="1:60" s="18" customFormat="1" ht="12.75" customHeight="1" x14ac:dyDescent="0.2">
      <c r="A28" s="1"/>
      <c r="B28" s="18" t="s">
        <v>50</v>
      </c>
      <c r="C28" s="18" t="s">
        <v>51</v>
      </c>
      <c r="D28" s="32"/>
      <c r="E28" s="19"/>
      <c r="F28" s="34">
        <v>-4679.5</v>
      </c>
      <c r="G28" s="34">
        <v>41.25</v>
      </c>
      <c r="H28" s="34">
        <v>-118.75</v>
      </c>
      <c r="I28" s="34">
        <v>649.24</v>
      </c>
      <c r="J28" s="34">
        <v>-567.44000000000005</v>
      </c>
      <c r="K28" s="34"/>
      <c r="L28" s="34">
        <v>495</v>
      </c>
      <c r="M28" s="34">
        <v>-776.8</v>
      </c>
      <c r="N28" s="34">
        <v>1421.2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G28" s="35">
        <f t="shared" si="1"/>
        <v>-3535.8000000000011</v>
      </c>
      <c r="BH28" s="18" t="s">
        <v>23</v>
      </c>
    </row>
    <row r="29" spans="1:60" s="18" customFormat="1" ht="12.75" customHeight="1" x14ac:dyDescent="0.2">
      <c r="A29" s="1"/>
      <c r="B29" s="18" t="s">
        <v>52</v>
      </c>
      <c r="C29" s="18" t="s">
        <v>53</v>
      </c>
      <c r="D29" s="32"/>
      <c r="E29" s="19"/>
      <c r="F29" s="34">
        <v>142364.84</v>
      </c>
      <c r="G29" s="34">
        <v>100258</v>
      </c>
      <c r="H29" s="34">
        <v>140030.53</v>
      </c>
      <c r="I29" s="34">
        <v>101568.62</v>
      </c>
      <c r="J29" s="34">
        <v>80783.98</v>
      </c>
      <c r="K29" s="34">
        <v>78183.740000000005</v>
      </c>
      <c r="L29" s="34">
        <v>103882.5</v>
      </c>
      <c r="M29" s="34">
        <v>156531</v>
      </c>
      <c r="N29" s="34">
        <v>78547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G29" s="35">
        <f t="shared" si="1"/>
        <v>982150.21</v>
      </c>
      <c r="BH29" s="18" t="s">
        <v>23</v>
      </c>
    </row>
    <row r="30" spans="1:60" s="18" customFormat="1" ht="12.75" customHeight="1" x14ac:dyDescent="0.2">
      <c r="A30" s="1"/>
      <c r="B30" s="18" t="s">
        <v>54</v>
      </c>
      <c r="C30" s="18" t="s">
        <v>55</v>
      </c>
      <c r="D30" s="32"/>
      <c r="E30" s="19"/>
      <c r="F30" s="34">
        <v>-88746.73</v>
      </c>
      <c r="G30" s="34">
        <v>62050.43</v>
      </c>
      <c r="H30" s="34">
        <v>-37039.93</v>
      </c>
      <c r="I30" s="34">
        <v>-18849.5</v>
      </c>
      <c r="J30" s="34">
        <v>778</v>
      </c>
      <c r="K30" s="34">
        <v>8302</v>
      </c>
      <c r="L30" s="34">
        <v>57850</v>
      </c>
      <c r="M30" s="34">
        <v>-58290</v>
      </c>
      <c r="N30" s="34">
        <v>1687</v>
      </c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G30" s="35">
        <f t="shared" si="1"/>
        <v>-72258.73</v>
      </c>
      <c r="BH30" s="18" t="s">
        <v>23</v>
      </c>
    </row>
    <row r="31" spans="1:60" s="18" customFormat="1" ht="12.75" customHeight="1" x14ac:dyDescent="0.2">
      <c r="A31" s="1"/>
      <c r="B31" s="18" t="s">
        <v>259</v>
      </c>
      <c r="C31" s="18" t="s">
        <v>260</v>
      </c>
      <c r="D31" s="32"/>
      <c r="E31" s="19"/>
      <c r="F31" s="34">
        <v>2098.33</v>
      </c>
      <c r="G31" s="34">
        <v>687</v>
      </c>
      <c r="H31" s="34">
        <v>1207.5</v>
      </c>
      <c r="I31" s="34">
        <v>1907.52</v>
      </c>
      <c r="J31" s="34">
        <v>90</v>
      </c>
      <c r="K31" s="34">
        <v>1218.29</v>
      </c>
      <c r="L31" s="34">
        <v>781.5</v>
      </c>
      <c r="M31" s="34">
        <v>596</v>
      </c>
      <c r="N31" s="34">
        <v>857.5</v>
      </c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G31" s="35">
        <f t="shared" si="1"/>
        <v>9443.64</v>
      </c>
      <c r="BH31" s="18" t="s">
        <v>23</v>
      </c>
    </row>
    <row r="32" spans="1:60" s="18" customFormat="1" ht="12.75" customHeight="1" x14ac:dyDescent="0.2">
      <c r="A32" s="1"/>
      <c r="B32" s="18" t="s">
        <v>56</v>
      </c>
      <c r="C32" s="18" t="s">
        <v>57</v>
      </c>
      <c r="D32" s="32"/>
      <c r="E32" s="19"/>
      <c r="F32" s="34">
        <v>-1125</v>
      </c>
      <c r="G32" s="34">
        <v>235</v>
      </c>
      <c r="H32" s="34">
        <v>500.19</v>
      </c>
      <c r="I32" s="34">
        <v>-650.19000000000005</v>
      </c>
      <c r="J32" s="34">
        <v>-85</v>
      </c>
      <c r="K32" s="34"/>
      <c r="L32" s="34"/>
      <c r="M32" s="34"/>
      <c r="N32" s="34">
        <v>510</v>
      </c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G32" s="35">
        <f t="shared" si="1"/>
        <v>-615</v>
      </c>
      <c r="BH32" s="18" t="s">
        <v>23</v>
      </c>
    </row>
    <row r="33" spans="1:60" s="18" customFormat="1" ht="12.75" customHeight="1" x14ac:dyDescent="0.2">
      <c r="A33" s="1"/>
      <c r="B33" s="18" t="s">
        <v>58</v>
      </c>
      <c r="C33" s="18" t="s">
        <v>59</v>
      </c>
      <c r="D33" s="32"/>
      <c r="E33" s="19"/>
      <c r="F33" s="34">
        <v>2150</v>
      </c>
      <c r="G33" s="34">
        <v>3533.9</v>
      </c>
      <c r="H33" s="34">
        <v>5868</v>
      </c>
      <c r="I33" s="34">
        <v>8410.83</v>
      </c>
      <c r="J33" s="34">
        <v>7414.31</v>
      </c>
      <c r="K33" s="34">
        <v>5337</v>
      </c>
      <c r="L33" s="34">
        <v>5800</v>
      </c>
      <c r="M33" s="34">
        <v>32083.45</v>
      </c>
      <c r="N33" s="34">
        <v>21504.25</v>
      </c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G33" s="35">
        <f t="shared" si="1"/>
        <v>92101.74</v>
      </c>
      <c r="BH33" s="18" t="s">
        <v>23</v>
      </c>
    </row>
    <row r="34" spans="1:60" s="18" customFormat="1" ht="12.75" customHeight="1" x14ac:dyDescent="0.2">
      <c r="A34" s="1"/>
      <c r="B34" s="18" t="s">
        <v>60</v>
      </c>
      <c r="C34" s="18" t="s">
        <v>61</v>
      </c>
      <c r="D34" s="32"/>
      <c r="E34" s="19"/>
      <c r="F34" s="34">
        <v>-180.25</v>
      </c>
      <c r="G34" s="34"/>
      <c r="H34" s="34"/>
      <c r="I34" s="34"/>
      <c r="J34" s="34"/>
      <c r="K34" s="34"/>
      <c r="L34" s="34">
        <v>550.5</v>
      </c>
      <c r="M34" s="34">
        <v>-350.5</v>
      </c>
      <c r="N34" s="34">
        <v>-200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G34" s="35">
        <f t="shared" si="1"/>
        <v>-180.25</v>
      </c>
      <c r="BH34" s="18" t="s">
        <v>23</v>
      </c>
    </row>
    <row r="35" spans="1:60" s="18" customFormat="1" ht="12.75" customHeight="1" x14ac:dyDescent="0.2">
      <c r="A35" s="1"/>
      <c r="B35" s="18" t="s">
        <v>62</v>
      </c>
      <c r="C35" s="18" t="s">
        <v>63</v>
      </c>
      <c r="D35" s="32"/>
      <c r="E35" s="19"/>
      <c r="F35" s="34">
        <v>243179.51999999999</v>
      </c>
      <c r="G35" s="34">
        <v>336309</v>
      </c>
      <c r="H35" s="34">
        <v>379652.43</v>
      </c>
      <c r="I35" s="34">
        <v>326035.56</v>
      </c>
      <c r="J35" s="34">
        <v>328301.90999999997</v>
      </c>
      <c r="K35" s="34">
        <v>295162.63</v>
      </c>
      <c r="L35" s="34">
        <v>306031.76</v>
      </c>
      <c r="M35" s="34">
        <v>303937.14</v>
      </c>
      <c r="N35" s="34">
        <v>276794.69</v>
      </c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G35" s="35">
        <f t="shared" si="1"/>
        <v>2795404.6399999997</v>
      </c>
      <c r="BH35" s="18" t="s">
        <v>64</v>
      </c>
    </row>
    <row r="36" spans="1:60" s="18" customFormat="1" ht="12.75" customHeight="1" x14ac:dyDescent="0.2">
      <c r="A36" s="1"/>
      <c r="B36" s="18" t="s">
        <v>65</v>
      </c>
      <c r="C36" s="18" t="s">
        <v>66</v>
      </c>
      <c r="D36" s="32"/>
      <c r="E36" s="19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G36" s="35">
        <f t="shared" si="1"/>
        <v>0</v>
      </c>
      <c r="BH36" s="18" t="s">
        <v>16</v>
      </c>
    </row>
    <row r="37" spans="1:60" s="18" customFormat="1" ht="12.75" customHeight="1" x14ac:dyDescent="0.2">
      <c r="A37" s="1"/>
      <c r="B37" s="18" t="s">
        <v>67</v>
      </c>
      <c r="C37" s="18" t="s">
        <v>68</v>
      </c>
      <c r="D37" s="32"/>
      <c r="E37" s="19"/>
      <c r="F37" s="34"/>
      <c r="G37" s="34"/>
      <c r="H37" s="34">
        <v>-225</v>
      </c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G37" s="35">
        <f t="shared" si="1"/>
        <v>-225</v>
      </c>
      <c r="BH37" s="18" t="s">
        <v>23</v>
      </c>
    </row>
    <row r="38" spans="1:60" s="18" customFormat="1" ht="12.75" customHeight="1" x14ac:dyDescent="0.2">
      <c r="A38" s="1"/>
      <c r="B38" s="18" t="s">
        <v>69</v>
      </c>
      <c r="C38" s="18" t="s">
        <v>70</v>
      </c>
      <c r="D38" s="32"/>
      <c r="E38" s="19"/>
      <c r="F38" s="34"/>
      <c r="G38" s="34"/>
      <c r="H38" s="34"/>
      <c r="I38" s="34"/>
      <c r="J38" s="34">
        <v>-82.18</v>
      </c>
      <c r="K38" s="34">
        <v>296.35000000000002</v>
      </c>
      <c r="L38" s="34"/>
      <c r="M38" s="34"/>
      <c r="N38" s="34">
        <v>-204</v>
      </c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G38" s="35">
        <f t="shared" si="1"/>
        <v>10.170000000000016</v>
      </c>
      <c r="BH38" s="18" t="s">
        <v>23</v>
      </c>
    </row>
    <row r="39" spans="1:60" s="18" customFormat="1" ht="12.75" customHeight="1" x14ac:dyDescent="0.2">
      <c r="A39" s="1"/>
      <c r="B39" s="18" t="s">
        <v>71</v>
      </c>
      <c r="C39" s="18" t="s">
        <v>72</v>
      </c>
      <c r="D39" s="32"/>
      <c r="E39" s="19"/>
      <c r="F39" s="34">
        <v>-677.19</v>
      </c>
      <c r="G39" s="34">
        <v>-510.52</v>
      </c>
      <c r="H39" s="34">
        <v>-2183.66</v>
      </c>
      <c r="I39" s="34">
        <v>-525.04999999999995</v>
      </c>
      <c r="J39" s="34">
        <v>-392.94</v>
      </c>
      <c r="K39" s="34">
        <v>-884.2</v>
      </c>
      <c r="L39" s="34">
        <v>-311.83999999999997</v>
      </c>
      <c r="M39" s="34">
        <v>-462.1</v>
      </c>
      <c r="N39" s="34">
        <v>-703.15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G39" s="35">
        <f t="shared" si="1"/>
        <v>-6650.65</v>
      </c>
      <c r="BH39" s="18" t="s">
        <v>23</v>
      </c>
    </row>
    <row r="40" spans="1:60" s="18" customFormat="1" ht="12.75" customHeight="1" x14ac:dyDescent="0.2">
      <c r="A40" s="1"/>
      <c r="B40" s="18" t="s">
        <v>73</v>
      </c>
      <c r="C40" s="18" t="s">
        <v>74</v>
      </c>
      <c r="D40" s="32"/>
      <c r="E40" s="19"/>
      <c r="F40" s="34">
        <v>-36</v>
      </c>
      <c r="G40" s="34">
        <v>36</v>
      </c>
      <c r="H40" s="34"/>
      <c r="I40" s="34">
        <v>-114.16</v>
      </c>
      <c r="J40" s="34">
        <v>-362.18</v>
      </c>
      <c r="K40" s="34">
        <v>470.52</v>
      </c>
      <c r="L40" s="34"/>
      <c r="M40" s="34">
        <v>-393.68</v>
      </c>
      <c r="N40" s="34">
        <v>-55.7</v>
      </c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G40" s="35">
        <f t="shared" si="1"/>
        <v>-455.20000000000005</v>
      </c>
      <c r="BH40" s="18" t="s">
        <v>23</v>
      </c>
    </row>
    <row r="41" spans="1:60" s="18" customFormat="1" ht="12.75" customHeight="1" x14ac:dyDescent="0.2">
      <c r="A41" s="1"/>
      <c r="B41" s="18" t="s">
        <v>75</v>
      </c>
      <c r="C41" s="18" t="s">
        <v>76</v>
      </c>
      <c r="D41" s="32"/>
      <c r="E41" s="19"/>
      <c r="F41" s="34"/>
      <c r="G41" s="34"/>
      <c r="H41" s="34">
        <v>-210</v>
      </c>
      <c r="I41" s="34">
        <v>-105</v>
      </c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G41" s="35">
        <f t="shared" si="1"/>
        <v>-315</v>
      </c>
      <c r="BH41" s="18" t="s">
        <v>23</v>
      </c>
    </row>
    <row r="42" spans="1:60" s="18" customFormat="1" ht="12.75" customHeight="1" x14ac:dyDescent="0.2">
      <c r="A42" s="1"/>
      <c r="B42" s="18" t="s">
        <v>320</v>
      </c>
      <c r="C42" s="18" t="s">
        <v>321</v>
      </c>
      <c r="D42" s="32"/>
      <c r="E42" s="19"/>
      <c r="F42" s="34"/>
      <c r="G42" s="34"/>
      <c r="H42" s="34">
        <v>-105</v>
      </c>
      <c r="I42" s="34">
        <v>105</v>
      </c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G42" s="35">
        <f t="shared" si="1"/>
        <v>0</v>
      </c>
      <c r="BH42" s="18" t="s">
        <v>23</v>
      </c>
    </row>
    <row r="43" spans="1:60" s="18" customFormat="1" ht="12.75" customHeight="1" x14ac:dyDescent="0.2">
      <c r="A43" s="1"/>
      <c r="B43" s="18" t="s">
        <v>77</v>
      </c>
      <c r="C43" s="18" t="s">
        <v>78</v>
      </c>
      <c r="D43" s="32"/>
      <c r="E43" s="19"/>
      <c r="F43" s="34"/>
      <c r="G43" s="34"/>
      <c r="H43" s="34"/>
      <c r="I43" s="34">
        <v>-330</v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G43" s="35">
        <f t="shared" si="1"/>
        <v>-330</v>
      </c>
      <c r="BH43" s="18" t="s">
        <v>23</v>
      </c>
    </row>
    <row r="44" spans="1:60" s="18" customFormat="1" ht="12.75" customHeight="1" x14ac:dyDescent="0.2">
      <c r="A44" s="1"/>
      <c r="B44" s="18" t="s">
        <v>79</v>
      </c>
      <c r="C44" s="18" t="s">
        <v>80</v>
      </c>
      <c r="D44" s="32"/>
      <c r="E44" s="19"/>
      <c r="F44" s="34"/>
      <c r="G44" s="34"/>
      <c r="H44" s="34">
        <v>-330</v>
      </c>
      <c r="I44" s="34">
        <v>330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G44" s="35">
        <f t="shared" si="1"/>
        <v>0</v>
      </c>
      <c r="BH44" s="18" t="s">
        <v>23</v>
      </c>
    </row>
    <row r="45" spans="1:60" s="18" customFormat="1" ht="12.75" customHeight="1" x14ac:dyDescent="0.2">
      <c r="A45" s="1"/>
      <c r="B45" s="18" t="s">
        <v>87</v>
      </c>
      <c r="C45" s="18" t="s">
        <v>88</v>
      </c>
      <c r="D45" s="32"/>
      <c r="E45" s="19"/>
      <c r="F45" s="34">
        <v>-4920</v>
      </c>
      <c r="G45" s="34">
        <v>-950</v>
      </c>
      <c r="H45" s="34"/>
      <c r="I45" s="34">
        <v>-150</v>
      </c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G45" s="35">
        <f t="shared" si="1"/>
        <v>-6020</v>
      </c>
      <c r="BH45" s="18" t="s">
        <v>23</v>
      </c>
    </row>
    <row r="46" spans="1:60" s="18" customFormat="1" ht="12.75" customHeight="1" x14ac:dyDescent="0.2">
      <c r="A46" s="1"/>
      <c r="B46" s="18" t="s">
        <v>89</v>
      </c>
      <c r="C46" s="18" t="s">
        <v>90</v>
      </c>
      <c r="D46" s="32"/>
      <c r="E46" s="19"/>
      <c r="F46" s="34">
        <v>-88422.03</v>
      </c>
      <c r="G46" s="34">
        <v>-28532.720000000001</v>
      </c>
      <c r="H46" s="34">
        <v>-44883.360000000001</v>
      </c>
      <c r="I46" s="34">
        <v>-34025.35</v>
      </c>
      <c r="J46" s="34">
        <v>-56527.06</v>
      </c>
      <c r="K46" s="34">
        <v>-42692</v>
      </c>
      <c r="L46" s="34">
        <v>-24316.58</v>
      </c>
      <c r="M46" s="34">
        <v>-17866.259999999998</v>
      </c>
      <c r="N46" s="34">
        <v>-36986.51</v>
      </c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G46" s="35">
        <f t="shared" si="1"/>
        <v>-374251.87000000005</v>
      </c>
      <c r="BH46" s="18" t="s">
        <v>23</v>
      </c>
    </row>
    <row r="47" spans="1:60" s="18" customFormat="1" ht="12.75" customHeight="1" x14ac:dyDescent="0.2">
      <c r="A47" s="1"/>
      <c r="B47" s="18" t="s">
        <v>91</v>
      </c>
      <c r="C47" s="18" t="s">
        <v>92</v>
      </c>
      <c r="D47" s="32"/>
      <c r="E47" s="19"/>
      <c r="F47" s="34">
        <v>64921.16</v>
      </c>
      <c r="G47" s="34">
        <v>-4009</v>
      </c>
      <c r="H47" s="34">
        <v>-7104.6</v>
      </c>
      <c r="I47" s="34">
        <v>12266.6</v>
      </c>
      <c r="J47" s="34">
        <v>33689.5</v>
      </c>
      <c r="K47" s="34">
        <v>-367.1</v>
      </c>
      <c r="L47" s="34">
        <v>229.9</v>
      </c>
      <c r="M47" s="34">
        <v>864</v>
      </c>
      <c r="N47" s="34">
        <v>-947.8</v>
      </c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G47" s="35">
        <f t="shared" si="1"/>
        <v>99542.659999999989</v>
      </c>
      <c r="BH47" s="18" t="s">
        <v>23</v>
      </c>
    </row>
    <row r="48" spans="1:60" s="18" customFormat="1" ht="12.75" customHeight="1" x14ac:dyDescent="0.2">
      <c r="A48" s="1"/>
      <c r="B48" s="18" t="s">
        <v>93</v>
      </c>
      <c r="C48" s="18" t="s">
        <v>94</v>
      </c>
      <c r="D48" s="32"/>
      <c r="E48" s="19"/>
      <c r="F48" s="34"/>
      <c r="G48" s="34"/>
      <c r="H48" s="34"/>
      <c r="I48" s="34">
        <v>-50</v>
      </c>
      <c r="J48" s="34"/>
      <c r="K48" s="34"/>
      <c r="L48" s="34">
        <v>-25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G48" s="35">
        <f t="shared" si="1"/>
        <v>-75</v>
      </c>
      <c r="BH48" s="18" t="s">
        <v>23</v>
      </c>
    </row>
    <row r="49" spans="1:61" s="18" customFormat="1" ht="12.75" customHeight="1" x14ac:dyDescent="0.2">
      <c r="A49" s="1"/>
      <c r="B49" s="18" t="s">
        <v>95</v>
      </c>
      <c r="C49" s="18" t="s">
        <v>96</v>
      </c>
      <c r="D49" s="32"/>
      <c r="E49" s="19"/>
      <c r="F49" s="34">
        <v>-5636</v>
      </c>
      <c r="G49" s="34">
        <v>-2040</v>
      </c>
      <c r="H49" s="34">
        <v>-1595</v>
      </c>
      <c r="I49" s="34">
        <v>-7929.54</v>
      </c>
      <c r="J49" s="34">
        <v>-493.31</v>
      </c>
      <c r="K49" s="34">
        <v>-264</v>
      </c>
      <c r="L49" s="34">
        <v>-495</v>
      </c>
      <c r="M49" s="34">
        <v>-100</v>
      </c>
      <c r="N49" s="34">
        <v>5500</v>
      </c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G49" s="35">
        <f t="shared" si="1"/>
        <v>-13052.850000000002</v>
      </c>
      <c r="BH49" s="18" t="s">
        <v>23</v>
      </c>
    </row>
    <row r="50" spans="1:61" s="18" customFormat="1" ht="12.75" customHeight="1" x14ac:dyDescent="0.2">
      <c r="A50" s="1"/>
      <c r="B50" s="18" t="s">
        <v>97</v>
      </c>
      <c r="C50" s="18" t="s">
        <v>98</v>
      </c>
      <c r="D50" s="32"/>
      <c r="E50" s="19"/>
      <c r="F50" s="34">
        <v>3530</v>
      </c>
      <c r="G50" s="34">
        <v>-2970</v>
      </c>
      <c r="H50" s="34">
        <v>-8546</v>
      </c>
      <c r="I50" s="34">
        <v>7770</v>
      </c>
      <c r="J50" s="34">
        <v>700</v>
      </c>
      <c r="K50" s="34">
        <v>9571</v>
      </c>
      <c r="L50" s="34">
        <v>510</v>
      </c>
      <c r="M50" s="34">
        <v>-1950</v>
      </c>
      <c r="N50" s="34">
        <v>-5780</v>
      </c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G50" s="35">
        <f t="shared" si="1"/>
        <v>2835</v>
      </c>
      <c r="BH50" s="18" t="s">
        <v>23</v>
      </c>
    </row>
    <row r="51" spans="1:61" s="18" customFormat="1" ht="12.75" customHeight="1" x14ac:dyDescent="0.2">
      <c r="A51" s="1"/>
      <c r="B51" s="18" t="s">
        <v>99</v>
      </c>
      <c r="C51" s="18" t="s">
        <v>100</v>
      </c>
      <c r="D51" s="32"/>
      <c r="E51" s="19"/>
      <c r="F51" s="34">
        <v>-156736.01999999999</v>
      </c>
      <c r="G51" s="34">
        <v>-74670.710000000006</v>
      </c>
      <c r="H51" s="34">
        <v>-103615.71</v>
      </c>
      <c r="I51" s="34">
        <v>-90241.25</v>
      </c>
      <c r="J51" s="34">
        <v>-66434.559999999998</v>
      </c>
      <c r="K51" s="34">
        <v>-82133.89</v>
      </c>
      <c r="L51" s="34">
        <v>-82728.990000000005</v>
      </c>
      <c r="M51" s="34">
        <v>-105775</v>
      </c>
      <c r="N51" s="34">
        <v>-113664.5</v>
      </c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G51" s="35">
        <f t="shared" si="1"/>
        <v>-876000.63</v>
      </c>
      <c r="BH51" s="18" t="s">
        <v>23</v>
      </c>
    </row>
    <row r="52" spans="1:61" s="18" customFormat="1" ht="12.75" customHeight="1" x14ac:dyDescent="0.2">
      <c r="A52" s="1"/>
      <c r="B52" s="18" t="s">
        <v>101</v>
      </c>
      <c r="C52" s="18" t="s">
        <v>102</v>
      </c>
      <c r="D52" s="32"/>
      <c r="E52" s="19"/>
      <c r="F52" s="34">
        <v>90059.97</v>
      </c>
      <c r="G52" s="34">
        <v>-46948.73</v>
      </c>
      <c r="H52" s="34">
        <v>18681.96</v>
      </c>
      <c r="I52" s="34">
        <v>18721.96</v>
      </c>
      <c r="J52" s="34">
        <v>12381.56</v>
      </c>
      <c r="K52" s="34">
        <v>7491.78</v>
      </c>
      <c r="L52" s="34">
        <v>-60324.67</v>
      </c>
      <c r="M52" s="34">
        <v>28513.32</v>
      </c>
      <c r="N52" s="34">
        <v>34234.5</v>
      </c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G52" s="35">
        <f t="shared" si="1"/>
        <v>102811.65</v>
      </c>
      <c r="BH52" s="18" t="s">
        <v>23</v>
      </c>
    </row>
    <row r="53" spans="1:61" s="18" customFormat="1" ht="12.75" customHeight="1" x14ac:dyDescent="0.2">
      <c r="A53" s="1"/>
      <c r="B53" s="18" t="s">
        <v>261</v>
      </c>
      <c r="C53" s="18" t="s">
        <v>262</v>
      </c>
      <c r="D53" s="32"/>
      <c r="E53" s="19"/>
      <c r="F53" s="34">
        <v>-1552.86</v>
      </c>
      <c r="G53" s="34">
        <v>-362.26</v>
      </c>
      <c r="H53" s="34">
        <v>-836.33</v>
      </c>
      <c r="I53" s="34">
        <v>-2214.38</v>
      </c>
      <c r="J53" s="34"/>
      <c r="K53" s="34">
        <v>-737.5</v>
      </c>
      <c r="L53" s="34">
        <v>-317</v>
      </c>
      <c r="M53" s="34"/>
      <c r="N53" s="34">
        <v>-377.5</v>
      </c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G53" s="35">
        <f t="shared" si="1"/>
        <v>-6397.83</v>
      </c>
      <c r="BH53" s="18" t="s">
        <v>23</v>
      </c>
    </row>
    <row r="54" spans="1:61" s="18" customFormat="1" ht="12.75" customHeight="1" x14ac:dyDescent="0.2">
      <c r="A54" s="1"/>
      <c r="B54" s="18" t="s">
        <v>103</v>
      </c>
      <c r="C54" s="18" t="s">
        <v>104</v>
      </c>
      <c r="D54" s="32"/>
      <c r="E54" s="19"/>
      <c r="F54" s="34">
        <v>385</v>
      </c>
      <c r="G54" s="34">
        <v>-365.82</v>
      </c>
      <c r="H54" s="34">
        <v>-573.92999999999995</v>
      </c>
      <c r="I54" s="34">
        <v>599.75</v>
      </c>
      <c r="J54" s="34">
        <v>370</v>
      </c>
      <c r="K54" s="34">
        <v>500</v>
      </c>
      <c r="L54" s="34"/>
      <c r="M54" s="34"/>
      <c r="N54" s="34">
        <v>-665</v>
      </c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G54" s="35">
        <f t="shared" si="1"/>
        <v>250</v>
      </c>
      <c r="BH54" s="18" t="s">
        <v>23</v>
      </c>
    </row>
    <row r="55" spans="1:61" s="18" customFormat="1" ht="12.75" customHeight="1" x14ac:dyDescent="0.2">
      <c r="A55" s="1"/>
      <c r="B55" s="18" t="s">
        <v>105</v>
      </c>
      <c r="C55" s="18" t="s">
        <v>106</v>
      </c>
      <c r="D55" s="32"/>
      <c r="E55" s="19"/>
      <c r="F55" s="34">
        <v>-75</v>
      </c>
      <c r="G55" s="34">
        <v>-200</v>
      </c>
      <c r="H55" s="34">
        <v>-390</v>
      </c>
      <c r="I55" s="34">
        <v>-2395</v>
      </c>
      <c r="J55" s="34">
        <v>-423.24</v>
      </c>
      <c r="K55" s="34">
        <v>-15</v>
      </c>
      <c r="L55" s="34">
        <v>-500</v>
      </c>
      <c r="M55" s="34">
        <v>-350</v>
      </c>
      <c r="N55" s="34">
        <v>-1490</v>
      </c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G55" s="35">
        <f t="shared" si="1"/>
        <v>-5838.24</v>
      </c>
      <c r="BH55" s="18" t="s">
        <v>23</v>
      </c>
    </row>
    <row r="56" spans="1:61" s="18" customFormat="1" ht="12.75" customHeight="1" x14ac:dyDescent="0.2">
      <c r="A56" s="1"/>
      <c r="B56" s="18" t="s">
        <v>107</v>
      </c>
      <c r="C56" s="18" t="s">
        <v>108</v>
      </c>
      <c r="D56" s="32"/>
      <c r="E56" s="19"/>
      <c r="F56" s="34"/>
      <c r="G56" s="34"/>
      <c r="H56" s="34"/>
      <c r="I56" s="34"/>
      <c r="J56" s="34"/>
      <c r="K56" s="34"/>
      <c r="L56" s="34">
        <v>-150.5</v>
      </c>
      <c r="M56" s="34"/>
      <c r="N56" s="34">
        <v>135</v>
      </c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G56" s="35">
        <f t="shared" si="1"/>
        <v>-15.5</v>
      </c>
      <c r="BH56" s="18" t="s">
        <v>23</v>
      </c>
    </row>
    <row r="57" spans="1:61" s="18" customFormat="1" ht="12.75" customHeight="1" x14ac:dyDescent="0.2">
      <c r="A57" s="1"/>
      <c r="B57" s="18" t="s">
        <v>109</v>
      </c>
      <c r="C57" s="18" t="s">
        <v>110</v>
      </c>
      <c r="D57" s="32"/>
      <c r="E57" s="19"/>
      <c r="F57" s="34">
        <v>-99158.97</v>
      </c>
      <c r="G57" s="34">
        <v>-161523.76</v>
      </c>
      <c r="H57" s="34">
        <v>-151916.63</v>
      </c>
      <c r="I57" s="34">
        <v>-98286.42</v>
      </c>
      <c r="J57" s="34">
        <v>-77574.41</v>
      </c>
      <c r="K57" s="34">
        <v>-108764.04</v>
      </c>
      <c r="L57" s="34">
        <v>-168429.68</v>
      </c>
      <c r="M57" s="34">
        <v>-97519.72</v>
      </c>
      <c r="N57" s="34">
        <v>-121004.66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G57" s="35">
        <f t="shared" si="1"/>
        <v>-1084178.2899999998</v>
      </c>
      <c r="BH57" s="18" t="s">
        <v>64</v>
      </c>
    </row>
    <row r="58" spans="1:61" s="18" customFormat="1" ht="25.5" customHeight="1" x14ac:dyDescent="0.2">
      <c r="A58" s="1"/>
      <c r="B58" s="18" t="s">
        <v>111</v>
      </c>
      <c r="C58" s="18" t="s">
        <v>112</v>
      </c>
      <c r="D58" s="32"/>
      <c r="E58" s="19"/>
      <c r="F58" s="34">
        <v>144020.54999999999</v>
      </c>
      <c r="G58" s="34">
        <v>174785.24</v>
      </c>
      <c r="H58" s="34">
        <v>227735.8</v>
      </c>
      <c r="I58" s="34">
        <v>227749.14</v>
      </c>
      <c r="J58" s="34">
        <v>250727.5</v>
      </c>
      <c r="K58" s="34">
        <v>186398.59</v>
      </c>
      <c r="L58" s="34">
        <v>137602.07999999999</v>
      </c>
      <c r="M58" s="34">
        <v>206417.42</v>
      </c>
      <c r="N58" s="34">
        <v>155790.03</v>
      </c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G58" s="35">
        <f t="shared" si="1"/>
        <v>1711226.35</v>
      </c>
      <c r="BH58" s="18" t="s">
        <v>64</v>
      </c>
    </row>
    <row r="59" spans="1:61" s="18" customFormat="1" ht="12.75" customHeight="1" x14ac:dyDescent="0.2">
      <c r="A59" s="1"/>
      <c r="B59" s="18" t="s">
        <v>322</v>
      </c>
      <c r="C59" s="18" t="s">
        <v>323</v>
      </c>
      <c r="D59" s="32"/>
      <c r="E59" s="19"/>
      <c r="F59" s="34"/>
      <c r="G59" s="34"/>
      <c r="H59" s="34"/>
      <c r="I59" s="34">
        <v>327.84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G59" s="35">
        <f t="shared" si="1"/>
        <v>327.84</v>
      </c>
      <c r="BH59" s="18" t="s">
        <v>23</v>
      </c>
    </row>
    <row r="60" spans="1:61" s="18" customFormat="1" ht="12.75" customHeight="1" x14ac:dyDescent="0.2">
      <c r="A60" s="1"/>
      <c r="B60" s="18" t="s">
        <v>324</v>
      </c>
      <c r="C60" s="18" t="s">
        <v>325</v>
      </c>
      <c r="D60" s="32"/>
      <c r="E60" s="19"/>
      <c r="F60" s="34"/>
      <c r="G60" s="34"/>
      <c r="H60" s="34"/>
      <c r="I60" s="34">
        <v>-163.92</v>
      </c>
      <c r="J60" s="34">
        <v>-178.92</v>
      </c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G60" s="35">
        <f t="shared" si="1"/>
        <v>-342.84</v>
      </c>
      <c r="BH60" s="18" t="s">
        <v>23</v>
      </c>
    </row>
    <row r="61" spans="1:61" s="18" customFormat="1" ht="12.75" customHeight="1" x14ac:dyDescent="0.2">
      <c r="A61" s="1"/>
      <c r="B61" s="18" t="s">
        <v>326</v>
      </c>
      <c r="C61" s="18" t="s">
        <v>327</v>
      </c>
      <c r="D61" s="32"/>
      <c r="E61" s="19"/>
      <c r="F61" s="34"/>
      <c r="G61" s="34"/>
      <c r="H61" s="34"/>
      <c r="I61" s="34">
        <v>-163.92</v>
      </c>
      <c r="J61" s="34">
        <v>163.92</v>
      </c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G61" s="35">
        <f t="shared" si="1"/>
        <v>0</v>
      </c>
      <c r="BH61" s="18" t="s">
        <v>23</v>
      </c>
    </row>
    <row r="62" spans="1:61" s="18" customFormat="1" ht="12.75" customHeight="1" x14ac:dyDescent="0.2">
      <c r="A62" s="1"/>
      <c r="B62" s="18" t="s">
        <v>113</v>
      </c>
      <c r="C62" s="18" t="s">
        <v>114</v>
      </c>
      <c r="D62" s="32"/>
      <c r="E62" s="19"/>
      <c r="F62" s="34">
        <v>144020.54999999999</v>
      </c>
      <c r="G62" s="34">
        <v>174785.24</v>
      </c>
      <c r="H62" s="34">
        <v>227735.8</v>
      </c>
      <c r="I62" s="34">
        <v>227749.14</v>
      </c>
      <c r="J62" s="34">
        <v>250712.5</v>
      </c>
      <c r="K62" s="34">
        <v>186398.59</v>
      </c>
      <c r="L62" s="34">
        <v>137602.07999999999</v>
      </c>
      <c r="M62" s="34">
        <v>206417.42</v>
      </c>
      <c r="N62" s="34">
        <v>155790.03</v>
      </c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G62" s="35">
        <f t="shared" si="1"/>
        <v>1711211.35</v>
      </c>
      <c r="BH62" s="18" t="s">
        <v>64</v>
      </c>
      <c r="BI62" s="18">
        <f>BG62/BG35</f>
        <v>0.61215157387733332</v>
      </c>
    </row>
    <row r="63" spans="1:61" s="18" customFormat="1" ht="12.75" customHeight="1" x14ac:dyDescent="0.2">
      <c r="A63" s="1"/>
      <c r="B63" s="18" t="s">
        <v>115</v>
      </c>
      <c r="C63" s="18" t="s">
        <v>116</v>
      </c>
      <c r="D63" s="32"/>
      <c r="E63" s="19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G63" s="35">
        <f t="shared" si="1"/>
        <v>0</v>
      </c>
      <c r="BH63" s="18" t="s">
        <v>16</v>
      </c>
    </row>
    <row r="64" spans="1:61" s="18" customFormat="1" ht="12.75" customHeight="1" x14ac:dyDescent="0.2">
      <c r="A64" s="1"/>
      <c r="B64" s="18" t="s">
        <v>117</v>
      </c>
      <c r="C64" s="18" t="s">
        <v>118</v>
      </c>
      <c r="D64" s="32"/>
      <c r="E64" s="19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G64" s="35">
        <f t="shared" si="1"/>
        <v>0</v>
      </c>
      <c r="BH64" s="18" t="s">
        <v>16</v>
      </c>
    </row>
    <row r="65" spans="1:61" s="18" customFormat="1" ht="12.75" customHeight="1" x14ac:dyDescent="0.2">
      <c r="A65" s="1"/>
      <c r="B65" s="18" t="s">
        <v>119</v>
      </c>
      <c r="C65" s="18" t="s">
        <v>120</v>
      </c>
      <c r="D65" s="32"/>
      <c r="E65" s="19"/>
      <c r="F65" s="34">
        <v>-66207.42</v>
      </c>
      <c r="G65" s="34">
        <v>-63371.35</v>
      </c>
      <c r="H65" s="34">
        <v>-69324.14</v>
      </c>
      <c r="I65" s="34">
        <v>-66610.37</v>
      </c>
      <c r="J65" s="34">
        <v>-65600.759999999995</v>
      </c>
      <c r="K65" s="34">
        <v>-68926.2</v>
      </c>
      <c r="L65" s="34">
        <v>-60100.76</v>
      </c>
      <c r="M65" s="34">
        <v>-63698.23</v>
      </c>
      <c r="N65" s="34">
        <v>-66793.789999999994</v>
      </c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G65" s="35">
        <f t="shared" si="1"/>
        <v>-590633.02</v>
      </c>
      <c r="BH65" s="18" t="s">
        <v>23</v>
      </c>
    </row>
    <row r="66" spans="1:61" s="18" customFormat="1" ht="12.75" customHeight="1" x14ac:dyDescent="0.2">
      <c r="A66" s="1"/>
      <c r="B66" s="18" t="s">
        <v>121</v>
      </c>
      <c r="C66" s="18" t="s">
        <v>122</v>
      </c>
      <c r="D66" s="32"/>
      <c r="E66" s="19"/>
      <c r="F66" s="34">
        <v>-14875</v>
      </c>
      <c r="G66" s="34"/>
      <c r="H66" s="34"/>
      <c r="I66" s="34">
        <v>-13450</v>
      </c>
      <c r="J66" s="34"/>
      <c r="K66" s="34"/>
      <c r="L66" s="34">
        <v>-6340</v>
      </c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G66" s="35">
        <f t="shared" si="1"/>
        <v>-34665</v>
      </c>
      <c r="BH66" s="18" t="s">
        <v>23</v>
      </c>
      <c r="BI66" s="18">
        <f>BG66/BG65</f>
        <v>5.8691266532981852E-2</v>
      </c>
    </row>
    <row r="67" spans="1:61" s="18" customFormat="1" ht="12.75" customHeight="1" x14ac:dyDescent="0.2">
      <c r="A67" s="1"/>
      <c r="B67" s="18" t="s">
        <v>123</v>
      </c>
      <c r="C67" s="18" t="s">
        <v>124</v>
      </c>
      <c r="D67" s="32"/>
      <c r="E67" s="19"/>
      <c r="F67" s="34">
        <v>-1896.3</v>
      </c>
      <c r="G67" s="34"/>
      <c r="H67" s="34">
        <v>-990.42</v>
      </c>
      <c r="I67" s="34">
        <v>-1389.87</v>
      </c>
      <c r="J67" s="34">
        <v>-1564.79</v>
      </c>
      <c r="K67" s="34">
        <v>-1692.08</v>
      </c>
      <c r="L67" s="34">
        <v>-1859.5</v>
      </c>
      <c r="M67" s="34">
        <v>-1652.92</v>
      </c>
      <c r="N67" s="34">
        <v>-1652.92</v>
      </c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G67" s="35">
        <f t="shared" si="1"/>
        <v>-12698.8</v>
      </c>
      <c r="BH67" s="18" t="s">
        <v>23</v>
      </c>
      <c r="BI67" s="53">
        <f>BG67/(+BG66+BG65)</f>
        <v>2.0308396306772246E-2</v>
      </c>
    </row>
    <row r="68" spans="1:61" s="18" customFormat="1" ht="12.75" customHeight="1" x14ac:dyDescent="0.2">
      <c r="A68" s="1"/>
      <c r="B68" s="18" t="s">
        <v>125</v>
      </c>
      <c r="C68" s="18" t="s">
        <v>126</v>
      </c>
      <c r="D68" s="32"/>
      <c r="E68" s="19"/>
      <c r="F68" s="34">
        <v>-4776.17</v>
      </c>
      <c r="G68" s="34">
        <v>-3985.17</v>
      </c>
      <c r="H68" s="34">
        <v>-3985.19</v>
      </c>
      <c r="I68" s="34">
        <v>-3985.19</v>
      </c>
      <c r="J68" s="34">
        <v>-3753.29</v>
      </c>
      <c r="K68" s="34">
        <v>-4140.21</v>
      </c>
      <c r="L68" s="34">
        <v>-2851.05</v>
      </c>
      <c r="M68" s="34">
        <v>-3494.26</v>
      </c>
      <c r="N68" s="34">
        <v>-3494.25</v>
      </c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G68" s="35">
        <f t="shared" si="1"/>
        <v>-34464.78</v>
      </c>
      <c r="BH68" s="18" t="s">
        <v>23</v>
      </c>
      <c r="BI68" s="18">
        <f>BG68/BG65</f>
        <v>5.8352274310704805E-2</v>
      </c>
    </row>
    <row r="69" spans="1:61" s="18" customFormat="1" ht="12.75" customHeight="1" x14ac:dyDescent="0.2">
      <c r="A69" s="1"/>
      <c r="B69" s="18" t="s">
        <v>127</v>
      </c>
      <c r="C69" s="18" t="s">
        <v>128</v>
      </c>
      <c r="D69" s="32"/>
      <c r="E69" s="19"/>
      <c r="F69" s="34"/>
      <c r="G69" s="34"/>
      <c r="H69" s="34"/>
      <c r="I69" s="34"/>
      <c r="J69" s="34">
        <v>-702</v>
      </c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G69" s="35">
        <f t="shared" si="1"/>
        <v>-702</v>
      </c>
      <c r="BH69" s="18" t="s">
        <v>23</v>
      </c>
    </row>
    <row r="70" spans="1:61" s="18" customFormat="1" ht="12.75" customHeight="1" x14ac:dyDescent="0.2">
      <c r="A70" s="1"/>
      <c r="B70" s="18" t="s">
        <v>129</v>
      </c>
      <c r="C70" s="18" t="s">
        <v>130</v>
      </c>
      <c r="D70" s="32"/>
      <c r="E70" s="19"/>
      <c r="F70" s="34"/>
      <c r="G70" s="34">
        <v>-281.11</v>
      </c>
      <c r="H70" s="34"/>
      <c r="I70" s="34"/>
      <c r="J70" s="34"/>
      <c r="K70" s="34"/>
      <c r="L70" s="34">
        <v>-65.67</v>
      </c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G70" s="35">
        <f t="shared" si="1"/>
        <v>-346.78000000000003</v>
      </c>
      <c r="BH70" s="18" t="s">
        <v>23</v>
      </c>
    </row>
    <row r="71" spans="1:61" s="18" customFormat="1" ht="12.75" customHeight="1" x14ac:dyDescent="0.2">
      <c r="A71" s="1"/>
      <c r="B71" s="18" t="s">
        <v>133</v>
      </c>
      <c r="C71" s="18" t="s">
        <v>134</v>
      </c>
      <c r="D71" s="32"/>
      <c r="E71" s="19"/>
      <c r="F71" s="34">
        <v>-9047.67</v>
      </c>
      <c r="G71" s="34">
        <v>-5432.19</v>
      </c>
      <c r="H71" s="34">
        <v>-5888.35</v>
      </c>
      <c r="I71" s="34">
        <v>-5918.63</v>
      </c>
      <c r="J71" s="34">
        <v>-4858.63</v>
      </c>
      <c r="K71" s="34">
        <v>-5250.92</v>
      </c>
      <c r="L71" s="34">
        <v>-5024.18</v>
      </c>
      <c r="M71" s="34">
        <v>-4776.22</v>
      </c>
      <c r="N71" s="34">
        <v>-5001.9799999999996</v>
      </c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G71" s="35">
        <f t="shared" si="1"/>
        <v>-51198.770000000004</v>
      </c>
      <c r="BH71" s="18" t="s">
        <v>23</v>
      </c>
      <c r="BI71" s="18">
        <f>BG71/(BG65+BG66)</f>
        <v>8.1878989477689373E-2</v>
      </c>
    </row>
    <row r="72" spans="1:61" s="18" customFormat="1" ht="12.75" customHeight="1" x14ac:dyDescent="0.2">
      <c r="A72" s="1"/>
      <c r="B72" s="18" t="s">
        <v>135</v>
      </c>
      <c r="C72" s="18" t="s">
        <v>136</v>
      </c>
      <c r="D72" s="32"/>
      <c r="E72" s="19"/>
      <c r="F72" s="34">
        <v>-13503.09</v>
      </c>
      <c r="G72" s="34">
        <v>-10227.620000000001</v>
      </c>
      <c r="H72" s="34">
        <v>-13188.94</v>
      </c>
      <c r="I72" s="34">
        <v>-11326.9</v>
      </c>
      <c r="J72" s="34">
        <v>-23946.37</v>
      </c>
      <c r="K72" s="34">
        <v>-19170.36</v>
      </c>
      <c r="L72" s="34">
        <v>-11450.92</v>
      </c>
      <c r="M72" s="34">
        <v>-13003.21</v>
      </c>
      <c r="N72" s="34">
        <v>-13072.28</v>
      </c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G72" s="35">
        <f t="shared" si="1"/>
        <v>-128889.69</v>
      </c>
      <c r="BH72" s="18" t="s">
        <v>23</v>
      </c>
    </row>
    <row r="73" spans="1:61" s="18" customFormat="1" ht="12.75" customHeight="1" x14ac:dyDescent="0.2">
      <c r="A73" s="1"/>
      <c r="B73" s="18" t="s">
        <v>137</v>
      </c>
      <c r="C73" s="18" t="s">
        <v>138</v>
      </c>
      <c r="D73" s="32"/>
      <c r="E73" s="19"/>
      <c r="F73" s="34">
        <v>-9382.4500000000007</v>
      </c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G73" s="35">
        <f t="shared" si="1"/>
        <v>-9382.4500000000007</v>
      </c>
      <c r="BH73" s="18" t="s">
        <v>23</v>
      </c>
    </row>
    <row r="74" spans="1:61" s="18" customFormat="1" ht="12.75" customHeight="1" x14ac:dyDescent="0.2">
      <c r="A74" s="1"/>
      <c r="B74" s="18" t="s">
        <v>139</v>
      </c>
      <c r="C74" s="18" t="s">
        <v>140</v>
      </c>
      <c r="D74" s="32"/>
      <c r="E74" s="19"/>
      <c r="F74" s="34">
        <v>-119688.1</v>
      </c>
      <c r="G74" s="34">
        <v>-83297.440000000002</v>
      </c>
      <c r="H74" s="34">
        <v>-93377.04</v>
      </c>
      <c r="I74" s="34">
        <v>-102680.96000000001</v>
      </c>
      <c r="J74" s="34">
        <v>-100425.84</v>
      </c>
      <c r="K74" s="34">
        <v>-99179.77</v>
      </c>
      <c r="L74" s="34">
        <v>-87692.08</v>
      </c>
      <c r="M74" s="34">
        <v>-86624.84</v>
      </c>
      <c r="N74" s="34">
        <v>-90015.22</v>
      </c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G74" s="35">
        <f t="shared" si="1"/>
        <v>-862981.28999999992</v>
      </c>
      <c r="BH74" s="18" t="s">
        <v>64</v>
      </c>
    </row>
    <row r="75" spans="1:61" s="18" customFormat="1" ht="25.5" customHeight="1" x14ac:dyDescent="0.2">
      <c r="A75" s="1"/>
      <c r="B75" s="18" t="s">
        <v>141</v>
      </c>
      <c r="C75" s="18" t="s">
        <v>142</v>
      </c>
      <c r="D75" s="32"/>
      <c r="E75" s="19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G75" s="35">
        <f t="shared" ref="BG75:BG133" si="2">SUM(F75:BE75)</f>
        <v>0</v>
      </c>
      <c r="BH75" s="18" t="s">
        <v>16</v>
      </c>
    </row>
    <row r="76" spans="1:61" s="18" customFormat="1" ht="12.75" customHeight="1" x14ac:dyDescent="0.2">
      <c r="A76" s="1"/>
      <c r="B76" s="18" t="s">
        <v>328</v>
      </c>
      <c r="C76" s="18" t="s">
        <v>329</v>
      </c>
      <c r="D76" s="32"/>
      <c r="E76" s="19"/>
      <c r="F76" s="34"/>
      <c r="G76" s="34"/>
      <c r="H76" s="34">
        <v>-868.41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G76" s="35">
        <f t="shared" si="2"/>
        <v>-868.41</v>
      </c>
      <c r="BH76" s="18" t="s">
        <v>23</v>
      </c>
    </row>
    <row r="77" spans="1:61" s="18" customFormat="1" ht="12.75" customHeight="1" x14ac:dyDescent="0.2">
      <c r="A77" s="1"/>
      <c r="B77" s="18" t="s">
        <v>143</v>
      </c>
      <c r="C77" s="18" t="s">
        <v>144</v>
      </c>
      <c r="D77" s="32"/>
      <c r="E77" s="19"/>
      <c r="F77" s="34"/>
      <c r="G77" s="34"/>
      <c r="H77" s="34">
        <v>-175.45</v>
      </c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G77" s="35">
        <f t="shared" si="2"/>
        <v>-175.45</v>
      </c>
      <c r="BH77" s="18" t="s">
        <v>23</v>
      </c>
    </row>
    <row r="78" spans="1:61" s="18" customFormat="1" ht="12.75" customHeight="1" x14ac:dyDescent="0.2">
      <c r="A78" s="1"/>
      <c r="B78" s="18" t="s">
        <v>145</v>
      </c>
      <c r="C78" s="18" t="s">
        <v>146</v>
      </c>
      <c r="D78" s="32"/>
      <c r="E78" s="19"/>
      <c r="F78" s="34"/>
      <c r="G78" s="34"/>
      <c r="H78" s="34"/>
      <c r="I78" s="34"/>
      <c r="J78" s="34"/>
      <c r="K78" s="34"/>
      <c r="L78" s="34"/>
      <c r="M78" s="34"/>
      <c r="N78" s="34">
        <v>-65.67</v>
      </c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G78" s="35">
        <f t="shared" si="2"/>
        <v>-65.67</v>
      </c>
      <c r="BH78" s="18" t="s">
        <v>23</v>
      </c>
    </row>
    <row r="79" spans="1:61" s="18" customFormat="1" ht="12.75" customHeight="1" x14ac:dyDescent="0.2">
      <c r="A79" s="1"/>
      <c r="B79" s="18" t="s">
        <v>147</v>
      </c>
      <c r="C79" s="18" t="s">
        <v>148</v>
      </c>
      <c r="D79" s="32"/>
      <c r="E79" s="19"/>
      <c r="F79" s="34">
        <v>0</v>
      </c>
      <c r="G79" s="34">
        <v>0</v>
      </c>
      <c r="H79" s="34">
        <v>-1043.8599999999999</v>
      </c>
      <c r="I79" s="34">
        <v>0</v>
      </c>
      <c r="J79" s="34">
        <v>0</v>
      </c>
      <c r="K79" s="34">
        <v>0</v>
      </c>
      <c r="L79" s="34">
        <v>0</v>
      </c>
      <c r="M79" s="34">
        <v>0</v>
      </c>
      <c r="N79" s="34">
        <v>-65.67</v>
      </c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G79" s="35">
        <f t="shared" si="2"/>
        <v>-1109.53</v>
      </c>
      <c r="BH79" s="18" t="s">
        <v>64</v>
      </c>
    </row>
    <row r="80" spans="1:61" s="18" customFormat="1" ht="12.75" customHeight="1" x14ac:dyDescent="0.2">
      <c r="A80" s="1"/>
      <c r="B80" s="18" t="s">
        <v>149</v>
      </c>
      <c r="C80" s="18" t="s">
        <v>150</v>
      </c>
      <c r="D80" s="32"/>
      <c r="E80" s="19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G80" s="35">
        <f t="shared" si="2"/>
        <v>0</v>
      </c>
      <c r="BH80" s="18" t="s">
        <v>16</v>
      </c>
    </row>
    <row r="81" spans="1:60" s="18" customFormat="1" ht="12.75" customHeight="1" x14ac:dyDescent="0.2">
      <c r="A81" s="1"/>
      <c r="B81" s="18" t="s">
        <v>271</v>
      </c>
      <c r="C81" s="18" t="s">
        <v>272</v>
      </c>
      <c r="D81" s="32"/>
      <c r="E81" s="19"/>
      <c r="F81" s="34">
        <v>-1975</v>
      </c>
      <c r="G81" s="34"/>
      <c r="H81" s="34">
        <v>-3950</v>
      </c>
      <c r="I81" s="34">
        <v>-475</v>
      </c>
      <c r="J81" s="34">
        <v>-475</v>
      </c>
      <c r="K81" s="34">
        <v>-475</v>
      </c>
      <c r="L81" s="34">
        <v>-475</v>
      </c>
      <c r="M81" s="34">
        <v>-592.37</v>
      </c>
      <c r="N81" s="34">
        <v>-572.5</v>
      </c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G81" s="35">
        <f t="shared" si="2"/>
        <v>-8989.8700000000008</v>
      </c>
      <c r="BH81" s="18" t="s">
        <v>23</v>
      </c>
    </row>
    <row r="82" spans="1:60" s="18" customFormat="1" ht="12.75" customHeight="1" x14ac:dyDescent="0.2">
      <c r="A82" s="1"/>
      <c r="B82" s="18" t="s">
        <v>153</v>
      </c>
      <c r="C82" s="18" t="s">
        <v>154</v>
      </c>
      <c r="D82" s="32"/>
      <c r="E82" s="19"/>
      <c r="F82" s="34">
        <v>-1975</v>
      </c>
      <c r="G82" s="34">
        <v>0</v>
      </c>
      <c r="H82" s="34">
        <v>-3950</v>
      </c>
      <c r="I82" s="34">
        <v>-475</v>
      </c>
      <c r="J82" s="34">
        <v>-475</v>
      </c>
      <c r="K82" s="34">
        <v>-475</v>
      </c>
      <c r="L82" s="34">
        <v>-475</v>
      </c>
      <c r="M82" s="34">
        <v>-592.37</v>
      </c>
      <c r="N82" s="34">
        <v>-572.5</v>
      </c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G82" s="35">
        <f t="shared" si="2"/>
        <v>-8989.8700000000008</v>
      </c>
      <c r="BH82" s="18" t="s">
        <v>64</v>
      </c>
    </row>
    <row r="83" spans="1:60" s="18" customFormat="1" ht="12.75" customHeight="1" x14ac:dyDescent="0.2">
      <c r="A83" s="1"/>
      <c r="B83" s="18" t="s">
        <v>155</v>
      </c>
      <c r="C83" s="18" t="s">
        <v>156</v>
      </c>
      <c r="D83" s="32"/>
      <c r="E83" s="19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G83" s="35">
        <f t="shared" si="2"/>
        <v>0</v>
      </c>
      <c r="BH83" s="18" t="s">
        <v>16</v>
      </c>
    </row>
    <row r="84" spans="1:60" s="18" customFormat="1" ht="12.75" customHeight="1" x14ac:dyDescent="0.2">
      <c r="A84" s="1"/>
      <c r="B84" s="18" t="s">
        <v>157</v>
      </c>
      <c r="C84" s="18" t="s">
        <v>158</v>
      </c>
      <c r="D84" s="32"/>
      <c r="E84" s="19"/>
      <c r="F84" s="34"/>
      <c r="G84" s="34"/>
      <c r="H84" s="34"/>
      <c r="I84" s="34"/>
      <c r="J84" s="34"/>
      <c r="K84" s="34"/>
      <c r="L84" s="34">
        <v>-176.17</v>
      </c>
      <c r="M84" s="34"/>
      <c r="N84" s="34">
        <v>-225</v>
      </c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G84" s="35">
        <f t="shared" si="2"/>
        <v>-401.16999999999996</v>
      </c>
      <c r="BH84" s="18" t="s">
        <v>23</v>
      </c>
    </row>
    <row r="85" spans="1:60" s="18" customFormat="1" ht="12.75" customHeight="1" x14ac:dyDescent="0.2">
      <c r="A85" s="1"/>
      <c r="B85" s="18" t="s">
        <v>330</v>
      </c>
      <c r="C85" s="18" t="s">
        <v>331</v>
      </c>
      <c r="D85" s="32"/>
      <c r="E85" s="19"/>
      <c r="F85" s="34"/>
      <c r="G85" s="34"/>
      <c r="H85" s="34">
        <v>-314.67</v>
      </c>
      <c r="I85" s="34"/>
      <c r="J85" s="34"/>
      <c r="K85" s="34"/>
      <c r="L85" s="34"/>
      <c r="M85" s="34">
        <v>-40</v>
      </c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G85" s="35">
        <f t="shared" si="2"/>
        <v>-354.67</v>
      </c>
      <c r="BH85" s="18" t="s">
        <v>23</v>
      </c>
    </row>
    <row r="86" spans="1:60" s="18" customFormat="1" ht="12.75" customHeight="1" x14ac:dyDescent="0.2">
      <c r="A86" s="1"/>
      <c r="B86" s="18" t="s">
        <v>161</v>
      </c>
      <c r="C86" s="18" t="s">
        <v>162</v>
      </c>
      <c r="D86" s="32"/>
      <c r="E86" s="19"/>
      <c r="F86" s="34">
        <v>0</v>
      </c>
      <c r="G86" s="34">
        <v>0</v>
      </c>
      <c r="H86" s="34">
        <v>-314.67</v>
      </c>
      <c r="I86" s="34">
        <v>0</v>
      </c>
      <c r="J86" s="34">
        <v>0</v>
      </c>
      <c r="K86" s="34">
        <v>0</v>
      </c>
      <c r="L86" s="34">
        <v>-176.17</v>
      </c>
      <c r="M86" s="34">
        <v>-40</v>
      </c>
      <c r="N86" s="34">
        <v>-225</v>
      </c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G86" s="35">
        <f t="shared" si="2"/>
        <v>-755.84</v>
      </c>
      <c r="BH86" s="18" t="s">
        <v>64</v>
      </c>
    </row>
    <row r="87" spans="1:60" s="18" customFormat="1" ht="12.75" customHeight="1" x14ac:dyDescent="0.2">
      <c r="A87" s="1"/>
      <c r="B87" s="18" t="s">
        <v>163</v>
      </c>
      <c r="C87" s="18" t="s">
        <v>164</v>
      </c>
      <c r="D87" s="32"/>
      <c r="E87" s="19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G87" s="35">
        <f t="shared" si="2"/>
        <v>0</v>
      </c>
      <c r="BH87" s="18" t="s">
        <v>16</v>
      </c>
    </row>
    <row r="88" spans="1:60" s="18" customFormat="1" ht="12.75" customHeight="1" x14ac:dyDescent="0.2">
      <c r="A88" s="1"/>
      <c r="B88" s="18" t="s">
        <v>275</v>
      </c>
      <c r="C88" s="18" t="s">
        <v>276</v>
      </c>
      <c r="D88" s="32"/>
      <c r="E88" s="19"/>
      <c r="F88" s="34">
        <v>-1480.15</v>
      </c>
      <c r="G88" s="34">
        <v>-1602.96</v>
      </c>
      <c r="H88" s="34">
        <v>-1594.36</v>
      </c>
      <c r="I88" s="34">
        <v>-1542.57</v>
      </c>
      <c r="J88" s="34">
        <v>-1554.21</v>
      </c>
      <c r="K88" s="34">
        <v>-1534.88</v>
      </c>
      <c r="L88" s="34">
        <v>-1662.5</v>
      </c>
      <c r="M88" s="34">
        <v>-1714.66</v>
      </c>
      <c r="N88" s="34">
        <v>-1612.74</v>
      </c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G88" s="35">
        <f t="shared" si="2"/>
        <v>-14299.03</v>
      </c>
      <c r="BH88" s="18" t="s">
        <v>23</v>
      </c>
    </row>
    <row r="89" spans="1:60" s="18" customFormat="1" ht="12.75" customHeight="1" x14ac:dyDescent="0.2">
      <c r="A89" s="1"/>
      <c r="B89" s="18" t="s">
        <v>165</v>
      </c>
      <c r="C89" s="18" t="s">
        <v>166</v>
      </c>
      <c r="D89" s="32"/>
      <c r="E89" s="19"/>
      <c r="F89" s="34"/>
      <c r="G89" s="34">
        <v>-41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G89" s="35">
        <f t="shared" si="2"/>
        <v>-41</v>
      </c>
      <c r="BH89" s="18" t="s">
        <v>23</v>
      </c>
    </row>
    <row r="90" spans="1:60" s="18" customFormat="1" ht="12.75" customHeight="1" x14ac:dyDescent="0.2">
      <c r="A90" s="1"/>
      <c r="B90" s="18" t="s">
        <v>167</v>
      </c>
      <c r="C90" s="18" t="s">
        <v>168</v>
      </c>
      <c r="D90" s="32"/>
      <c r="E90" s="19"/>
      <c r="F90" s="34">
        <v>-8805.26</v>
      </c>
      <c r="G90" s="34">
        <v>-9017.44</v>
      </c>
      <c r="H90" s="34">
        <v>-9000</v>
      </c>
      <c r="I90" s="34">
        <v>-9522.8799999999992</v>
      </c>
      <c r="J90" s="34">
        <v>-9000</v>
      </c>
      <c r="K90" s="34">
        <v>-9310.7099999999991</v>
      </c>
      <c r="L90" s="34">
        <v>-8656.74</v>
      </c>
      <c r="M90" s="34">
        <v>-9314</v>
      </c>
      <c r="N90" s="34">
        <v>-9548.36</v>
      </c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G90" s="35">
        <f t="shared" si="2"/>
        <v>-82175.39</v>
      </c>
      <c r="BH90" s="18" t="s">
        <v>23</v>
      </c>
    </row>
    <row r="91" spans="1:60" s="18" customFormat="1" ht="12.75" customHeight="1" x14ac:dyDescent="0.2">
      <c r="A91" s="1"/>
      <c r="B91" s="18" t="s">
        <v>169</v>
      </c>
      <c r="C91" s="18" t="s">
        <v>170</v>
      </c>
      <c r="D91" s="32"/>
      <c r="E91" s="19"/>
      <c r="F91" s="34"/>
      <c r="G91" s="34">
        <v>-600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G91" s="35">
        <f t="shared" si="2"/>
        <v>-600</v>
      </c>
      <c r="BH91" s="18" t="s">
        <v>23</v>
      </c>
    </row>
    <row r="92" spans="1:60" s="18" customFormat="1" ht="12.75" customHeight="1" x14ac:dyDescent="0.2">
      <c r="A92" s="1"/>
      <c r="B92" s="18" t="s">
        <v>171</v>
      </c>
      <c r="C92" s="18" t="s">
        <v>172</v>
      </c>
      <c r="D92" s="32"/>
      <c r="E92" s="19"/>
      <c r="F92" s="34">
        <v>-10285.41</v>
      </c>
      <c r="G92" s="34">
        <v>-11261.4</v>
      </c>
      <c r="H92" s="34">
        <v>-10594.36</v>
      </c>
      <c r="I92" s="34">
        <v>-11065.45</v>
      </c>
      <c r="J92" s="34">
        <v>-10554.21</v>
      </c>
      <c r="K92" s="34">
        <v>-10845.59</v>
      </c>
      <c r="L92" s="34">
        <v>-10319.24</v>
      </c>
      <c r="M92" s="34">
        <v>-11028.66</v>
      </c>
      <c r="N92" s="34">
        <v>-11161.1</v>
      </c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G92" s="35">
        <f t="shared" si="2"/>
        <v>-97115.420000000013</v>
      </c>
      <c r="BH92" s="18" t="s">
        <v>64</v>
      </c>
    </row>
    <row r="93" spans="1:60" s="18" customFormat="1" ht="25.5" customHeight="1" x14ac:dyDescent="0.2">
      <c r="A93" s="1"/>
      <c r="B93" s="18" t="s">
        <v>173</v>
      </c>
      <c r="C93" s="18" t="s">
        <v>174</v>
      </c>
      <c r="D93" s="32"/>
      <c r="E93" s="19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G93" s="35">
        <f t="shared" si="2"/>
        <v>0</v>
      </c>
      <c r="BH93" s="18" t="s">
        <v>16</v>
      </c>
    </row>
    <row r="94" spans="1:60" s="18" customFormat="1" ht="12.75" customHeight="1" x14ac:dyDescent="0.2">
      <c r="A94" s="1"/>
      <c r="B94" s="18" t="s">
        <v>175</v>
      </c>
      <c r="C94" s="18" t="s">
        <v>176</v>
      </c>
      <c r="D94" s="32"/>
      <c r="E94" s="19"/>
      <c r="F94" s="34">
        <v>-42326.31</v>
      </c>
      <c r="G94" s="34">
        <v>-42326.31</v>
      </c>
      <c r="H94" s="34">
        <v>-42326.31</v>
      </c>
      <c r="I94" s="34">
        <v>-42326.31</v>
      </c>
      <c r="J94" s="34">
        <v>-45335.94</v>
      </c>
      <c r="K94" s="34">
        <v>-43358.94</v>
      </c>
      <c r="L94" s="34">
        <v>-43358.94</v>
      </c>
      <c r="M94" s="34">
        <v>-43358.94</v>
      </c>
      <c r="N94" s="34">
        <v>-43358.94</v>
      </c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G94" s="35">
        <f t="shared" si="2"/>
        <v>-388076.94</v>
      </c>
      <c r="BH94" s="18" t="s">
        <v>23</v>
      </c>
    </row>
    <row r="95" spans="1:60" s="18" customFormat="1" ht="12.75" customHeight="1" x14ac:dyDescent="0.2">
      <c r="A95" s="1"/>
      <c r="B95" s="18" t="s">
        <v>177</v>
      </c>
      <c r="C95" s="18" t="s">
        <v>178</v>
      </c>
      <c r="D95" s="32"/>
      <c r="E95" s="19"/>
      <c r="F95" s="34">
        <v>9050</v>
      </c>
      <c r="G95" s="34">
        <v>9050</v>
      </c>
      <c r="H95" s="34">
        <v>9050</v>
      </c>
      <c r="I95" s="34">
        <v>9050</v>
      </c>
      <c r="J95" s="34">
        <v>9050</v>
      </c>
      <c r="K95" s="34">
        <v>9050</v>
      </c>
      <c r="L95" s="34">
        <v>9050</v>
      </c>
      <c r="M95" s="34">
        <v>9050</v>
      </c>
      <c r="N95" s="34">
        <v>9050</v>
      </c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G95" s="35">
        <f t="shared" si="2"/>
        <v>81450</v>
      </c>
      <c r="BH95" s="18" t="s">
        <v>23</v>
      </c>
    </row>
    <row r="96" spans="1:60" s="18" customFormat="1" ht="12.75" customHeight="1" x14ac:dyDescent="0.2">
      <c r="A96" s="1"/>
      <c r="B96" s="18" t="s">
        <v>179</v>
      </c>
      <c r="C96" s="18" t="s">
        <v>180</v>
      </c>
      <c r="D96" s="32"/>
      <c r="E96" s="19"/>
      <c r="F96" s="34">
        <v>16876.66</v>
      </c>
      <c r="G96" s="34">
        <v>20410.04</v>
      </c>
      <c r="H96" s="34">
        <v>20118.349999999999</v>
      </c>
      <c r="I96" s="34">
        <v>20118.349999999999</v>
      </c>
      <c r="J96" s="34">
        <v>21229.29</v>
      </c>
      <c r="K96" s="34">
        <v>20129.29</v>
      </c>
      <c r="L96" s="34">
        <v>14441.61</v>
      </c>
      <c r="M96" s="34">
        <v>14441.61</v>
      </c>
      <c r="N96" s="34">
        <v>15111.61</v>
      </c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G96" s="35">
        <f t="shared" si="2"/>
        <v>162876.81</v>
      </c>
      <c r="BH96" s="18" t="s">
        <v>23</v>
      </c>
    </row>
    <row r="97" spans="1:60" s="18" customFormat="1" ht="12.75" customHeight="1" x14ac:dyDescent="0.2">
      <c r="A97" s="1"/>
      <c r="B97" s="18" t="s">
        <v>181</v>
      </c>
      <c r="C97" s="18" t="s">
        <v>182</v>
      </c>
      <c r="D97" s="32"/>
      <c r="E97" s="19"/>
      <c r="F97" s="34">
        <v>-2938.56</v>
      </c>
      <c r="G97" s="34">
        <v>-2938.36</v>
      </c>
      <c r="H97" s="34">
        <v>-1925.99</v>
      </c>
      <c r="I97" s="34">
        <v>-2683.53</v>
      </c>
      <c r="J97" s="34">
        <v>-2207.02</v>
      </c>
      <c r="K97" s="34">
        <v>-3386.03</v>
      </c>
      <c r="L97" s="34">
        <v>-4874.8900000000003</v>
      </c>
      <c r="M97" s="34">
        <v>-4942.7</v>
      </c>
      <c r="N97" s="34">
        <v>-5347.1</v>
      </c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G97" s="35">
        <f t="shared" si="2"/>
        <v>-31244.18</v>
      </c>
      <c r="BH97" s="18" t="s">
        <v>23</v>
      </c>
    </row>
    <row r="98" spans="1:60" s="18" customFormat="1" ht="12.75" customHeight="1" x14ac:dyDescent="0.2">
      <c r="A98" s="1"/>
      <c r="B98" s="18" t="s">
        <v>183</v>
      </c>
      <c r="C98" s="18" t="s">
        <v>184</v>
      </c>
      <c r="D98" s="32"/>
      <c r="E98" s="19"/>
      <c r="F98" s="34"/>
      <c r="G98" s="34">
        <v>-193.48</v>
      </c>
      <c r="H98" s="34"/>
      <c r="I98" s="34"/>
      <c r="J98" s="34"/>
      <c r="K98" s="34">
        <v>-28.93</v>
      </c>
      <c r="L98" s="34"/>
      <c r="M98" s="34"/>
      <c r="N98" s="34">
        <v>-107.84</v>
      </c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G98" s="35">
        <f t="shared" si="2"/>
        <v>-330.25</v>
      </c>
      <c r="BH98" s="18" t="s">
        <v>23</v>
      </c>
    </row>
    <row r="99" spans="1:60" s="18" customFormat="1" ht="12.75" customHeight="1" x14ac:dyDescent="0.2">
      <c r="A99" s="1"/>
      <c r="B99" s="18" t="s">
        <v>185</v>
      </c>
      <c r="C99" s="18" t="s">
        <v>186</v>
      </c>
      <c r="D99" s="32"/>
      <c r="E99" s="19"/>
      <c r="F99" s="34">
        <v>-106.63</v>
      </c>
      <c r="G99" s="34"/>
      <c r="H99" s="34"/>
      <c r="I99" s="34"/>
      <c r="J99" s="34"/>
      <c r="K99" s="34">
        <v>-49.26</v>
      </c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G99" s="35">
        <f t="shared" si="2"/>
        <v>-155.88999999999999</v>
      </c>
      <c r="BH99" s="18" t="s">
        <v>23</v>
      </c>
    </row>
    <row r="100" spans="1:60" s="18" customFormat="1" ht="12.75" customHeight="1" x14ac:dyDescent="0.2">
      <c r="A100" s="1"/>
      <c r="B100" s="18" t="s">
        <v>187</v>
      </c>
      <c r="C100" s="18" t="s">
        <v>188</v>
      </c>
      <c r="D100" s="32"/>
      <c r="E100" s="19"/>
      <c r="F100" s="34">
        <v>-438.97</v>
      </c>
      <c r="G100" s="34">
        <v>-346.22</v>
      </c>
      <c r="H100" s="34">
        <v>-582.55999999999995</v>
      </c>
      <c r="I100" s="34">
        <v>-332.44</v>
      </c>
      <c r="J100" s="34"/>
      <c r="K100" s="34">
        <v>-803.8</v>
      </c>
      <c r="L100" s="34">
        <v>-37.22</v>
      </c>
      <c r="M100" s="34">
        <v>-1708.88</v>
      </c>
      <c r="N100" s="34">
        <v>-390.83</v>
      </c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G100" s="35">
        <f t="shared" si="2"/>
        <v>-4640.92</v>
      </c>
      <c r="BH100" s="18" t="s">
        <v>23</v>
      </c>
    </row>
    <row r="101" spans="1:60" s="18" customFormat="1" ht="12.75" customHeight="1" x14ac:dyDescent="0.2">
      <c r="A101" s="1"/>
      <c r="B101" s="18" t="s">
        <v>279</v>
      </c>
      <c r="C101" s="18" t="s">
        <v>280</v>
      </c>
      <c r="D101" s="32"/>
      <c r="E101" s="19"/>
      <c r="F101" s="34"/>
      <c r="G101" s="34">
        <v>-34.32</v>
      </c>
      <c r="H101" s="34">
        <v>-71.75</v>
      </c>
      <c r="I101" s="34">
        <v>-219.62</v>
      </c>
      <c r="J101" s="34"/>
      <c r="K101" s="34">
        <v>-174.57</v>
      </c>
      <c r="L101" s="34"/>
      <c r="M101" s="34">
        <v>-35.950000000000003</v>
      </c>
      <c r="N101" s="34">
        <v>-49.16</v>
      </c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G101" s="35">
        <f t="shared" si="2"/>
        <v>-585.37</v>
      </c>
      <c r="BH101" s="18" t="s">
        <v>23</v>
      </c>
    </row>
    <row r="102" spans="1:60" s="18" customFormat="1" ht="12.75" customHeight="1" x14ac:dyDescent="0.2">
      <c r="A102" s="1"/>
      <c r="B102" s="18" t="s">
        <v>189</v>
      </c>
      <c r="C102" s="18" t="s">
        <v>190</v>
      </c>
      <c r="D102" s="32"/>
      <c r="E102" s="19"/>
      <c r="F102" s="34">
        <v>-7742.06</v>
      </c>
      <c r="G102" s="34">
        <v>-14192.08</v>
      </c>
      <c r="H102" s="34">
        <v>-8396.83</v>
      </c>
      <c r="I102" s="34">
        <v>-6877.6</v>
      </c>
      <c r="J102" s="34">
        <v>-9498.14</v>
      </c>
      <c r="K102" s="34">
        <v>-9796.41</v>
      </c>
      <c r="L102" s="34">
        <v>-4398.6000000000004</v>
      </c>
      <c r="M102" s="34">
        <v>-6090.52</v>
      </c>
      <c r="N102" s="34">
        <v>-13188.23</v>
      </c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G102" s="35">
        <f t="shared" si="2"/>
        <v>-80180.469999999987</v>
      </c>
      <c r="BH102" s="18" t="s">
        <v>23</v>
      </c>
    </row>
    <row r="103" spans="1:60" s="18" customFormat="1" ht="12.75" customHeight="1" x14ac:dyDescent="0.2">
      <c r="A103" s="1"/>
      <c r="B103" s="18" t="s">
        <v>193</v>
      </c>
      <c r="C103" s="18" t="s">
        <v>194</v>
      </c>
      <c r="D103" s="32"/>
      <c r="E103" s="19"/>
      <c r="F103" s="34">
        <v>-674.21</v>
      </c>
      <c r="G103" s="34">
        <v>-1412.89</v>
      </c>
      <c r="H103" s="34">
        <v>-1672.89</v>
      </c>
      <c r="I103" s="34">
        <v>-1152.8900000000001</v>
      </c>
      <c r="J103" s="34">
        <v>-1412.89</v>
      </c>
      <c r="K103" s="34">
        <v>-1672.89</v>
      </c>
      <c r="L103" s="34">
        <v>-1412.89</v>
      </c>
      <c r="M103" s="34">
        <v>-1412.89</v>
      </c>
      <c r="N103" s="34">
        <v>-1412.89</v>
      </c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G103" s="35">
        <f t="shared" si="2"/>
        <v>-12237.33</v>
      </c>
      <c r="BH103" s="18" t="s">
        <v>23</v>
      </c>
    </row>
    <row r="104" spans="1:60" s="18" customFormat="1" ht="12.75" customHeight="1" x14ac:dyDescent="0.2">
      <c r="A104" s="1"/>
      <c r="B104" s="18" t="s">
        <v>195</v>
      </c>
      <c r="C104" s="18" t="s">
        <v>196</v>
      </c>
      <c r="D104" s="32"/>
      <c r="E104" s="19"/>
      <c r="F104" s="34">
        <v>-613.55999999999995</v>
      </c>
      <c r="G104" s="34">
        <v>-2401.04</v>
      </c>
      <c r="H104" s="34">
        <v>-613.55999999999995</v>
      </c>
      <c r="I104" s="34">
        <v>-547.45000000000005</v>
      </c>
      <c r="J104" s="34">
        <v>-648.4</v>
      </c>
      <c r="K104" s="34">
        <v>-708.35</v>
      </c>
      <c r="L104" s="34">
        <v>-667.6</v>
      </c>
      <c r="M104" s="34">
        <v>-542.6</v>
      </c>
      <c r="N104" s="34">
        <v>-667.6</v>
      </c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G104" s="35">
        <f t="shared" si="2"/>
        <v>-7410.1600000000008</v>
      </c>
      <c r="BH104" s="18" t="s">
        <v>23</v>
      </c>
    </row>
    <row r="105" spans="1:60" s="18" customFormat="1" ht="12.75" customHeight="1" x14ac:dyDescent="0.2">
      <c r="A105" s="1"/>
      <c r="B105" s="18" t="s">
        <v>197</v>
      </c>
      <c r="C105" s="18" t="s">
        <v>198</v>
      </c>
      <c r="D105" s="32"/>
      <c r="E105" s="19"/>
      <c r="F105" s="34">
        <v>-28913.64</v>
      </c>
      <c r="G105" s="34">
        <v>-34384.660000000003</v>
      </c>
      <c r="H105" s="34">
        <v>-26421.54</v>
      </c>
      <c r="I105" s="34">
        <v>-24971.49</v>
      </c>
      <c r="J105" s="34">
        <v>-28823.1</v>
      </c>
      <c r="K105" s="34">
        <v>-30799.89</v>
      </c>
      <c r="L105" s="34">
        <v>-31258.53</v>
      </c>
      <c r="M105" s="34">
        <v>-34600.870000000003</v>
      </c>
      <c r="N105" s="34">
        <v>-40360.980000000003</v>
      </c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G105" s="35">
        <f t="shared" si="2"/>
        <v>-280534.7</v>
      </c>
      <c r="BH105" s="18" t="s">
        <v>64</v>
      </c>
    </row>
    <row r="106" spans="1:60" s="18" customFormat="1" ht="12.75" customHeight="1" x14ac:dyDescent="0.2">
      <c r="A106" s="1"/>
      <c r="B106" s="18" t="s">
        <v>199</v>
      </c>
      <c r="C106" s="18" t="s">
        <v>200</v>
      </c>
      <c r="D106" s="32"/>
      <c r="E106" s="19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G106" s="35">
        <f t="shared" si="2"/>
        <v>0</v>
      </c>
      <c r="BH106" s="18" t="s">
        <v>16</v>
      </c>
    </row>
    <row r="107" spans="1:60" s="18" customFormat="1" ht="12.75" customHeight="1" x14ac:dyDescent="0.2">
      <c r="A107" s="1"/>
      <c r="B107" s="18" t="s">
        <v>203</v>
      </c>
      <c r="C107" s="18" t="s">
        <v>204</v>
      </c>
      <c r="D107" s="32"/>
      <c r="E107" s="19"/>
      <c r="F107" s="34">
        <v>-651.99</v>
      </c>
      <c r="G107" s="34">
        <v>-1508.01</v>
      </c>
      <c r="H107" s="34">
        <v>-3995.41</v>
      </c>
      <c r="I107" s="34">
        <v>-2578.5700000000002</v>
      </c>
      <c r="J107" s="34">
        <v>-1367.48</v>
      </c>
      <c r="K107" s="34">
        <v>-3828.81</v>
      </c>
      <c r="L107" s="34"/>
      <c r="M107" s="34">
        <v>-2581.37</v>
      </c>
      <c r="N107" s="34">
        <v>-1591.67</v>
      </c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G107" s="35">
        <f t="shared" si="2"/>
        <v>-18103.309999999998</v>
      </c>
      <c r="BH107" s="18" t="s">
        <v>23</v>
      </c>
    </row>
    <row r="108" spans="1:60" s="18" customFormat="1" ht="12.75" customHeight="1" x14ac:dyDescent="0.2">
      <c r="A108" s="1"/>
      <c r="B108" s="18" t="s">
        <v>205</v>
      </c>
      <c r="C108" s="18" t="s">
        <v>206</v>
      </c>
      <c r="D108" s="32"/>
      <c r="E108" s="19"/>
      <c r="F108" s="34">
        <v>-651.99</v>
      </c>
      <c r="G108" s="34">
        <v>-1508.01</v>
      </c>
      <c r="H108" s="34">
        <v>-3995.41</v>
      </c>
      <c r="I108" s="34">
        <v>-2578.5700000000002</v>
      </c>
      <c r="J108" s="34">
        <v>-1367.48</v>
      </c>
      <c r="K108" s="34">
        <v>-3828.81</v>
      </c>
      <c r="L108" s="34">
        <v>0</v>
      </c>
      <c r="M108" s="34">
        <v>-2581.37</v>
      </c>
      <c r="N108" s="34">
        <v>-1591.67</v>
      </c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G108" s="35">
        <f t="shared" si="2"/>
        <v>-18103.309999999998</v>
      </c>
      <c r="BH108" s="18" t="s">
        <v>64</v>
      </c>
    </row>
    <row r="109" spans="1:60" s="18" customFormat="1" ht="12.75" customHeight="1" x14ac:dyDescent="0.2">
      <c r="A109" s="1"/>
      <c r="B109" s="18" t="s">
        <v>207</v>
      </c>
      <c r="C109" s="18" t="s">
        <v>208</v>
      </c>
      <c r="D109" s="32"/>
      <c r="E109" s="19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G109" s="35">
        <f t="shared" si="2"/>
        <v>0</v>
      </c>
      <c r="BH109" s="18" t="s">
        <v>16</v>
      </c>
    </row>
    <row r="110" spans="1:60" s="18" customFormat="1" ht="12.75" customHeight="1" x14ac:dyDescent="0.2">
      <c r="A110" s="1"/>
      <c r="B110" s="18" t="s">
        <v>211</v>
      </c>
      <c r="C110" s="18" t="s">
        <v>281</v>
      </c>
      <c r="D110" s="32"/>
      <c r="E110" s="19"/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G110" s="35">
        <f t="shared" si="2"/>
        <v>0</v>
      </c>
      <c r="BH110" s="18" t="s">
        <v>64</v>
      </c>
    </row>
    <row r="111" spans="1:60" s="18" customFormat="1" ht="12.75" customHeight="1" x14ac:dyDescent="0.2">
      <c r="A111" s="1"/>
      <c r="B111" s="18" t="s">
        <v>213</v>
      </c>
      <c r="C111" s="18" t="s">
        <v>214</v>
      </c>
      <c r="D111" s="32"/>
      <c r="E111" s="19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G111" s="35">
        <f t="shared" si="2"/>
        <v>0</v>
      </c>
      <c r="BH111" s="18" t="s">
        <v>16</v>
      </c>
    </row>
    <row r="112" spans="1:60" s="18" customFormat="1" ht="12.75" customHeight="1" x14ac:dyDescent="0.2">
      <c r="A112" s="1"/>
      <c r="B112" s="18" t="s">
        <v>215</v>
      </c>
      <c r="C112" s="18" t="s">
        <v>216</v>
      </c>
      <c r="D112" s="32"/>
      <c r="E112" s="19"/>
      <c r="F112" s="34">
        <v>-235</v>
      </c>
      <c r="G112" s="34">
        <v>-2720</v>
      </c>
      <c r="H112" s="34">
        <v>-449</v>
      </c>
      <c r="I112" s="34">
        <v>-235</v>
      </c>
      <c r="J112" s="34"/>
      <c r="K112" s="34">
        <v>-495</v>
      </c>
      <c r="L112" s="34">
        <v>-379.88</v>
      </c>
      <c r="M112" s="34">
        <v>-2060</v>
      </c>
      <c r="N112" s="34">
        <v>-260</v>
      </c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G112" s="35">
        <f t="shared" si="2"/>
        <v>-6833.88</v>
      </c>
      <c r="BH112" s="18" t="s">
        <v>23</v>
      </c>
    </row>
    <row r="113" spans="1:60" s="18" customFormat="1" ht="12.75" customHeight="1" x14ac:dyDescent="0.2">
      <c r="A113" s="1"/>
      <c r="B113" s="18" t="s">
        <v>282</v>
      </c>
      <c r="C113" s="18" t="s">
        <v>283</v>
      </c>
      <c r="D113" s="32"/>
      <c r="E113" s="19"/>
      <c r="F113" s="34">
        <v>-2921.61</v>
      </c>
      <c r="G113" s="34">
        <v>-588.26</v>
      </c>
      <c r="H113" s="34"/>
      <c r="I113" s="34">
        <v>-158.22999999999999</v>
      </c>
      <c r="J113" s="34">
        <v>-65.69</v>
      </c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G113" s="35">
        <f t="shared" si="2"/>
        <v>-3733.79</v>
      </c>
      <c r="BH113" s="18" t="s">
        <v>23</v>
      </c>
    </row>
    <row r="114" spans="1:60" s="18" customFormat="1" ht="12.75" customHeight="1" x14ac:dyDescent="0.2">
      <c r="A114" s="1"/>
      <c r="B114" s="18" t="s">
        <v>217</v>
      </c>
      <c r="C114" s="18" t="s">
        <v>218</v>
      </c>
      <c r="D114" s="32"/>
      <c r="E114" s="19"/>
      <c r="F114" s="34">
        <v>-934.26</v>
      </c>
      <c r="G114" s="34">
        <v>-934.26</v>
      </c>
      <c r="H114" s="34">
        <v>-934.26</v>
      </c>
      <c r="I114" s="34">
        <v>-934.26</v>
      </c>
      <c r="J114" s="34">
        <v>-1621.24</v>
      </c>
      <c r="K114" s="34">
        <v>-934.26</v>
      </c>
      <c r="L114" s="34">
        <v>-934.26</v>
      </c>
      <c r="M114" s="34">
        <v>-1201.94</v>
      </c>
      <c r="N114" s="34">
        <v>-1172.56</v>
      </c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G114" s="35">
        <f t="shared" si="2"/>
        <v>-9601.2999999999993</v>
      </c>
      <c r="BH114" s="18" t="s">
        <v>23</v>
      </c>
    </row>
    <row r="115" spans="1:60" s="18" customFormat="1" ht="12.75" customHeight="1" x14ac:dyDescent="0.2">
      <c r="A115" s="1"/>
      <c r="B115" s="18" t="s">
        <v>332</v>
      </c>
      <c r="C115" s="18" t="s">
        <v>333</v>
      </c>
      <c r="D115" s="32"/>
      <c r="E115" s="19"/>
      <c r="F115" s="34"/>
      <c r="G115" s="34"/>
      <c r="H115" s="34"/>
      <c r="I115" s="34"/>
      <c r="J115" s="34">
        <v>-248.05</v>
      </c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G115" s="35">
        <f t="shared" si="2"/>
        <v>-248.05</v>
      </c>
      <c r="BH115" s="18" t="s">
        <v>23</v>
      </c>
    </row>
    <row r="116" spans="1:60" s="18" customFormat="1" ht="12.75" customHeight="1" x14ac:dyDescent="0.2">
      <c r="A116" s="1"/>
      <c r="B116" s="18" t="s">
        <v>219</v>
      </c>
      <c r="C116" s="18" t="s">
        <v>220</v>
      </c>
      <c r="D116" s="32"/>
      <c r="E116" s="19"/>
      <c r="F116" s="34">
        <v>-4090.87</v>
      </c>
      <c r="G116" s="34">
        <v>-4242.5200000000004</v>
      </c>
      <c r="H116" s="34">
        <v>-1383.26</v>
      </c>
      <c r="I116" s="34">
        <v>-1327.49</v>
      </c>
      <c r="J116" s="34">
        <v>-1934.98</v>
      </c>
      <c r="K116" s="34">
        <v>-1429.26</v>
      </c>
      <c r="L116" s="34">
        <v>-1314.14</v>
      </c>
      <c r="M116" s="34">
        <v>-3261.94</v>
      </c>
      <c r="N116" s="34">
        <v>-1432.56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G116" s="35">
        <f t="shared" si="2"/>
        <v>-20417.02</v>
      </c>
      <c r="BH116" s="18" t="s">
        <v>64</v>
      </c>
    </row>
    <row r="117" spans="1:60" s="18" customFormat="1" ht="12.75" customHeight="1" x14ac:dyDescent="0.2">
      <c r="A117" s="1"/>
      <c r="B117" s="18" t="s">
        <v>221</v>
      </c>
      <c r="C117" s="18" t="s">
        <v>222</v>
      </c>
      <c r="D117" s="32"/>
      <c r="E117" s="19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G117" s="35">
        <f t="shared" si="2"/>
        <v>0</v>
      </c>
      <c r="BH117" s="18" t="s">
        <v>16</v>
      </c>
    </row>
    <row r="118" spans="1:60" s="18" customFormat="1" ht="12.75" customHeight="1" x14ac:dyDescent="0.2">
      <c r="A118" s="1"/>
      <c r="B118" s="18" t="s">
        <v>223</v>
      </c>
      <c r="C118" s="18" t="s">
        <v>224</v>
      </c>
      <c r="D118" s="32"/>
      <c r="E118" s="19"/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G118" s="35">
        <f t="shared" si="2"/>
        <v>0</v>
      </c>
      <c r="BH118" s="18" t="s">
        <v>64</v>
      </c>
    </row>
    <row r="119" spans="1:60" s="18" customFormat="1" ht="12.75" customHeight="1" x14ac:dyDescent="0.2">
      <c r="A119" s="1"/>
      <c r="B119" s="18" t="s">
        <v>225</v>
      </c>
      <c r="C119" s="18" t="s">
        <v>226</v>
      </c>
      <c r="D119" s="32"/>
      <c r="E119" s="19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G119" s="35">
        <f t="shared" si="2"/>
        <v>0</v>
      </c>
      <c r="BH119" s="18" t="s">
        <v>16</v>
      </c>
    </row>
    <row r="120" spans="1:60" s="18" customFormat="1" ht="12.75" customHeight="1" x14ac:dyDescent="0.2">
      <c r="A120" s="1"/>
      <c r="B120" s="18" t="s">
        <v>227</v>
      </c>
      <c r="C120" s="18" t="s">
        <v>228</v>
      </c>
      <c r="D120" s="32"/>
      <c r="E120" s="19"/>
      <c r="F120" s="34">
        <v>0</v>
      </c>
      <c r="G120" s="34">
        <v>0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G120" s="35">
        <f t="shared" si="2"/>
        <v>0</v>
      </c>
      <c r="BH120" s="18" t="s">
        <v>64</v>
      </c>
    </row>
    <row r="121" spans="1:60" s="18" customFormat="1" ht="12.75" customHeight="1" x14ac:dyDescent="0.2">
      <c r="A121" s="1"/>
      <c r="B121" s="18" t="s">
        <v>229</v>
      </c>
      <c r="C121" s="18" t="s">
        <v>230</v>
      </c>
      <c r="D121" s="32"/>
      <c r="E121" s="19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G121" s="35">
        <f t="shared" si="2"/>
        <v>0</v>
      </c>
      <c r="BH121" s="18" t="s">
        <v>16</v>
      </c>
    </row>
    <row r="122" spans="1:60" s="18" customFormat="1" ht="12.75" customHeight="1" x14ac:dyDescent="0.2">
      <c r="A122" s="1"/>
      <c r="B122" s="18" t="s">
        <v>334</v>
      </c>
      <c r="C122" s="18" t="s">
        <v>335</v>
      </c>
      <c r="D122" s="32"/>
      <c r="E122" s="19"/>
      <c r="F122" s="34"/>
      <c r="G122" s="34"/>
      <c r="H122" s="34"/>
      <c r="I122" s="34"/>
      <c r="J122" s="34"/>
      <c r="K122" s="34"/>
      <c r="L122" s="34"/>
      <c r="M122" s="34"/>
      <c r="N122" s="34">
        <v>-26845</v>
      </c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G122" s="35">
        <f t="shared" si="2"/>
        <v>-26845</v>
      </c>
      <c r="BH122" s="18" t="s">
        <v>23</v>
      </c>
    </row>
    <row r="123" spans="1:60" s="18" customFormat="1" ht="12.75" customHeight="1" x14ac:dyDescent="0.2">
      <c r="A123" s="1"/>
      <c r="B123" s="18" t="s">
        <v>231</v>
      </c>
      <c r="C123" s="18" t="s">
        <v>232</v>
      </c>
      <c r="D123" s="32"/>
      <c r="E123" s="19"/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-26845</v>
      </c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G123" s="35">
        <f t="shared" si="2"/>
        <v>-26845</v>
      </c>
      <c r="BH123" s="18" t="s">
        <v>64</v>
      </c>
    </row>
    <row r="124" spans="1:60" s="18" customFormat="1" ht="12.75" customHeight="1" x14ac:dyDescent="0.2">
      <c r="A124" s="1"/>
      <c r="B124" s="18" t="s">
        <v>233</v>
      </c>
      <c r="C124" s="18" t="s">
        <v>234</v>
      </c>
      <c r="D124" s="32"/>
      <c r="E124" s="19"/>
      <c r="F124" s="34">
        <v>-165605.01</v>
      </c>
      <c r="G124" s="34">
        <v>-134694.03</v>
      </c>
      <c r="H124" s="34">
        <v>-141080.14000000001</v>
      </c>
      <c r="I124" s="34">
        <v>-143098.96</v>
      </c>
      <c r="J124" s="34">
        <v>-143580.60999999999</v>
      </c>
      <c r="K124" s="34">
        <v>-146558.32</v>
      </c>
      <c r="L124" s="34">
        <v>-131235.16</v>
      </c>
      <c r="M124" s="34">
        <v>-138730.04999999999</v>
      </c>
      <c r="N124" s="34">
        <v>-172269.7</v>
      </c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G124" s="35">
        <f t="shared" si="2"/>
        <v>-1316851.98</v>
      </c>
      <c r="BH124" s="18" t="s">
        <v>64</v>
      </c>
    </row>
    <row r="125" spans="1:60" s="18" customFormat="1" ht="12.75" customHeight="1" x14ac:dyDescent="0.2">
      <c r="A125" s="1"/>
      <c r="B125" s="18" t="s">
        <v>235</v>
      </c>
      <c r="C125" s="18" t="s">
        <v>236</v>
      </c>
      <c r="D125" s="32"/>
      <c r="E125" s="19"/>
      <c r="F125" s="34">
        <v>-21584.46</v>
      </c>
      <c r="G125" s="34">
        <v>40091.21</v>
      </c>
      <c r="H125" s="34">
        <v>86655.66</v>
      </c>
      <c r="I125" s="34">
        <v>84650.18</v>
      </c>
      <c r="J125" s="34">
        <v>107131.89</v>
      </c>
      <c r="K125" s="34">
        <v>39840.269999999997</v>
      </c>
      <c r="L125" s="34">
        <v>6366.92</v>
      </c>
      <c r="M125" s="34">
        <v>67687.37</v>
      </c>
      <c r="N125" s="34">
        <v>-16479.669999999998</v>
      </c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G125" s="35">
        <f t="shared" si="2"/>
        <v>394359.37</v>
      </c>
      <c r="BH125" s="18" t="s">
        <v>64</v>
      </c>
    </row>
    <row r="126" spans="1:60" s="18" customFormat="1" ht="12.75" customHeight="1" x14ac:dyDescent="0.2">
      <c r="A126" s="1"/>
      <c r="B126" s="18" t="s">
        <v>237</v>
      </c>
      <c r="C126" s="18" t="s">
        <v>238</v>
      </c>
      <c r="D126" s="32"/>
      <c r="E126" s="19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G126" s="35">
        <f t="shared" si="2"/>
        <v>0</v>
      </c>
      <c r="BH126" s="18" t="s">
        <v>16</v>
      </c>
    </row>
    <row r="127" spans="1:60" s="18" customFormat="1" ht="12.75" customHeight="1" x14ac:dyDescent="0.2">
      <c r="A127" s="1"/>
      <c r="B127" s="18" t="s">
        <v>239</v>
      </c>
      <c r="C127" s="18" t="s">
        <v>238</v>
      </c>
      <c r="D127" s="32"/>
      <c r="E127" s="19"/>
      <c r="F127" s="34">
        <v>-21584.46</v>
      </c>
      <c r="G127" s="34">
        <v>40091.21</v>
      </c>
      <c r="H127" s="34">
        <v>86655.66</v>
      </c>
      <c r="I127" s="34">
        <v>84650.18</v>
      </c>
      <c r="J127" s="34">
        <v>107131.89</v>
      </c>
      <c r="K127" s="34">
        <v>39840.269999999997</v>
      </c>
      <c r="L127" s="34">
        <v>6366.92</v>
      </c>
      <c r="M127" s="34">
        <v>67687.37</v>
      </c>
      <c r="N127" s="34">
        <v>-16479.669999999998</v>
      </c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G127" s="35">
        <f t="shared" si="2"/>
        <v>394359.37</v>
      </c>
      <c r="BH127" s="18" t="s">
        <v>64</v>
      </c>
    </row>
    <row r="128" spans="1:60" s="18" customFormat="1" ht="12.75" customHeight="1" x14ac:dyDescent="0.2">
      <c r="A128" s="1"/>
      <c r="B128" s="18" t="s">
        <v>240</v>
      </c>
      <c r="C128" s="18" t="s">
        <v>241</v>
      </c>
      <c r="D128" s="32"/>
      <c r="E128" s="19"/>
      <c r="F128" s="34">
        <v>-21584.46</v>
      </c>
      <c r="G128" s="34">
        <v>40091.21</v>
      </c>
      <c r="H128" s="34">
        <v>86655.66</v>
      </c>
      <c r="I128" s="34">
        <v>84650.18</v>
      </c>
      <c r="J128" s="34">
        <v>107131.89</v>
      </c>
      <c r="K128" s="34">
        <v>39840.269999999997</v>
      </c>
      <c r="L128" s="34">
        <v>6366.92</v>
      </c>
      <c r="M128" s="34">
        <v>67687.37</v>
      </c>
      <c r="N128" s="34">
        <v>-16479.669999999998</v>
      </c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G128" s="35">
        <f t="shared" si="2"/>
        <v>394359.37</v>
      </c>
      <c r="BH128" s="18" t="s">
        <v>64</v>
      </c>
    </row>
    <row r="129" spans="1:60" s="18" customFormat="1" ht="12.75" customHeight="1" x14ac:dyDescent="0.2">
      <c r="A129" s="1"/>
      <c r="B129" s="18" t="s">
        <v>242</v>
      </c>
      <c r="C129" s="18" t="s">
        <v>243</v>
      </c>
      <c r="D129" s="32"/>
      <c r="E129" s="19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G129" s="35">
        <f t="shared" si="2"/>
        <v>0</v>
      </c>
      <c r="BH129" s="18" t="s">
        <v>16</v>
      </c>
    </row>
    <row r="130" spans="1:60" s="18" customFormat="1" ht="12.75" customHeight="1" x14ac:dyDescent="0.2">
      <c r="A130" s="1"/>
      <c r="B130" s="18" t="s">
        <v>248</v>
      </c>
      <c r="C130" s="18" t="s">
        <v>249</v>
      </c>
      <c r="D130" s="32"/>
      <c r="E130" s="19"/>
      <c r="F130" s="34">
        <v>-21584.46</v>
      </c>
      <c r="G130" s="34">
        <v>40091.21</v>
      </c>
      <c r="H130" s="34">
        <v>86655.66</v>
      </c>
      <c r="I130" s="34">
        <v>84650.18</v>
      </c>
      <c r="J130" s="34">
        <v>107131.89</v>
      </c>
      <c r="K130" s="34">
        <v>39840.269999999997</v>
      </c>
      <c r="L130" s="34">
        <v>6366.92</v>
      </c>
      <c r="M130" s="34">
        <v>67687.37</v>
      </c>
      <c r="N130" s="34">
        <v>-16479.669999999998</v>
      </c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G130" s="35">
        <f t="shared" si="2"/>
        <v>394359.37</v>
      </c>
      <c r="BH130" s="18" t="s">
        <v>64</v>
      </c>
    </row>
    <row r="131" spans="1:60" s="18" customFormat="1" ht="12.75" customHeight="1" x14ac:dyDescent="0.2">
      <c r="A131" s="1"/>
      <c r="B131" s="18" t="s">
        <v>250</v>
      </c>
      <c r="C131" s="18" t="s">
        <v>251</v>
      </c>
      <c r="D131" s="32"/>
      <c r="E131" s="19"/>
      <c r="F131" s="34">
        <v>-57568</v>
      </c>
      <c r="G131" s="34">
        <v>-39795</v>
      </c>
      <c r="H131" s="34">
        <v>-43134</v>
      </c>
      <c r="I131" s="34">
        <v>-48359</v>
      </c>
      <c r="J131" s="34">
        <v>-40515</v>
      </c>
      <c r="K131" s="34">
        <v>-43576</v>
      </c>
      <c r="L131" s="34">
        <v>-38374</v>
      </c>
      <c r="M131" s="34">
        <v>-44574</v>
      </c>
      <c r="N131" s="34">
        <v>-38234</v>
      </c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G131" s="35">
        <f t="shared" si="2"/>
        <v>-394129</v>
      </c>
      <c r="BH131" s="18" t="s">
        <v>23</v>
      </c>
    </row>
    <row r="132" spans="1:60" s="18" customFormat="1" ht="12.75" customHeight="1" x14ac:dyDescent="0.2">
      <c r="A132" s="1"/>
      <c r="B132" s="18" t="s">
        <v>252</v>
      </c>
      <c r="C132" s="18" t="s">
        <v>253</v>
      </c>
      <c r="D132" s="32"/>
      <c r="E132" s="19"/>
      <c r="F132" s="34"/>
      <c r="G132" s="34"/>
      <c r="H132" s="34"/>
      <c r="I132" s="34">
        <v>-478</v>
      </c>
      <c r="J132" s="34">
        <v>-33308</v>
      </c>
      <c r="K132" s="34">
        <v>1867</v>
      </c>
      <c r="L132" s="34">
        <v>16005</v>
      </c>
      <c r="M132" s="34">
        <v>-11558</v>
      </c>
      <c r="N132" s="34">
        <v>27472</v>
      </c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G132" s="35">
        <f t="shared" si="2"/>
        <v>0</v>
      </c>
      <c r="BH132" s="18" t="s">
        <v>23</v>
      </c>
    </row>
    <row r="133" spans="1:60" s="18" customFormat="1" ht="12.75" customHeight="1" x14ac:dyDescent="0.2">
      <c r="A133" s="1"/>
      <c r="B133" s="18" t="s">
        <v>254</v>
      </c>
      <c r="C133" s="18" t="s">
        <v>255</v>
      </c>
      <c r="D133" s="32"/>
      <c r="E133" s="19"/>
      <c r="F133" s="34">
        <v>-79152.460000000006</v>
      </c>
      <c r="G133" s="34">
        <v>296.20999999999998</v>
      </c>
      <c r="H133" s="34">
        <v>43521.66</v>
      </c>
      <c r="I133" s="34">
        <v>35813.18</v>
      </c>
      <c r="J133" s="34">
        <v>33308.89</v>
      </c>
      <c r="K133" s="34">
        <v>-1868.73</v>
      </c>
      <c r="L133" s="34">
        <v>-16002.08</v>
      </c>
      <c r="M133" s="34">
        <v>11555.37</v>
      </c>
      <c r="N133" s="34">
        <v>-27241.67</v>
      </c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G133" s="35">
        <f t="shared" si="2"/>
        <v>230.37000000000626</v>
      </c>
      <c r="BH133" s="18" t="s">
        <v>64</v>
      </c>
    </row>
    <row r="134" spans="1:60" x14ac:dyDescent="0.25">
      <c r="A134" s="1"/>
    </row>
    <row r="135" spans="1:60" x14ac:dyDescent="0.25">
      <c r="A135" s="1"/>
    </row>
    <row r="136" spans="1:60" x14ac:dyDescent="0.25">
      <c r="BG136" s="6"/>
    </row>
  </sheetData>
  <mergeCells count="3">
    <mergeCell ref="B3:BG3"/>
    <mergeCell ref="B4:BG4"/>
    <mergeCell ref="B5:BG5"/>
  </mergeCells>
  <conditionalFormatting sqref="B11:B133">
    <cfRule type="expression" dxfId="114" priority="3" stopIfTrue="1">
      <formula>EXACT($BH11,"NTE")</formula>
    </cfRule>
    <cfRule type="expression" dxfId="113" priority="6" stopIfTrue="1">
      <formula>EXACT($BH11,"HDR")</formula>
    </cfRule>
    <cfRule type="expression" dxfId="112" priority="7" stopIfTrue="1">
      <formula>EXACT($BH11,"TTL")</formula>
    </cfRule>
    <cfRule type="expression" dxfId="111" priority="8" stopIfTrue="1">
      <formula>EXACT($BH11,"CLN")</formula>
    </cfRule>
  </conditionalFormatting>
  <conditionalFormatting sqref="C11:D133">
    <cfRule type="expression" dxfId="110" priority="2" stopIfTrue="1">
      <formula>EXACT($BH11,"NTE")</formula>
    </cfRule>
    <cfRule type="expression" dxfId="109" priority="9" stopIfTrue="1">
      <formula>EXACT($BH11,"HDR")</formula>
    </cfRule>
    <cfRule type="expression" dxfId="108" priority="10" stopIfTrue="1">
      <formula>EXACT($BH11,"TTL")</formula>
    </cfRule>
    <cfRule type="expression" dxfId="107" priority="11" stopIfTrue="1">
      <formula>EXACT($BH11,"CLN")</formula>
    </cfRule>
  </conditionalFormatting>
  <conditionalFormatting sqref="E11:E133">
    <cfRule type="expression" dxfId="106" priority="4" stopIfTrue="1">
      <formula>EXACT($H11,"TTL")</formula>
    </cfRule>
    <cfRule type="expression" dxfId="105" priority="5" stopIfTrue="1">
      <formula>EXACT($H11,"CLN")</formula>
    </cfRule>
  </conditionalFormatting>
  <conditionalFormatting sqref="F11:BE133">
    <cfRule type="expression" dxfId="104" priority="12" stopIfTrue="1">
      <formula>EXACT($BH11,"TTL")</formula>
    </cfRule>
    <cfRule type="expression" dxfId="103" priority="13" stopIfTrue="1">
      <formula>EXACT($BH11,"CLN")</formula>
    </cfRule>
  </conditionalFormatting>
  <conditionalFormatting sqref="F11:BG133">
    <cfRule type="expression" dxfId="102" priority="1" stopIfTrue="1">
      <formula>EXACT($BH11,"NTE")</formula>
    </cfRule>
  </conditionalFormatting>
  <conditionalFormatting sqref="BG11:BG133">
    <cfRule type="expression" dxfId="101" priority="14" stopIfTrue="1">
      <formula>EXACT($BH11,"TTL")</formula>
    </cfRule>
    <cfRule type="expression" dxfId="100" priority="15" stopIfTrue="1">
      <formula>EXACT($BH11,"CLN")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BI100"/>
  <sheetViews>
    <sheetView topLeftCell="B63" workbookViewId="0">
      <selection activeCell="A63" sqref="A63"/>
    </sheetView>
  </sheetViews>
  <sheetFormatPr defaultRowHeight="13.2" x14ac:dyDescent="0.25"/>
  <cols>
    <col min="1" max="1" width="0" style="36" hidden="1" customWidth="1"/>
    <col min="2" max="2" width="9.33203125" style="36" customWidth="1"/>
    <col min="3" max="3" width="30" style="36" customWidth="1"/>
    <col min="4" max="4" width="7.6640625" style="36" customWidth="1"/>
    <col min="5" max="5" width="0.5546875" style="36" customWidth="1"/>
    <col min="6" max="17" width="11.88671875" style="36" customWidth="1"/>
    <col min="18" max="57" width="0" style="36" hidden="1" customWidth="1"/>
    <col min="58" max="58" width="0.44140625" style="36" customWidth="1"/>
    <col min="59" max="59" width="12.44140625" style="36" customWidth="1"/>
    <col min="60" max="60" width="5.88671875" style="36" hidden="1" customWidth="1"/>
    <col min="61" max="256" width="9.109375" style="36"/>
    <col min="257" max="257" width="0" style="36" hidden="1" customWidth="1"/>
    <col min="258" max="258" width="9.33203125" style="36" customWidth="1"/>
    <col min="259" max="259" width="30" style="36" customWidth="1"/>
    <col min="260" max="260" width="7.6640625" style="36" customWidth="1"/>
    <col min="261" max="261" width="0.5546875" style="36" customWidth="1"/>
    <col min="262" max="273" width="11.88671875" style="36" customWidth="1"/>
    <col min="274" max="313" width="0" style="36" hidden="1" customWidth="1"/>
    <col min="314" max="314" width="0.44140625" style="36" customWidth="1"/>
    <col min="315" max="315" width="12.44140625" style="36" customWidth="1"/>
    <col min="316" max="316" width="0" style="36" hidden="1" customWidth="1"/>
    <col min="317" max="512" width="9.109375" style="36"/>
    <col min="513" max="513" width="0" style="36" hidden="1" customWidth="1"/>
    <col min="514" max="514" width="9.33203125" style="36" customWidth="1"/>
    <col min="515" max="515" width="30" style="36" customWidth="1"/>
    <col min="516" max="516" width="7.6640625" style="36" customWidth="1"/>
    <col min="517" max="517" width="0.5546875" style="36" customWidth="1"/>
    <col min="518" max="529" width="11.88671875" style="36" customWidth="1"/>
    <col min="530" max="569" width="0" style="36" hidden="1" customWidth="1"/>
    <col min="570" max="570" width="0.44140625" style="36" customWidth="1"/>
    <col min="571" max="571" width="12.44140625" style="36" customWidth="1"/>
    <col min="572" max="572" width="0" style="36" hidden="1" customWidth="1"/>
    <col min="573" max="768" width="9.109375" style="36"/>
    <col min="769" max="769" width="0" style="36" hidden="1" customWidth="1"/>
    <col min="770" max="770" width="9.33203125" style="36" customWidth="1"/>
    <col min="771" max="771" width="30" style="36" customWidth="1"/>
    <col min="772" max="772" width="7.6640625" style="36" customWidth="1"/>
    <col min="773" max="773" width="0.5546875" style="36" customWidth="1"/>
    <col min="774" max="785" width="11.88671875" style="36" customWidth="1"/>
    <col min="786" max="825" width="0" style="36" hidden="1" customWidth="1"/>
    <col min="826" max="826" width="0.44140625" style="36" customWidth="1"/>
    <col min="827" max="827" width="12.44140625" style="36" customWidth="1"/>
    <col min="828" max="828" width="0" style="36" hidden="1" customWidth="1"/>
    <col min="829" max="1024" width="9.109375" style="36"/>
    <col min="1025" max="1025" width="0" style="36" hidden="1" customWidth="1"/>
    <col min="1026" max="1026" width="9.33203125" style="36" customWidth="1"/>
    <col min="1027" max="1027" width="30" style="36" customWidth="1"/>
    <col min="1028" max="1028" width="7.6640625" style="36" customWidth="1"/>
    <col min="1029" max="1029" width="0.5546875" style="36" customWidth="1"/>
    <col min="1030" max="1041" width="11.88671875" style="36" customWidth="1"/>
    <col min="1042" max="1081" width="0" style="36" hidden="1" customWidth="1"/>
    <col min="1082" max="1082" width="0.44140625" style="36" customWidth="1"/>
    <col min="1083" max="1083" width="12.44140625" style="36" customWidth="1"/>
    <col min="1084" max="1084" width="0" style="36" hidden="1" customWidth="1"/>
    <col min="1085" max="1280" width="9.109375" style="36"/>
    <col min="1281" max="1281" width="0" style="36" hidden="1" customWidth="1"/>
    <col min="1282" max="1282" width="9.33203125" style="36" customWidth="1"/>
    <col min="1283" max="1283" width="30" style="36" customWidth="1"/>
    <col min="1284" max="1284" width="7.6640625" style="36" customWidth="1"/>
    <col min="1285" max="1285" width="0.5546875" style="36" customWidth="1"/>
    <col min="1286" max="1297" width="11.88671875" style="36" customWidth="1"/>
    <col min="1298" max="1337" width="0" style="36" hidden="1" customWidth="1"/>
    <col min="1338" max="1338" width="0.44140625" style="36" customWidth="1"/>
    <col min="1339" max="1339" width="12.44140625" style="36" customWidth="1"/>
    <col min="1340" max="1340" width="0" style="36" hidden="1" customWidth="1"/>
    <col min="1341" max="1536" width="9.109375" style="36"/>
    <col min="1537" max="1537" width="0" style="36" hidden="1" customWidth="1"/>
    <col min="1538" max="1538" width="9.33203125" style="36" customWidth="1"/>
    <col min="1539" max="1539" width="30" style="36" customWidth="1"/>
    <col min="1540" max="1540" width="7.6640625" style="36" customWidth="1"/>
    <col min="1541" max="1541" width="0.5546875" style="36" customWidth="1"/>
    <col min="1542" max="1553" width="11.88671875" style="36" customWidth="1"/>
    <col min="1554" max="1593" width="0" style="36" hidden="1" customWidth="1"/>
    <col min="1594" max="1594" width="0.44140625" style="36" customWidth="1"/>
    <col min="1595" max="1595" width="12.44140625" style="36" customWidth="1"/>
    <col min="1596" max="1596" width="0" style="36" hidden="1" customWidth="1"/>
    <col min="1597" max="1792" width="9.109375" style="36"/>
    <col min="1793" max="1793" width="0" style="36" hidden="1" customWidth="1"/>
    <col min="1794" max="1794" width="9.33203125" style="36" customWidth="1"/>
    <col min="1795" max="1795" width="30" style="36" customWidth="1"/>
    <col min="1796" max="1796" width="7.6640625" style="36" customWidth="1"/>
    <col min="1797" max="1797" width="0.5546875" style="36" customWidth="1"/>
    <col min="1798" max="1809" width="11.88671875" style="36" customWidth="1"/>
    <col min="1810" max="1849" width="0" style="36" hidden="1" customWidth="1"/>
    <col min="1850" max="1850" width="0.44140625" style="36" customWidth="1"/>
    <col min="1851" max="1851" width="12.44140625" style="36" customWidth="1"/>
    <col min="1852" max="1852" width="0" style="36" hidden="1" customWidth="1"/>
    <col min="1853" max="2048" width="9.109375" style="36"/>
    <col min="2049" max="2049" width="0" style="36" hidden="1" customWidth="1"/>
    <col min="2050" max="2050" width="9.33203125" style="36" customWidth="1"/>
    <col min="2051" max="2051" width="30" style="36" customWidth="1"/>
    <col min="2052" max="2052" width="7.6640625" style="36" customWidth="1"/>
    <col min="2053" max="2053" width="0.5546875" style="36" customWidth="1"/>
    <col min="2054" max="2065" width="11.88671875" style="36" customWidth="1"/>
    <col min="2066" max="2105" width="0" style="36" hidden="1" customWidth="1"/>
    <col min="2106" max="2106" width="0.44140625" style="36" customWidth="1"/>
    <col min="2107" max="2107" width="12.44140625" style="36" customWidth="1"/>
    <col min="2108" max="2108" width="0" style="36" hidden="1" customWidth="1"/>
    <col min="2109" max="2304" width="9.109375" style="36"/>
    <col min="2305" max="2305" width="0" style="36" hidden="1" customWidth="1"/>
    <col min="2306" max="2306" width="9.33203125" style="36" customWidth="1"/>
    <col min="2307" max="2307" width="30" style="36" customWidth="1"/>
    <col min="2308" max="2308" width="7.6640625" style="36" customWidth="1"/>
    <col min="2309" max="2309" width="0.5546875" style="36" customWidth="1"/>
    <col min="2310" max="2321" width="11.88671875" style="36" customWidth="1"/>
    <col min="2322" max="2361" width="0" style="36" hidden="1" customWidth="1"/>
    <col min="2362" max="2362" width="0.44140625" style="36" customWidth="1"/>
    <col min="2363" max="2363" width="12.44140625" style="36" customWidth="1"/>
    <col min="2364" max="2364" width="0" style="36" hidden="1" customWidth="1"/>
    <col min="2365" max="2560" width="9.109375" style="36"/>
    <col min="2561" max="2561" width="0" style="36" hidden="1" customWidth="1"/>
    <col min="2562" max="2562" width="9.33203125" style="36" customWidth="1"/>
    <col min="2563" max="2563" width="30" style="36" customWidth="1"/>
    <col min="2564" max="2564" width="7.6640625" style="36" customWidth="1"/>
    <col min="2565" max="2565" width="0.5546875" style="36" customWidth="1"/>
    <col min="2566" max="2577" width="11.88671875" style="36" customWidth="1"/>
    <col min="2578" max="2617" width="0" style="36" hidden="1" customWidth="1"/>
    <col min="2618" max="2618" width="0.44140625" style="36" customWidth="1"/>
    <col min="2619" max="2619" width="12.44140625" style="36" customWidth="1"/>
    <col min="2620" max="2620" width="0" style="36" hidden="1" customWidth="1"/>
    <col min="2621" max="2816" width="9.109375" style="36"/>
    <col min="2817" max="2817" width="0" style="36" hidden="1" customWidth="1"/>
    <col min="2818" max="2818" width="9.33203125" style="36" customWidth="1"/>
    <col min="2819" max="2819" width="30" style="36" customWidth="1"/>
    <col min="2820" max="2820" width="7.6640625" style="36" customWidth="1"/>
    <col min="2821" max="2821" width="0.5546875" style="36" customWidth="1"/>
    <col min="2822" max="2833" width="11.88671875" style="36" customWidth="1"/>
    <col min="2834" max="2873" width="0" style="36" hidden="1" customWidth="1"/>
    <col min="2874" max="2874" width="0.44140625" style="36" customWidth="1"/>
    <col min="2875" max="2875" width="12.44140625" style="36" customWidth="1"/>
    <col min="2876" max="2876" width="0" style="36" hidden="1" customWidth="1"/>
    <col min="2877" max="3072" width="9.109375" style="36"/>
    <col min="3073" max="3073" width="0" style="36" hidden="1" customWidth="1"/>
    <col min="3074" max="3074" width="9.33203125" style="36" customWidth="1"/>
    <col min="3075" max="3075" width="30" style="36" customWidth="1"/>
    <col min="3076" max="3076" width="7.6640625" style="36" customWidth="1"/>
    <col min="3077" max="3077" width="0.5546875" style="36" customWidth="1"/>
    <col min="3078" max="3089" width="11.88671875" style="36" customWidth="1"/>
    <col min="3090" max="3129" width="0" style="36" hidden="1" customWidth="1"/>
    <col min="3130" max="3130" width="0.44140625" style="36" customWidth="1"/>
    <col min="3131" max="3131" width="12.44140625" style="36" customWidth="1"/>
    <col min="3132" max="3132" width="0" style="36" hidden="1" customWidth="1"/>
    <col min="3133" max="3328" width="9.109375" style="36"/>
    <col min="3329" max="3329" width="0" style="36" hidden="1" customWidth="1"/>
    <col min="3330" max="3330" width="9.33203125" style="36" customWidth="1"/>
    <col min="3331" max="3331" width="30" style="36" customWidth="1"/>
    <col min="3332" max="3332" width="7.6640625" style="36" customWidth="1"/>
    <col min="3333" max="3333" width="0.5546875" style="36" customWidth="1"/>
    <col min="3334" max="3345" width="11.88671875" style="36" customWidth="1"/>
    <col min="3346" max="3385" width="0" style="36" hidden="1" customWidth="1"/>
    <col min="3386" max="3386" width="0.44140625" style="36" customWidth="1"/>
    <col min="3387" max="3387" width="12.44140625" style="36" customWidth="1"/>
    <col min="3388" max="3388" width="0" style="36" hidden="1" customWidth="1"/>
    <col min="3389" max="3584" width="9.109375" style="36"/>
    <col min="3585" max="3585" width="0" style="36" hidden="1" customWidth="1"/>
    <col min="3586" max="3586" width="9.33203125" style="36" customWidth="1"/>
    <col min="3587" max="3587" width="30" style="36" customWidth="1"/>
    <col min="3588" max="3588" width="7.6640625" style="36" customWidth="1"/>
    <col min="3589" max="3589" width="0.5546875" style="36" customWidth="1"/>
    <col min="3590" max="3601" width="11.88671875" style="36" customWidth="1"/>
    <col min="3602" max="3641" width="0" style="36" hidden="1" customWidth="1"/>
    <col min="3642" max="3642" width="0.44140625" style="36" customWidth="1"/>
    <col min="3643" max="3643" width="12.44140625" style="36" customWidth="1"/>
    <col min="3644" max="3644" width="0" style="36" hidden="1" customWidth="1"/>
    <col min="3645" max="3840" width="9.109375" style="36"/>
    <col min="3841" max="3841" width="0" style="36" hidden="1" customWidth="1"/>
    <col min="3842" max="3842" width="9.33203125" style="36" customWidth="1"/>
    <col min="3843" max="3843" width="30" style="36" customWidth="1"/>
    <col min="3844" max="3844" width="7.6640625" style="36" customWidth="1"/>
    <col min="3845" max="3845" width="0.5546875" style="36" customWidth="1"/>
    <col min="3846" max="3857" width="11.88671875" style="36" customWidth="1"/>
    <col min="3858" max="3897" width="0" style="36" hidden="1" customWidth="1"/>
    <col min="3898" max="3898" width="0.44140625" style="36" customWidth="1"/>
    <col min="3899" max="3899" width="12.44140625" style="36" customWidth="1"/>
    <col min="3900" max="3900" width="0" style="36" hidden="1" customWidth="1"/>
    <col min="3901" max="4096" width="9.109375" style="36"/>
    <col min="4097" max="4097" width="0" style="36" hidden="1" customWidth="1"/>
    <col min="4098" max="4098" width="9.33203125" style="36" customWidth="1"/>
    <col min="4099" max="4099" width="30" style="36" customWidth="1"/>
    <col min="4100" max="4100" width="7.6640625" style="36" customWidth="1"/>
    <col min="4101" max="4101" width="0.5546875" style="36" customWidth="1"/>
    <col min="4102" max="4113" width="11.88671875" style="36" customWidth="1"/>
    <col min="4114" max="4153" width="0" style="36" hidden="1" customWidth="1"/>
    <col min="4154" max="4154" width="0.44140625" style="36" customWidth="1"/>
    <col min="4155" max="4155" width="12.44140625" style="36" customWidth="1"/>
    <col min="4156" max="4156" width="0" style="36" hidden="1" customWidth="1"/>
    <col min="4157" max="4352" width="9.109375" style="36"/>
    <col min="4353" max="4353" width="0" style="36" hidden="1" customWidth="1"/>
    <col min="4354" max="4354" width="9.33203125" style="36" customWidth="1"/>
    <col min="4355" max="4355" width="30" style="36" customWidth="1"/>
    <col min="4356" max="4356" width="7.6640625" style="36" customWidth="1"/>
    <col min="4357" max="4357" width="0.5546875" style="36" customWidth="1"/>
    <col min="4358" max="4369" width="11.88671875" style="36" customWidth="1"/>
    <col min="4370" max="4409" width="0" style="36" hidden="1" customWidth="1"/>
    <col min="4410" max="4410" width="0.44140625" style="36" customWidth="1"/>
    <col min="4411" max="4411" width="12.44140625" style="36" customWidth="1"/>
    <col min="4412" max="4412" width="0" style="36" hidden="1" customWidth="1"/>
    <col min="4413" max="4608" width="9.109375" style="36"/>
    <col min="4609" max="4609" width="0" style="36" hidden="1" customWidth="1"/>
    <col min="4610" max="4610" width="9.33203125" style="36" customWidth="1"/>
    <col min="4611" max="4611" width="30" style="36" customWidth="1"/>
    <col min="4612" max="4612" width="7.6640625" style="36" customWidth="1"/>
    <col min="4613" max="4613" width="0.5546875" style="36" customWidth="1"/>
    <col min="4614" max="4625" width="11.88671875" style="36" customWidth="1"/>
    <col min="4626" max="4665" width="0" style="36" hidden="1" customWidth="1"/>
    <col min="4666" max="4666" width="0.44140625" style="36" customWidth="1"/>
    <col min="4667" max="4667" width="12.44140625" style="36" customWidth="1"/>
    <col min="4668" max="4668" width="0" style="36" hidden="1" customWidth="1"/>
    <col min="4669" max="4864" width="9.109375" style="36"/>
    <col min="4865" max="4865" width="0" style="36" hidden="1" customWidth="1"/>
    <col min="4866" max="4866" width="9.33203125" style="36" customWidth="1"/>
    <col min="4867" max="4867" width="30" style="36" customWidth="1"/>
    <col min="4868" max="4868" width="7.6640625" style="36" customWidth="1"/>
    <col min="4869" max="4869" width="0.5546875" style="36" customWidth="1"/>
    <col min="4870" max="4881" width="11.88671875" style="36" customWidth="1"/>
    <col min="4882" max="4921" width="0" style="36" hidden="1" customWidth="1"/>
    <col min="4922" max="4922" width="0.44140625" style="36" customWidth="1"/>
    <col min="4923" max="4923" width="12.44140625" style="36" customWidth="1"/>
    <col min="4924" max="4924" width="0" style="36" hidden="1" customWidth="1"/>
    <col min="4925" max="5120" width="9.109375" style="36"/>
    <col min="5121" max="5121" width="0" style="36" hidden="1" customWidth="1"/>
    <col min="5122" max="5122" width="9.33203125" style="36" customWidth="1"/>
    <col min="5123" max="5123" width="30" style="36" customWidth="1"/>
    <col min="5124" max="5124" width="7.6640625" style="36" customWidth="1"/>
    <col min="5125" max="5125" width="0.5546875" style="36" customWidth="1"/>
    <col min="5126" max="5137" width="11.88671875" style="36" customWidth="1"/>
    <col min="5138" max="5177" width="0" style="36" hidden="1" customWidth="1"/>
    <col min="5178" max="5178" width="0.44140625" style="36" customWidth="1"/>
    <col min="5179" max="5179" width="12.44140625" style="36" customWidth="1"/>
    <col min="5180" max="5180" width="0" style="36" hidden="1" customWidth="1"/>
    <col min="5181" max="5376" width="9.109375" style="36"/>
    <col min="5377" max="5377" width="0" style="36" hidden="1" customWidth="1"/>
    <col min="5378" max="5378" width="9.33203125" style="36" customWidth="1"/>
    <col min="5379" max="5379" width="30" style="36" customWidth="1"/>
    <col min="5380" max="5380" width="7.6640625" style="36" customWidth="1"/>
    <col min="5381" max="5381" width="0.5546875" style="36" customWidth="1"/>
    <col min="5382" max="5393" width="11.88671875" style="36" customWidth="1"/>
    <col min="5394" max="5433" width="0" style="36" hidden="1" customWidth="1"/>
    <col min="5434" max="5434" width="0.44140625" style="36" customWidth="1"/>
    <col min="5435" max="5435" width="12.44140625" style="36" customWidth="1"/>
    <col min="5436" max="5436" width="0" style="36" hidden="1" customWidth="1"/>
    <col min="5437" max="5632" width="9.109375" style="36"/>
    <col min="5633" max="5633" width="0" style="36" hidden="1" customWidth="1"/>
    <col min="5634" max="5634" width="9.33203125" style="36" customWidth="1"/>
    <col min="5635" max="5635" width="30" style="36" customWidth="1"/>
    <col min="5636" max="5636" width="7.6640625" style="36" customWidth="1"/>
    <col min="5637" max="5637" width="0.5546875" style="36" customWidth="1"/>
    <col min="5638" max="5649" width="11.88671875" style="36" customWidth="1"/>
    <col min="5650" max="5689" width="0" style="36" hidden="1" customWidth="1"/>
    <col min="5690" max="5690" width="0.44140625" style="36" customWidth="1"/>
    <col min="5691" max="5691" width="12.44140625" style="36" customWidth="1"/>
    <col min="5692" max="5692" width="0" style="36" hidden="1" customWidth="1"/>
    <col min="5693" max="5888" width="9.109375" style="36"/>
    <col min="5889" max="5889" width="0" style="36" hidden="1" customWidth="1"/>
    <col min="5890" max="5890" width="9.33203125" style="36" customWidth="1"/>
    <col min="5891" max="5891" width="30" style="36" customWidth="1"/>
    <col min="5892" max="5892" width="7.6640625" style="36" customWidth="1"/>
    <col min="5893" max="5893" width="0.5546875" style="36" customWidth="1"/>
    <col min="5894" max="5905" width="11.88671875" style="36" customWidth="1"/>
    <col min="5906" max="5945" width="0" style="36" hidden="1" customWidth="1"/>
    <col min="5946" max="5946" width="0.44140625" style="36" customWidth="1"/>
    <col min="5947" max="5947" width="12.44140625" style="36" customWidth="1"/>
    <col min="5948" max="5948" width="0" style="36" hidden="1" customWidth="1"/>
    <col min="5949" max="6144" width="9.109375" style="36"/>
    <col min="6145" max="6145" width="0" style="36" hidden="1" customWidth="1"/>
    <col min="6146" max="6146" width="9.33203125" style="36" customWidth="1"/>
    <col min="6147" max="6147" width="30" style="36" customWidth="1"/>
    <col min="6148" max="6148" width="7.6640625" style="36" customWidth="1"/>
    <col min="6149" max="6149" width="0.5546875" style="36" customWidth="1"/>
    <col min="6150" max="6161" width="11.88671875" style="36" customWidth="1"/>
    <col min="6162" max="6201" width="0" style="36" hidden="1" customWidth="1"/>
    <col min="6202" max="6202" width="0.44140625" style="36" customWidth="1"/>
    <col min="6203" max="6203" width="12.44140625" style="36" customWidth="1"/>
    <col min="6204" max="6204" width="0" style="36" hidden="1" customWidth="1"/>
    <col min="6205" max="6400" width="9.109375" style="36"/>
    <col min="6401" max="6401" width="0" style="36" hidden="1" customWidth="1"/>
    <col min="6402" max="6402" width="9.33203125" style="36" customWidth="1"/>
    <col min="6403" max="6403" width="30" style="36" customWidth="1"/>
    <col min="6404" max="6404" width="7.6640625" style="36" customWidth="1"/>
    <col min="6405" max="6405" width="0.5546875" style="36" customWidth="1"/>
    <col min="6406" max="6417" width="11.88671875" style="36" customWidth="1"/>
    <col min="6418" max="6457" width="0" style="36" hidden="1" customWidth="1"/>
    <col min="6458" max="6458" width="0.44140625" style="36" customWidth="1"/>
    <col min="6459" max="6459" width="12.44140625" style="36" customWidth="1"/>
    <col min="6460" max="6460" width="0" style="36" hidden="1" customWidth="1"/>
    <col min="6461" max="6656" width="9.109375" style="36"/>
    <col min="6657" max="6657" width="0" style="36" hidden="1" customWidth="1"/>
    <col min="6658" max="6658" width="9.33203125" style="36" customWidth="1"/>
    <col min="6659" max="6659" width="30" style="36" customWidth="1"/>
    <col min="6660" max="6660" width="7.6640625" style="36" customWidth="1"/>
    <col min="6661" max="6661" width="0.5546875" style="36" customWidth="1"/>
    <col min="6662" max="6673" width="11.88671875" style="36" customWidth="1"/>
    <col min="6674" max="6713" width="0" style="36" hidden="1" customWidth="1"/>
    <col min="6714" max="6714" width="0.44140625" style="36" customWidth="1"/>
    <col min="6715" max="6715" width="12.44140625" style="36" customWidth="1"/>
    <col min="6716" max="6716" width="0" style="36" hidden="1" customWidth="1"/>
    <col min="6717" max="6912" width="9.109375" style="36"/>
    <col min="6913" max="6913" width="0" style="36" hidden="1" customWidth="1"/>
    <col min="6914" max="6914" width="9.33203125" style="36" customWidth="1"/>
    <col min="6915" max="6915" width="30" style="36" customWidth="1"/>
    <col min="6916" max="6916" width="7.6640625" style="36" customWidth="1"/>
    <col min="6917" max="6917" width="0.5546875" style="36" customWidth="1"/>
    <col min="6918" max="6929" width="11.88671875" style="36" customWidth="1"/>
    <col min="6930" max="6969" width="0" style="36" hidden="1" customWidth="1"/>
    <col min="6970" max="6970" width="0.44140625" style="36" customWidth="1"/>
    <col min="6971" max="6971" width="12.44140625" style="36" customWidth="1"/>
    <col min="6972" max="6972" width="0" style="36" hidden="1" customWidth="1"/>
    <col min="6973" max="7168" width="9.109375" style="36"/>
    <col min="7169" max="7169" width="0" style="36" hidden="1" customWidth="1"/>
    <col min="7170" max="7170" width="9.33203125" style="36" customWidth="1"/>
    <col min="7171" max="7171" width="30" style="36" customWidth="1"/>
    <col min="7172" max="7172" width="7.6640625" style="36" customWidth="1"/>
    <col min="7173" max="7173" width="0.5546875" style="36" customWidth="1"/>
    <col min="7174" max="7185" width="11.88671875" style="36" customWidth="1"/>
    <col min="7186" max="7225" width="0" style="36" hidden="1" customWidth="1"/>
    <col min="7226" max="7226" width="0.44140625" style="36" customWidth="1"/>
    <col min="7227" max="7227" width="12.44140625" style="36" customWidth="1"/>
    <col min="7228" max="7228" width="0" style="36" hidden="1" customWidth="1"/>
    <col min="7229" max="7424" width="9.109375" style="36"/>
    <col min="7425" max="7425" width="0" style="36" hidden="1" customWidth="1"/>
    <col min="7426" max="7426" width="9.33203125" style="36" customWidth="1"/>
    <col min="7427" max="7427" width="30" style="36" customWidth="1"/>
    <col min="7428" max="7428" width="7.6640625" style="36" customWidth="1"/>
    <col min="7429" max="7429" width="0.5546875" style="36" customWidth="1"/>
    <col min="7430" max="7441" width="11.88671875" style="36" customWidth="1"/>
    <col min="7442" max="7481" width="0" style="36" hidden="1" customWidth="1"/>
    <col min="7482" max="7482" width="0.44140625" style="36" customWidth="1"/>
    <col min="7483" max="7483" width="12.44140625" style="36" customWidth="1"/>
    <col min="7484" max="7484" width="0" style="36" hidden="1" customWidth="1"/>
    <col min="7485" max="7680" width="9.109375" style="36"/>
    <col min="7681" max="7681" width="0" style="36" hidden="1" customWidth="1"/>
    <col min="7682" max="7682" width="9.33203125" style="36" customWidth="1"/>
    <col min="7683" max="7683" width="30" style="36" customWidth="1"/>
    <col min="7684" max="7684" width="7.6640625" style="36" customWidth="1"/>
    <col min="7685" max="7685" width="0.5546875" style="36" customWidth="1"/>
    <col min="7686" max="7697" width="11.88671875" style="36" customWidth="1"/>
    <col min="7698" max="7737" width="0" style="36" hidden="1" customWidth="1"/>
    <col min="7738" max="7738" width="0.44140625" style="36" customWidth="1"/>
    <col min="7739" max="7739" width="12.44140625" style="36" customWidth="1"/>
    <col min="7740" max="7740" width="0" style="36" hidden="1" customWidth="1"/>
    <col min="7741" max="7936" width="9.109375" style="36"/>
    <col min="7937" max="7937" width="0" style="36" hidden="1" customWidth="1"/>
    <col min="7938" max="7938" width="9.33203125" style="36" customWidth="1"/>
    <col min="7939" max="7939" width="30" style="36" customWidth="1"/>
    <col min="7940" max="7940" width="7.6640625" style="36" customWidth="1"/>
    <col min="7941" max="7941" width="0.5546875" style="36" customWidth="1"/>
    <col min="7942" max="7953" width="11.88671875" style="36" customWidth="1"/>
    <col min="7954" max="7993" width="0" style="36" hidden="1" customWidth="1"/>
    <col min="7994" max="7994" width="0.44140625" style="36" customWidth="1"/>
    <col min="7995" max="7995" width="12.44140625" style="36" customWidth="1"/>
    <col min="7996" max="7996" width="0" style="36" hidden="1" customWidth="1"/>
    <col min="7997" max="8192" width="9.109375" style="36"/>
    <col min="8193" max="8193" width="0" style="36" hidden="1" customWidth="1"/>
    <col min="8194" max="8194" width="9.33203125" style="36" customWidth="1"/>
    <col min="8195" max="8195" width="30" style="36" customWidth="1"/>
    <col min="8196" max="8196" width="7.6640625" style="36" customWidth="1"/>
    <col min="8197" max="8197" width="0.5546875" style="36" customWidth="1"/>
    <col min="8198" max="8209" width="11.88671875" style="36" customWidth="1"/>
    <col min="8210" max="8249" width="0" style="36" hidden="1" customWidth="1"/>
    <col min="8250" max="8250" width="0.44140625" style="36" customWidth="1"/>
    <col min="8251" max="8251" width="12.44140625" style="36" customWidth="1"/>
    <col min="8252" max="8252" width="0" style="36" hidden="1" customWidth="1"/>
    <col min="8253" max="8448" width="9.109375" style="36"/>
    <col min="8449" max="8449" width="0" style="36" hidden="1" customWidth="1"/>
    <col min="8450" max="8450" width="9.33203125" style="36" customWidth="1"/>
    <col min="8451" max="8451" width="30" style="36" customWidth="1"/>
    <col min="8452" max="8452" width="7.6640625" style="36" customWidth="1"/>
    <col min="8453" max="8453" width="0.5546875" style="36" customWidth="1"/>
    <col min="8454" max="8465" width="11.88671875" style="36" customWidth="1"/>
    <col min="8466" max="8505" width="0" style="36" hidden="1" customWidth="1"/>
    <col min="8506" max="8506" width="0.44140625" style="36" customWidth="1"/>
    <col min="8507" max="8507" width="12.44140625" style="36" customWidth="1"/>
    <col min="8508" max="8508" width="0" style="36" hidden="1" customWidth="1"/>
    <col min="8509" max="8704" width="9.109375" style="36"/>
    <col min="8705" max="8705" width="0" style="36" hidden="1" customWidth="1"/>
    <col min="8706" max="8706" width="9.33203125" style="36" customWidth="1"/>
    <col min="8707" max="8707" width="30" style="36" customWidth="1"/>
    <col min="8708" max="8708" width="7.6640625" style="36" customWidth="1"/>
    <col min="8709" max="8709" width="0.5546875" style="36" customWidth="1"/>
    <col min="8710" max="8721" width="11.88671875" style="36" customWidth="1"/>
    <col min="8722" max="8761" width="0" style="36" hidden="1" customWidth="1"/>
    <col min="8762" max="8762" width="0.44140625" style="36" customWidth="1"/>
    <col min="8763" max="8763" width="12.44140625" style="36" customWidth="1"/>
    <col min="8764" max="8764" width="0" style="36" hidden="1" customWidth="1"/>
    <col min="8765" max="8960" width="9.109375" style="36"/>
    <col min="8961" max="8961" width="0" style="36" hidden="1" customWidth="1"/>
    <col min="8962" max="8962" width="9.33203125" style="36" customWidth="1"/>
    <col min="8963" max="8963" width="30" style="36" customWidth="1"/>
    <col min="8964" max="8964" width="7.6640625" style="36" customWidth="1"/>
    <col min="8965" max="8965" width="0.5546875" style="36" customWidth="1"/>
    <col min="8966" max="8977" width="11.88671875" style="36" customWidth="1"/>
    <col min="8978" max="9017" width="0" style="36" hidden="1" customWidth="1"/>
    <col min="9018" max="9018" width="0.44140625" style="36" customWidth="1"/>
    <col min="9019" max="9019" width="12.44140625" style="36" customWidth="1"/>
    <col min="9020" max="9020" width="0" style="36" hidden="1" customWidth="1"/>
    <col min="9021" max="9216" width="9.109375" style="36"/>
    <col min="9217" max="9217" width="0" style="36" hidden="1" customWidth="1"/>
    <col min="9218" max="9218" width="9.33203125" style="36" customWidth="1"/>
    <col min="9219" max="9219" width="30" style="36" customWidth="1"/>
    <col min="9220" max="9220" width="7.6640625" style="36" customWidth="1"/>
    <col min="9221" max="9221" width="0.5546875" style="36" customWidth="1"/>
    <col min="9222" max="9233" width="11.88671875" style="36" customWidth="1"/>
    <col min="9234" max="9273" width="0" style="36" hidden="1" customWidth="1"/>
    <col min="9274" max="9274" width="0.44140625" style="36" customWidth="1"/>
    <col min="9275" max="9275" width="12.44140625" style="36" customWidth="1"/>
    <col min="9276" max="9276" width="0" style="36" hidden="1" customWidth="1"/>
    <col min="9277" max="9472" width="9.109375" style="36"/>
    <col min="9473" max="9473" width="0" style="36" hidden="1" customWidth="1"/>
    <col min="9474" max="9474" width="9.33203125" style="36" customWidth="1"/>
    <col min="9475" max="9475" width="30" style="36" customWidth="1"/>
    <col min="9476" max="9476" width="7.6640625" style="36" customWidth="1"/>
    <col min="9477" max="9477" width="0.5546875" style="36" customWidth="1"/>
    <col min="9478" max="9489" width="11.88671875" style="36" customWidth="1"/>
    <col min="9490" max="9529" width="0" style="36" hidden="1" customWidth="1"/>
    <col min="9530" max="9530" width="0.44140625" style="36" customWidth="1"/>
    <col min="9531" max="9531" width="12.44140625" style="36" customWidth="1"/>
    <col min="9532" max="9532" width="0" style="36" hidden="1" customWidth="1"/>
    <col min="9533" max="9728" width="9.109375" style="36"/>
    <col min="9729" max="9729" width="0" style="36" hidden="1" customWidth="1"/>
    <col min="9730" max="9730" width="9.33203125" style="36" customWidth="1"/>
    <col min="9731" max="9731" width="30" style="36" customWidth="1"/>
    <col min="9732" max="9732" width="7.6640625" style="36" customWidth="1"/>
    <col min="9733" max="9733" width="0.5546875" style="36" customWidth="1"/>
    <col min="9734" max="9745" width="11.88671875" style="36" customWidth="1"/>
    <col min="9746" max="9785" width="0" style="36" hidden="1" customWidth="1"/>
    <col min="9786" max="9786" width="0.44140625" style="36" customWidth="1"/>
    <col min="9787" max="9787" width="12.44140625" style="36" customWidth="1"/>
    <col min="9788" max="9788" width="0" style="36" hidden="1" customWidth="1"/>
    <col min="9789" max="9984" width="9.109375" style="36"/>
    <col min="9985" max="9985" width="0" style="36" hidden="1" customWidth="1"/>
    <col min="9986" max="9986" width="9.33203125" style="36" customWidth="1"/>
    <col min="9987" max="9987" width="30" style="36" customWidth="1"/>
    <col min="9988" max="9988" width="7.6640625" style="36" customWidth="1"/>
    <col min="9989" max="9989" width="0.5546875" style="36" customWidth="1"/>
    <col min="9990" max="10001" width="11.88671875" style="36" customWidth="1"/>
    <col min="10002" max="10041" width="0" style="36" hidden="1" customWidth="1"/>
    <col min="10042" max="10042" width="0.44140625" style="36" customWidth="1"/>
    <col min="10043" max="10043" width="12.44140625" style="36" customWidth="1"/>
    <col min="10044" max="10044" width="0" style="36" hidden="1" customWidth="1"/>
    <col min="10045" max="10240" width="9.109375" style="36"/>
    <col min="10241" max="10241" width="0" style="36" hidden="1" customWidth="1"/>
    <col min="10242" max="10242" width="9.33203125" style="36" customWidth="1"/>
    <col min="10243" max="10243" width="30" style="36" customWidth="1"/>
    <col min="10244" max="10244" width="7.6640625" style="36" customWidth="1"/>
    <col min="10245" max="10245" width="0.5546875" style="36" customWidth="1"/>
    <col min="10246" max="10257" width="11.88671875" style="36" customWidth="1"/>
    <col min="10258" max="10297" width="0" style="36" hidden="1" customWidth="1"/>
    <col min="10298" max="10298" width="0.44140625" style="36" customWidth="1"/>
    <col min="10299" max="10299" width="12.44140625" style="36" customWidth="1"/>
    <col min="10300" max="10300" width="0" style="36" hidden="1" customWidth="1"/>
    <col min="10301" max="10496" width="9.109375" style="36"/>
    <col min="10497" max="10497" width="0" style="36" hidden="1" customWidth="1"/>
    <col min="10498" max="10498" width="9.33203125" style="36" customWidth="1"/>
    <col min="10499" max="10499" width="30" style="36" customWidth="1"/>
    <col min="10500" max="10500" width="7.6640625" style="36" customWidth="1"/>
    <col min="10501" max="10501" width="0.5546875" style="36" customWidth="1"/>
    <col min="10502" max="10513" width="11.88671875" style="36" customWidth="1"/>
    <col min="10514" max="10553" width="0" style="36" hidden="1" customWidth="1"/>
    <col min="10554" max="10554" width="0.44140625" style="36" customWidth="1"/>
    <col min="10555" max="10555" width="12.44140625" style="36" customWidth="1"/>
    <col min="10556" max="10556" width="0" style="36" hidden="1" customWidth="1"/>
    <col min="10557" max="10752" width="9.109375" style="36"/>
    <col min="10753" max="10753" width="0" style="36" hidden="1" customWidth="1"/>
    <col min="10754" max="10754" width="9.33203125" style="36" customWidth="1"/>
    <col min="10755" max="10755" width="30" style="36" customWidth="1"/>
    <col min="10756" max="10756" width="7.6640625" style="36" customWidth="1"/>
    <col min="10757" max="10757" width="0.5546875" style="36" customWidth="1"/>
    <col min="10758" max="10769" width="11.88671875" style="36" customWidth="1"/>
    <col min="10770" max="10809" width="0" style="36" hidden="1" customWidth="1"/>
    <col min="10810" max="10810" width="0.44140625" style="36" customWidth="1"/>
    <col min="10811" max="10811" width="12.44140625" style="36" customWidth="1"/>
    <col min="10812" max="10812" width="0" style="36" hidden="1" customWidth="1"/>
    <col min="10813" max="11008" width="9.109375" style="36"/>
    <col min="11009" max="11009" width="0" style="36" hidden="1" customWidth="1"/>
    <col min="11010" max="11010" width="9.33203125" style="36" customWidth="1"/>
    <col min="11011" max="11011" width="30" style="36" customWidth="1"/>
    <col min="11012" max="11012" width="7.6640625" style="36" customWidth="1"/>
    <col min="11013" max="11013" width="0.5546875" style="36" customWidth="1"/>
    <col min="11014" max="11025" width="11.88671875" style="36" customWidth="1"/>
    <col min="11026" max="11065" width="0" style="36" hidden="1" customWidth="1"/>
    <col min="11066" max="11066" width="0.44140625" style="36" customWidth="1"/>
    <col min="11067" max="11067" width="12.44140625" style="36" customWidth="1"/>
    <col min="11068" max="11068" width="0" style="36" hidden="1" customWidth="1"/>
    <col min="11069" max="11264" width="9.109375" style="36"/>
    <col min="11265" max="11265" width="0" style="36" hidden="1" customWidth="1"/>
    <col min="11266" max="11266" width="9.33203125" style="36" customWidth="1"/>
    <col min="11267" max="11267" width="30" style="36" customWidth="1"/>
    <col min="11268" max="11268" width="7.6640625" style="36" customWidth="1"/>
    <col min="11269" max="11269" width="0.5546875" style="36" customWidth="1"/>
    <col min="11270" max="11281" width="11.88671875" style="36" customWidth="1"/>
    <col min="11282" max="11321" width="0" style="36" hidden="1" customWidth="1"/>
    <col min="11322" max="11322" width="0.44140625" style="36" customWidth="1"/>
    <col min="11323" max="11323" width="12.44140625" style="36" customWidth="1"/>
    <col min="11324" max="11324" width="0" style="36" hidden="1" customWidth="1"/>
    <col min="11325" max="11520" width="9.109375" style="36"/>
    <col min="11521" max="11521" width="0" style="36" hidden="1" customWidth="1"/>
    <col min="11522" max="11522" width="9.33203125" style="36" customWidth="1"/>
    <col min="11523" max="11523" width="30" style="36" customWidth="1"/>
    <col min="11524" max="11524" width="7.6640625" style="36" customWidth="1"/>
    <col min="11525" max="11525" width="0.5546875" style="36" customWidth="1"/>
    <col min="11526" max="11537" width="11.88671875" style="36" customWidth="1"/>
    <col min="11538" max="11577" width="0" style="36" hidden="1" customWidth="1"/>
    <col min="11578" max="11578" width="0.44140625" style="36" customWidth="1"/>
    <col min="11579" max="11579" width="12.44140625" style="36" customWidth="1"/>
    <col min="11580" max="11580" width="0" style="36" hidden="1" customWidth="1"/>
    <col min="11581" max="11776" width="9.109375" style="36"/>
    <col min="11777" max="11777" width="0" style="36" hidden="1" customWidth="1"/>
    <col min="11778" max="11778" width="9.33203125" style="36" customWidth="1"/>
    <col min="11779" max="11779" width="30" style="36" customWidth="1"/>
    <col min="11780" max="11780" width="7.6640625" style="36" customWidth="1"/>
    <col min="11781" max="11781" width="0.5546875" style="36" customWidth="1"/>
    <col min="11782" max="11793" width="11.88671875" style="36" customWidth="1"/>
    <col min="11794" max="11833" width="0" style="36" hidden="1" customWidth="1"/>
    <col min="11834" max="11834" width="0.44140625" style="36" customWidth="1"/>
    <col min="11835" max="11835" width="12.44140625" style="36" customWidth="1"/>
    <col min="11836" max="11836" width="0" style="36" hidden="1" customWidth="1"/>
    <col min="11837" max="12032" width="9.109375" style="36"/>
    <col min="12033" max="12033" width="0" style="36" hidden="1" customWidth="1"/>
    <col min="12034" max="12034" width="9.33203125" style="36" customWidth="1"/>
    <col min="12035" max="12035" width="30" style="36" customWidth="1"/>
    <col min="12036" max="12036" width="7.6640625" style="36" customWidth="1"/>
    <col min="12037" max="12037" width="0.5546875" style="36" customWidth="1"/>
    <col min="12038" max="12049" width="11.88671875" style="36" customWidth="1"/>
    <col min="12050" max="12089" width="0" style="36" hidden="1" customWidth="1"/>
    <col min="12090" max="12090" width="0.44140625" style="36" customWidth="1"/>
    <col min="12091" max="12091" width="12.44140625" style="36" customWidth="1"/>
    <col min="12092" max="12092" width="0" style="36" hidden="1" customWidth="1"/>
    <col min="12093" max="12288" width="9.109375" style="36"/>
    <col min="12289" max="12289" width="0" style="36" hidden="1" customWidth="1"/>
    <col min="12290" max="12290" width="9.33203125" style="36" customWidth="1"/>
    <col min="12291" max="12291" width="30" style="36" customWidth="1"/>
    <col min="12292" max="12292" width="7.6640625" style="36" customWidth="1"/>
    <col min="12293" max="12293" width="0.5546875" style="36" customWidth="1"/>
    <col min="12294" max="12305" width="11.88671875" style="36" customWidth="1"/>
    <col min="12306" max="12345" width="0" style="36" hidden="1" customWidth="1"/>
    <col min="12346" max="12346" width="0.44140625" style="36" customWidth="1"/>
    <col min="12347" max="12347" width="12.44140625" style="36" customWidth="1"/>
    <col min="12348" max="12348" width="0" style="36" hidden="1" customWidth="1"/>
    <col min="12349" max="12544" width="9.109375" style="36"/>
    <col min="12545" max="12545" width="0" style="36" hidden="1" customWidth="1"/>
    <col min="12546" max="12546" width="9.33203125" style="36" customWidth="1"/>
    <col min="12547" max="12547" width="30" style="36" customWidth="1"/>
    <col min="12548" max="12548" width="7.6640625" style="36" customWidth="1"/>
    <col min="12549" max="12549" width="0.5546875" style="36" customWidth="1"/>
    <col min="12550" max="12561" width="11.88671875" style="36" customWidth="1"/>
    <col min="12562" max="12601" width="0" style="36" hidden="1" customWidth="1"/>
    <col min="12602" max="12602" width="0.44140625" style="36" customWidth="1"/>
    <col min="12603" max="12603" width="12.44140625" style="36" customWidth="1"/>
    <col min="12604" max="12604" width="0" style="36" hidden="1" customWidth="1"/>
    <col min="12605" max="12800" width="9.109375" style="36"/>
    <col min="12801" max="12801" width="0" style="36" hidden="1" customWidth="1"/>
    <col min="12802" max="12802" width="9.33203125" style="36" customWidth="1"/>
    <col min="12803" max="12803" width="30" style="36" customWidth="1"/>
    <col min="12804" max="12804" width="7.6640625" style="36" customWidth="1"/>
    <col min="12805" max="12805" width="0.5546875" style="36" customWidth="1"/>
    <col min="12806" max="12817" width="11.88671875" style="36" customWidth="1"/>
    <col min="12818" max="12857" width="0" style="36" hidden="1" customWidth="1"/>
    <col min="12858" max="12858" width="0.44140625" style="36" customWidth="1"/>
    <col min="12859" max="12859" width="12.44140625" style="36" customWidth="1"/>
    <col min="12860" max="12860" width="0" style="36" hidden="1" customWidth="1"/>
    <col min="12861" max="13056" width="9.109375" style="36"/>
    <col min="13057" max="13057" width="0" style="36" hidden="1" customWidth="1"/>
    <col min="13058" max="13058" width="9.33203125" style="36" customWidth="1"/>
    <col min="13059" max="13059" width="30" style="36" customWidth="1"/>
    <col min="13060" max="13060" width="7.6640625" style="36" customWidth="1"/>
    <col min="13061" max="13061" width="0.5546875" style="36" customWidth="1"/>
    <col min="13062" max="13073" width="11.88671875" style="36" customWidth="1"/>
    <col min="13074" max="13113" width="0" style="36" hidden="1" customWidth="1"/>
    <col min="13114" max="13114" width="0.44140625" style="36" customWidth="1"/>
    <col min="13115" max="13115" width="12.44140625" style="36" customWidth="1"/>
    <col min="13116" max="13116" width="0" style="36" hidden="1" customWidth="1"/>
    <col min="13117" max="13312" width="9.109375" style="36"/>
    <col min="13313" max="13313" width="0" style="36" hidden="1" customWidth="1"/>
    <col min="13314" max="13314" width="9.33203125" style="36" customWidth="1"/>
    <col min="13315" max="13315" width="30" style="36" customWidth="1"/>
    <col min="13316" max="13316" width="7.6640625" style="36" customWidth="1"/>
    <col min="13317" max="13317" width="0.5546875" style="36" customWidth="1"/>
    <col min="13318" max="13329" width="11.88671875" style="36" customWidth="1"/>
    <col min="13330" max="13369" width="0" style="36" hidden="1" customWidth="1"/>
    <col min="13370" max="13370" width="0.44140625" style="36" customWidth="1"/>
    <col min="13371" max="13371" width="12.44140625" style="36" customWidth="1"/>
    <col min="13372" max="13372" width="0" style="36" hidden="1" customWidth="1"/>
    <col min="13373" max="13568" width="9.109375" style="36"/>
    <col min="13569" max="13569" width="0" style="36" hidden="1" customWidth="1"/>
    <col min="13570" max="13570" width="9.33203125" style="36" customWidth="1"/>
    <col min="13571" max="13571" width="30" style="36" customWidth="1"/>
    <col min="13572" max="13572" width="7.6640625" style="36" customWidth="1"/>
    <col min="13573" max="13573" width="0.5546875" style="36" customWidth="1"/>
    <col min="13574" max="13585" width="11.88671875" style="36" customWidth="1"/>
    <col min="13586" max="13625" width="0" style="36" hidden="1" customWidth="1"/>
    <col min="13626" max="13626" width="0.44140625" style="36" customWidth="1"/>
    <col min="13627" max="13627" width="12.44140625" style="36" customWidth="1"/>
    <col min="13628" max="13628" width="0" style="36" hidden="1" customWidth="1"/>
    <col min="13629" max="13824" width="9.109375" style="36"/>
    <col min="13825" max="13825" width="0" style="36" hidden="1" customWidth="1"/>
    <col min="13826" max="13826" width="9.33203125" style="36" customWidth="1"/>
    <col min="13827" max="13827" width="30" style="36" customWidth="1"/>
    <col min="13828" max="13828" width="7.6640625" style="36" customWidth="1"/>
    <col min="13829" max="13829" width="0.5546875" style="36" customWidth="1"/>
    <col min="13830" max="13841" width="11.88671875" style="36" customWidth="1"/>
    <col min="13842" max="13881" width="0" style="36" hidden="1" customWidth="1"/>
    <col min="13882" max="13882" width="0.44140625" style="36" customWidth="1"/>
    <col min="13883" max="13883" width="12.44140625" style="36" customWidth="1"/>
    <col min="13884" max="13884" width="0" style="36" hidden="1" customWidth="1"/>
    <col min="13885" max="14080" width="9.109375" style="36"/>
    <col min="14081" max="14081" width="0" style="36" hidden="1" customWidth="1"/>
    <col min="14082" max="14082" width="9.33203125" style="36" customWidth="1"/>
    <col min="14083" max="14083" width="30" style="36" customWidth="1"/>
    <col min="14084" max="14084" width="7.6640625" style="36" customWidth="1"/>
    <col min="14085" max="14085" width="0.5546875" style="36" customWidth="1"/>
    <col min="14086" max="14097" width="11.88671875" style="36" customWidth="1"/>
    <col min="14098" max="14137" width="0" style="36" hidden="1" customWidth="1"/>
    <col min="14138" max="14138" width="0.44140625" style="36" customWidth="1"/>
    <col min="14139" max="14139" width="12.44140625" style="36" customWidth="1"/>
    <col min="14140" max="14140" width="0" style="36" hidden="1" customWidth="1"/>
    <col min="14141" max="14336" width="9.109375" style="36"/>
    <col min="14337" max="14337" width="0" style="36" hidden="1" customWidth="1"/>
    <col min="14338" max="14338" width="9.33203125" style="36" customWidth="1"/>
    <col min="14339" max="14339" width="30" style="36" customWidth="1"/>
    <col min="14340" max="14340" width="7.6640625" style="36" customWidth="1"/>
    <col min="14341" max="14341" width="0.5546875" style="36" customWidth="1"/>
    <col min="14342" max="14353" width="11.88671875" style="36" customWidth="1"/>
    <col min="14354" max="14393" width="0" style="36" hidden="1" customWidth="1"/>
    <col min="14394" max="14394" width="0.44140625" style="36" customWidth="1"/>
    <col min="14395" max="14395" width="12.44140625" style="36" customWidth="1"/>
    <col min="14396" max="14396" width="0" style="36" hidden="1" customWidth="1"/>
    <col min="14397" max="14592" width="9.109375" style="36"/>
    <col min="14593" max="14593" width="0" style="36" hidden="1" customWidth="1"/>
    <col min="14594" max="14594" width="9.33203125" style="36" customWidth="1"/>
    <col min="14595" max="14595" width="30" style="36" customWidth="1"/>
    <col min="14596" max="14596" width="7.6640625" style="36" customWidth="1"/>
    <col min="14597" max="14597" width="0.5546875" style="36" customWidth="1"/>
    <col min="14598" max="14609" width="11.88671875" style="36" customWidth="1"/>
    <col min="14610" max="14649" width="0" style="36" hidden="1" customWidth="1"/>
    <col min="14650" max="14650" width="0.44140625" style="36" customWidth="1"/>
    <col min="14651" max="14651" width="12.44140625" style="36" customWidth="1"/>
    <col min="14652" max="14652" width="0" style="36" hidden="1" customWidth="1"/>
    <col min="14653" max="14848" width="9.109375" style="36"/>
    <col min="14849" max="14849" width="0" style="36" hidden="1" customWidth="1"/>
    <col min="14850" max="14850" width="9.33203125" style="36" customWidth="1"/>
    <col min="14851" max="14851" width="30" style="36" customWidth="1"/>
    <col min="14852" max="14852" width="7.6640625" style="36" customWidth="1"/>
    <col min="14853" max="14853" width="0.5546875" style="36" customWidth="1"/>
    <col min="14854" max="14865" width="11.88671875" style="36" customWidth="1"/>
    <col min="14866" max="14905" width="0" style="36" hidden="1" customWidth="1"/>
    <col min="14906" max="14906" width="0.44140625" style="36" customWidth="1"/>
    <col min="14907" max="14907" width="12.44140625" style="36" customWidth="1"/>
    <col min="14908" max="14908" width="0" style="36" hidden="1" customWidth="1"/>
    <col min="14909" max="15104" width="9.109375" style="36"/>
    <col min="15105" max="15105" width="0" style="36" hidden="1" customWidth="1"/>
    <col min="15106" max="15106" width="9.33203125" style="36" customWidth="1"/>
    <col min="15107" max="15107" width="30" style="36" customWidth="1"/>
    <col min="15108" max="15108" width="7.6640625" style="36" customWidth="1"/>
    <col min="15109" max="15109" width="0.5546875" style="36" customWidth="1"/>
    <col min="15110" max="15121" width="11.88671875" style="36" customWidth="1"/>
    <col min="15122" max="15161" width="0" style="36" hidden="1" customWidth="1"/>
    <col min="15162" max="15162" width="0.44140625" style="36" customWidth="1"/>
    <col min="15163" max="15163" width="12.44140625" style="36" customWidth="1"/>
    <col min="15164" max="15164" width="0" style="36" hidden="1" customWidth="1"/>
    <col min="15165" max="15360" width="9.109375" style="36"/>
    <col min="15361" max="15361" width="0" style="36" hidden="1" customWidth="1"/>
    <col min="15362" max="15362" width="9.33203125" style="36" customWidth="1"/>
    <col min="15363" max="15363" width="30" style="36" customWidth="1"/>
    <col min="15364" max="15364" width="7.6640625" style="36" customWidth="1"/>
    <col min="15365" max="15365" width="0.5546875" style="36" customWidth="1"/>
    <col min="15366" max="15377" width="11.88671875" style="36" customWidth="1"/>
    <col min="15378" max="15417" width="0" style="36" hidden="1" customWidth="1"/>
    <col min="15418" max="15418" width="0.44140625" style="36" customWidth="1"/>
    <col min="15419" max="15419" width="12.44140625" style="36" customWidth="1"/>
    <col min="15420" max="15420" width="0" style="36" hidden="1" customWidth="1"/>
    <col min="15421" max="15616" width="9.109375" style="36"/>
    <col min="15617" max="15617" width="0" style="36" hidden="1" customWidth="1"/>
    <col min="15618" max="15618" width="9.33203125" style="36" customWidth="1"/>
    <col min="15619" max="15619" width="30" style="36" customWidth="1"/>
    <col min="15620" max="15620" width="7.6640625" style="36" customWidth="1"/>
    <col min="15621" max="15621" width="0.5546875" style="36" customWidth="1"/>
    <col min="15622" max="15633" width="11.88671875" style="36" customWidth="1"/>
    <col min="15634" max="15673" width="0" style="36" hidden="1" customWidth="1"/>
    <col min="15674" max="15674" width="0.44140625" style="36" customWidth="1"/>
    <col min="15675" max="15675" width="12.44140625" style="36" customWidth="1"/>
    <col min="15676" max="15676" width="0" style="36" hidden="1" customWidth="1"/>
    <col min="15677" max="15872" width="9.109375" style="36"/>
    <col min="15873" max="15873" width="0" style="36" hidden="1" customWidth="1"/>
    <col min="15874" max="15874" width="9.33203125" style="36" customWidth="1"/>
    <col min="15875" max="15875" width="30" style="36" customWidth="1"/>
    <col min="15876" max="15876" width="7.6640625" style="36" customWidth="1"/>
    <col min="15877" max="15877" width="0.5546875" style="36" customWidth="1"/>
    <col min="15878" max="15889" width="11.88671875" style="36" customWidth="1"/>
    <col min="15890" max="15929" width="0" style="36" hidden="1" customWidth="1"/>
    <col min="15930" max="15930" width="0.44140625" style="36" customWidth="1"/>
    <col min="15931" max="15931" width="12.44140625" style="36" customWidth="1"/>
    <col min="15932" max="15932" width="0" style="36" hidden="1" customWidth="1"/>
    <col min="15933" max="16128" width="9.109375" style="36"/>
    <col min="16129" max="16129" width="0" style="36" hidden="1" customWidth="1"/>
    <col min="16130" max="16130" width="9.33203125" style="36" customWidth="1"/>
    <col min="16131" max="16131" width="30" style="36" customWidth="1"/>
    <col min="16132" max="16132" width="7.6640625" style="36" customWidth="1"/>
    <col min="16133" max="16133" width="0.5546875" style="36" customWidth="1"/>
    <col min="16134" max="16145" width="11.88671875" style="36" customWidth="1"/>
    <col min="16146" max="16185" width="0" style="36" hidden="1" customWidth="1"/>
    <col min="16186" max="16186" width="0.44140625" style="36" customWidth="1"/>
    <col min="16187" max="16187" width="12.44140625" style="36" customWidth="1"/>
    <col min="16188" max="16188" width="0" style="36" hidden="1" customWidth="1"/>
    <col min="16189" max="16384" width="9.109375" style="36"/>
  </cols>
  <sheetData>
    <row r="1" spans="1:60" ht="19.5" customHeight="1" x14ac:dyDescent="0.35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</row>
    <row r="2" spans="1:60" ht="18" customHeight="1" x14ac:dyDescent="0.3">
      <c r="B2" s="21" t="s">
        <v>319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</row>
    <row r="3" spans="1:60" ht="10.5" customHeight="1" x14ac:dyDescent="0.25">
      <c r="A3" s="1" t="s">
        <v>2</v>
      </c>
      <c r="B3" s="111" t="s">
        <v>3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</row>
    <row r="4" spans="1:60" ht="12.75" hidden="1" customHeight="1" x14ac:dyDescent="0.25">
      <c r="A4" s="1"/>
      <c r="B4" s="111" t="s">
        <v>4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</row>
    <row r="5" spans="1:60" ht="10.5" customHeight="1" x14ac:dyDescent="0.25">
      <c r="A5" s="1" t="s">
        <v>336</v>
      </c>
      <c r="B5" s="112" t="s">
        <v>337</v>
      </c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</row>
    <row r="6" spans="1:60" ht="10.5" customHeight="1" x14ac:dyDescent="0.25">
      <c r="A6" s="1" t="s">
        <v>6</v>
      </c>
      <c r="B6" s="1" t="str">
        <f>IF("ALLACCT"="DEFAULT","Display Option: Show All Accounts","") &amp;IF("ALLACCT"="ALLACCT","Display Option: Show All Accounts","")
 &amp;IF("ALLACCT"="TTLONLY","Display Option: Show Total Accounts Only","")
 &amp;IF("ALLACCT"="NETONLY","Display Option: Show Gross Profit, Total Overhead and Net Profit Only","")</f>
        <v>Display Option: Show All Accounts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  <row r="7" spans="1:60" ht="12.75" hidden="1" customHeight="1" x14ac:dyDescent="0.25">
      <c r="A7" s="22"/>
      <c r="B7" s="30" t="s">
        <v>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60" ht="10.5" customHeight="1" x14ac:dyDescent="0.25">
      <c r="B8" s="1" t="str">
        <f>"Printed by Anne Ferrancol  19-Oct-23 11:33"</f>
        <v>Printed by Anne Ferrancol  19-Oct-23 11:33</v>
      </c>
      <c r="C8" s="1"/>
      <c r="D8" s="1"/>
      <c r="E8" s="1"/>
      <c r="F8" s="1"/>
      <c r="G8" s="6"/>
      <c r="H8" s="1"/>
      <c r="BG8" s="5" t="s">
        <v>8</v>
      </c>
    </row>
    <row r="9" spans="1:60" s="8" customFormat="1" x14ac:dyDescent="0.25">
      <c r="B9" s="7"/>
      <c r="C9" s="7"/>
      <c r="D9" s="7"/>
      <c r="E9" s="9"/>
      <c r="F9" s="10" t="s">
        <v>9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3"/>
      <c r="BG9" s="11" t="s">
        <v>10</v>
      </c>
    </row>
    <row r="10" spans="1:60" s="8" customFormat="1" ht="12.75" customHeight="1" x14ac:dyDescent="0.25">
      <c r="B10" s="7" t="s">
        <v>11</v>
      </c>
      <c r="C10" s="7" t="s">
        <v>12</v>
      </c>
      <c r="D10" s="7" t="s">
        <v>13</v>
      </c>
      <c r="E10" s="9"/>
      <c r="F10" s="15">
        <v>202301</v>
      </c>
      <c r="G10" s="15">
        <f t="shared" ref="G10:BE10" si="0">F10+1</f>
        <v>202302</v>
      </c>
      <c r="H10" s="15">
        <f t="shared" si="0"/>
        <v>202303</v>
      </c>
      <c r="I10" s="15">
        <f t="shared" si="0"/>
        <v>202304</v>
      </c>
      <c r="J10" s="15">
        <f t="shared" si="0"/>
        <v>202305</v>
      </c>
      <c r="K10" s="15">
        <f t="shared" si="0"/>
        <v>202306</v>
      </c>
      <c r="L10" s="15">
        <f t="shared" si="0"/>
        <v>202307</v>
      </c>
      <c r="M10" s="15">
        <f t="shared" si="0"/>
        <v>202308</v>
      </c>
      <c r="N10" s="15">
        <f t="shared" si="0"/>
        <v>202309</v>
      </c>
      <c r="O10" s="15">
        <f t="shared" si="0"/>
        <v>202310</v>
      </c>
      <c r="P10" s="15">
        <f t="shared" si="0"/>
        <v>202311</v>
      </c>
      <c r="Q10" s="15">
        <f t="shared" si="0"/>
        <v>202312</v>
      </c>
      <c r="R10" s="15">
        <f t="shared" si="0"/>
        <v>202313</v>
      </c>
      <c r="S10" s="15">
        <f t="shared" si="0"/>
        <v>202314</v>
      </c>
      <c r="T10" s="15">
        <f t="shared" si="0"/>
        <v>202315</v>
      </c>
      <c r="U10" s="15">
        <f t="shared" si="0"/>
        <v>202316</v>
      </c>
      <c r="V10" s="15">
        <f t="shared" si="0"/>
        <v>202317</v>
      </c>
      <c r="W10" s="15">
        <f t="shared" si="0"/>
        <v>202318</v>
      </c>
      <c r="X10" s="15">
        <f t="shared" si="0"/>
        <v>202319</v>
      </c>
      <c r="Y10" s="15">
        <f t="shared" si="0"/>
        <v>202320</v>
      </c>
      <c r="Z10" s="15">
        <f t="shared" si="0"/>
        <v>202321</v>
      </c>
      <c r="AA10" s="15">
        <f t="shared" si="0"/>
        <v>202322</v>
      </c>
      <c r="AB10" s="15">
        <f t="shared" si="0"/>
        <v>202323</v>
      </c>
      <c r="AC10" s="15">
        <f t="shared" si="0"/>
        <v>202324</v>
      </c>
      <c r="AD10" s="15">
        <f t="shared" si="0"/>
        <v>202325</v>
      </c>
      <c r="AE10" s="15">
        <f t="shared" si="0"/>
        <v>202326</v>
      </c>
      <c r="AF10" s="15">
        <f t="shared" si="0"/>
        <v>202327</v>
      </c>
      <c r="AG10" s="15">
        <f t="shared" si="0"/>
        <v>202328</v>
      </c>
      <c r="AH10" s="15">
        <f t="shared" si="0"/>
        <v>202329</v>
      </c>
      <c r="AI10" s="15">
        <f t="shared" si="0"/>
        <v>202330</v>
      </c>
      <c r="AJ10" s="15">
        <f t="shared" si="0"/>
        <v>202331</v>
      </c>
      <c r="AK10" s="15">
        <f t="shared" si="0"/>
        <v>202332</v>
      </c>
      <c r="AL10" s="15">
        <f t="shared" si="0"/>
        <v>202333</v>
      </c>
      <c r="AM10" s="15">
        <f t="shared" si="0"/>
        <v>202334</v>
      </c>
      <c r="AN10" s="15">
        <f t="shared" si="0"/>
        <v>202335</v>
      </c>
      <c r="AO10" s="15">
        <f t="shared" si="0"/>
        <v>202336</v>
      </c>
      <c r="AP10" s="15">
        <f t="shared" si="0"/>
        <v>202337</v>
      </c>
      <c r="AQ10" s="15">
        <f t="shared" si="0"/>
        <v>202338</v>
      </c>
      <c r="AR10" s="15">
        <f t="shared" si="0"/>
        <v>202339</v>
      </c>
      <c r="AS10" s="15">
        <f t="shared" si="0"/>
        <v>202340</v>
      </c>
      <c r="AT10" s="15">
        <f t="shared" si="0"/>
        <v>202341</v>
      </c>
      <c r="AU10" s="15">
        <f t="shared" si="0"/>
        <v>202342</v>
      </c>
      <c r="AV10" s="15">
        <f t="shared" si="0"/>
        <v>202343</v>
      </c>
      <c r="AW10" s="15">
        <f t="shared" si="0"/>
        <v>202344</v>
      </c>
      <c r="AX10" s="15">
        <f t="shared" si="0"/>
        <v>202345</v>
      </c>
      <c r="AY10" s="15">
        <f t="shared" si="0"/>
        <v>202346</v>
      </c>
      <c r="AZ10" s="15">
        <f t="shared" si="0"/>
        <v>202347</v>
      </c>
      <c r="BA10" s="15">
        <f t="shared" si="0"/>
        <v>202348</v>
      </c>
      <c r="BB10" s="15">
        <f t="shared" si="0"/>
        <v>202349</v>
      </c>
      <c r="BC10" s="15">
        <f t="shared" si="0"/>
        <v>202350</v>
      </c>
      <c r="BD10" s="15">
        <f t="shared" si="0"/>
        <v>202351</v>
      </c>
      <c r="BE10" s="15">
        <f t="shared" si="0"/>
        <v>202352</v>
      </c>
      <c r="BF10" s="14"/>
      <c r="BG10" s="11">
        <v>202309</v>
      </c>
    </row>
    <row r="11" spans="1:60" s="18" customFormat="1" ht="12.75" customHeight="1" x14ac:dyDescent="0.2">
      <c r="A11" s="1"/>
      <c r="B11" s="18" t="s">
        <v>14</v>
      </c>
      <c r="C11" s="18" t="s">
        <v>15</v>
      </c>
      <c r="D11" s="32"/>
      <c r="E11" s="19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G11" s="52">
        <f t="shared" ref="BG11:BG74" si="1">SUM(F11:BE11)</f>
        <v>0</v>
      </c>
      <c r="BH11" s="18" t="s">
        <v>16</v>
      </c>
    </row>
    <row r="12" spans="1:60" s="18" customFormat="1" ht="12.75" customHeight="1" x14ac:dyDescent="0.2">
      <c r="A12" s="1"/>
      <c r="B12" s="18" t="s">
        <v>17</v>
      </c>
      <c r="C12" s="18" t="s">
        <v>18</v>
      </c>
      <c r="D12" s="32"/>
      <c r="E12" s="19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G12" s="52">
        <f t="shared" si="1"/>
        <v>0</v>
      </c>
      <c r="BH12" s="18" t="s">
        <v>16</v>
      </c>
    </row>
    <row r="13" spans="1:60" s="18" customFormat="1" ht="12.75" customHeight="1" x14ac:dyDescent="0.2">
      <c r="A13" s="1"/>
      <c r="B13" s="18" t="s">
        <v>19</v>
      </c>
      <c r="C13" s="18" t="s">
        <v>20</v>
      </c>
      <c r="D13" s="32"/>
      <c r="E13" s="19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G13" s="52">
        <f t="shared" si="1"/>
        <v>0</v>
      </c>
      <c r="BH13" s="18" t="s">
        <v>16</v>
      </c>
    </row>
    <row r="14" spans="1:60" s="18" customFormat="1" ht="12.75" customHeight="1" x14ac:dyDescent="0.2">
      <c r="A14" s="1"/>
      <c r="B14" s="18" t="s">
        <v>21</v>
      </c>
      <c r="C14" s="18" t="s">
        <v>22</v>
      </c>
      <c r="D14" s="32"/>
      <c r="E14" s="19"/>
      <c r="F14" s="51"/>
      <c r="G14" s="51"/>
      <c r="H14" s="51"/>
      <c r="I14" s="51">
        <v>225</v>
      </c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G14" s="52">
        <f t="shared" si="1"/>
        <v>225</v>
      </c>
      <c r="BH14" s="18" t="s">
        <v>23</v>
      </c>
    </row>
    <row r="15" spans="1:60" s="18" customFormat="1" ht="12.75" customHeight="1" x14ac:dyDescent="0.2">
      <c r="A15" s="1"/>
      <c r="B15" s="18" t="s">
        <v>26</v>
      </c>
      <c r="C15" s="18" t="s">
        <v>27</v>
      </c>
      <c r="D15" s="32"/>
      <c r="E15" s="19"/>
      <c r="F15" s="51"/>
      <c r="G15" s="51"/>
      <c r="H15" s="51"/>
      <c r="I15" s="51"/>
      <c r="J15" s="51">
        <v>284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G15" s="52">
        <f t="shared" si="1"/>
        <v>284</v>
      </c>
      <c r="BH15" s="18" t="s">
        <v>23</v>
      </c>
    </row>
    <row r="16" spans="1:60" s="18" customFormat="1" ht="12.75" customHeight="1" x14ac:dyDescent="0.2">
      <c r="A16" s="1"/>
      <c r="B16" s="18" t="s">
        <v>34</v>
      </c>
      <c r="C16" s="18" t="s">
        <v>35</v>
      </c>
      <c r="D16" s="32"/>
      <c r="E16" s="19"/>
      <c r="F16" s="51"/>
      <c r="G16" s="51"/>
      <c r="H16" s="51"/>
      <c r="I16" s="51"/>
      <c r="J16" s="51"/>
      <c r="K16" s="51">
        <v>50</v>
      </c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G16" s="52">
        <f t="shared" si="1"/>
        <v>50</v>
      </c>
      <c r="BH16" s="18" t="s">
        <v>23</v>
      </c>
    </row>
    <row r="17" spans="1:60" s="18" customFormat="1" ht="12.75" customHeight="1" x14ac:dyDescent="0.2">
      <c r="A17" s="1"/>
      <c r="B17" s="18" t="s">
        <v>38</v>
      </c>
      <c r="C17" s="18" t="s">
        <v>39</v>
      </c>
      <c r="D17" s="32"/>
      <c r="E17" s="19"/>
      <c r="F17" s="51"/>
      <c r="G17" s="51">
        <v>723.79</v>
      </c>
      <c r="H17" s="51"/>
      <c r="I17" s="51">
        <v>744</v>
      </c>
      <c r="J17" s="51">
        <v>211</v>
      </c>
      <c r="K17" s="51">
        <v>1349.9</v>
      </c>
      <c r="L17" s="51">
        <v>410</v>
      </c>
      <c r="M17" s="51">
        <v>2853.65</v>
      </c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G17" s="52">
        <f t="shared" si="1"/>
        <v>6292.34</v>
      </c>
      <c r="BH17" s="18" t="s">
        <v>23</v>
      </c>
    </row>
    <row r="18" spans="1:60" s="18" customFormat="1" ht="12.75" customHeight="1" x14ac:dyDescent="0.2">
      <c r="A18" s="1"/>
      <c r="B18" s="18" t="s">
        <v>40</v>
      </c>
      <c r="C18" s="18" t="s">
        <v>41</v>
      </c>
      <c r="D18" s="32"/>
      <c r="E18" s="19"/>
      <c r="F18" s="51"/>
      <c r="G18" s="51"/>
      <c r="H18" s="51"/>
      <c r="I18" s="51"/>
      <c r="J18" s="51"/>
      <c r="K18" s="51"/>
      <c r="L18" s="51"/>
      <c r="M18" s="51"/>
      <c r="N18" s="51">
        <v>330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G18" s="52">
        <f t="shared" si="1"/>
        <v>330</v>
      </c>
      <c r="BH18" s="18" t="s">
        <v>23</v>
      </c>
    </row>
    <row r="19" spans="1:60" s="18" customFormat="1" ht="12.75" customHeight="1" x14ac:dyDescent="0.2">
      <c r="A19" s="1"/>
      <c r="B19" s="18" t="s">
        <v>42</v>
      </c>
      <c r="C19" s="18" t="s">
        <v>43</v>
      </c>
      <c r="D19" s="32"/>
      <c r="E19" s="19"/>
      <c r="F19" s="51">
        <v>93814.11</v>
      </c>
      <c r="G19" s="51">
        <v>80532.38</v>
      </c>
      <c r="H19" s="51">
        <v>121648.63</v>
      </c>
      <c r="I19" s="51">
        <v>92725.42</v>
      </c>
      <c r="J19" s="51">
        <v>119546.13</v>
      </c>
      <c r="K19" s="51">
        <v>111658.17</v>
      </c>
      <c r="L19" s="51">
        <v>89355.94</v>
      </c>
      <c r="M19" s="51">
        <v>101159.44</v>
      </c>
      <c r="N19" s="51">
        <v>102731.5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G19" s="52">
        <f t="shared" si="1"/>
        <v>913171.72</v>
      </c>
      <c r="BH19" s="18" t="s">
        <v>23</v>
      </c>
    </row>
    <row r="20" spans="1:60" s="18" customFormat="1" ht="12.75" customHeight="1" x14ac:dyDescent="0.2">
      <c r="A20" s="1"/>
      <c r="B20" s="18" t="s">
        <v>44</v>
      </c>
      <c r="C20" s="18" t="s">
        <v>45</v>
      </c>
      <c r="D20" s="32"/>
      <c r="E20" s="19"/>
      <c r="F20" s="51">
        <v>68.47</v>
      </c>
      <c r="G20" s="51">
        <v>-115</v>
      </c>
      <c r="H20" s="51">
        <v>121.52</v>
      </c>
      <c r="I20" s="51"/>
      <c r="J20" s="51">
        <v>771.8</v>
      </c>
      <c r="K20" s="51">
        <v>-928.32</v>
      </c>
      <c r="L20" s="51"/>
      <c r="M20" s="51">
        <v>40</v>
      </c>
      <c r="N20" s="51">
        <v>250.32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G20" s="52">
        <f t="shared" si="1"/>
        <v>208.78999999999991</v>
      </c>
      <c r="BH20" s="18" t="s">
        <v>23</v>
      </c>
    </row>
    <row r="21" spans="1:60" s="18" customFormat="1" ht="12.75" customHeight="1" x14ac:dyDescent="0.2">
      <c r="A21" s="1"/>
      <c r="B21" s="18" t="s">
        <v>46</v>
      </c>
      <c r="C21" s="18" t="s">
        <v>47</v>
      </c>
      <c r="D21" s="32"/>
      <c r="E21" s="19"/>
      <c r="F21" s="51">
        <v>100</v>
      </c>
      <c r="G21" s="51">
        <v>575</v>
      </c>
      <c r="H21" s="51">
        <v>615</v>
      </c>
      <c r="I21" s="51">
        <v>450</v>
      </c>
      <c r="J21" s="51">
        <v>775</v>
      </c>
      <c r="K21" s="51">
        <v>625</v>
      </c>
      <c r="L21" s="51">
        <v>1550</v>
      </c>
      <c r="M21" s="51">
        <v>6835</v>
      </c>
      <c r="N21" s="51">
        <v>415</v>
      </c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G21" s="52">
        <f t="shared" si="1"/>
        <v>11940</v>
      </c>
      <c r="BH21" s="18" t="s">
        <v>23</v>
      </c>
    </row>
    <row r="22" spans="1:60" s="18" customFormat="1" ht="12.75" customHeight="1" x14ac:dyDescent="0.2">
      <c r="A22" s="1"/>
      <c r="B22" s="18" t="s">
        <v>257</v>
      </c>
      <c r="C22" s="18" t="s">
        <v>258</v>
      </c>
      <c r="D22" s="32"/>
      <c r="E22" s="19"/>
      <c r="F22" s="51"/>
      <c r="G22" s="51"/>
      <c r="H22" s="51">
        <v>25</v>
      </c>
      <c r="I22" s="51"/>
      <c r="J22" s="51">
        <v>25</v>
      </c>
      <c r="K22" s="51">
        <v>-50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G22" s="52">
        <f t="shared" si="1"/>
        <v>0</v>
      </c>
      <c r="BH22" s="18" t="s">
        <v>23</v>
      </c>
    </row>
    <row r="23" spans="1:60" s="18" customFormat="1" ht="12.75" customHeight="1" x14ac:dyDescent="0.2">
      <c r="A23" s="1"/>
      <c r="B23" s="18" t="s">
        <v>48</v>
      </c>
      <c r="C23" s="18" t="s">
        <v>49</v>
      </c>
      <c r="D23" s="32"/>
      <c r="E23" s="19"/>
      <c r="F23" s="51"/>
      <c r="G23" s="51"/>
      <c r="H23" s="51"/>
      <c r="I23" s="51">
        <v>68.099999999999994</v>
      </c>
      <c r="J23" s="51">
        <v>1329.14</v>
      </c>
      <c r="K23" s="51"/>
      <c r="L23" s="51"/>
      <c r="M23" s="51">
        <v>81.8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G23" s="52">
        <f t="shared" si="1"/>
        <v>1479.04</v>
      </c>
      <c r="BH23" s="18" t="s">
        <v>23</v>
      </c>
    </row>
    <row r="24" spans="1:60" s="18" customFormat="1" ht="12.75" customHeight="1" x14ac:dyDescent="0.2">
      <c r="A24" s="1"/>
      <c r="B24" s="18" t="s">
        <v>50</v>
      </c>
      <c r="C24" s="18" t="s">
        <v>51</v>
      </c>
      <c r="D24" s="32"/>
      <c r="E24" s="19"/>
      <c r="F24" s="51"/>
      <c r="G24" s="51"/>
      <c r="H24" s="51"/>
      <c r="I24" s="51">
        <v>649.24</v>
      </c>
      <c r="J24" s="51">
        <v>-567.44000000000005</v>
      </c>
      <c r="K24" s="51"/>
      <c r="L24" s="51"/>
      <c r="M24" s="51">
        <v>-81.8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G24" s="52">
        <f t="shared" si="1"/>
        <v>0</v>
      </c>
      <c r="BH24" s="18" t="s">
        <v>23</v>
      </c>
    </row>
    <row r="25" spans="1:60" s="18" customFormat="1" ht="12.75" customHeight="1" x14ac:dyDescent="0.2">
      <c r="A25" s="1"/>
      <c r="B25" s="18" t="s">
        <v>52</v>
      </c>
      <c r="C25" s="18" t="s">
        <v>53</v>
      </c>
      <c r="D25" s="32"/>
      <c r="E25" s="19"/>
      <c r="F25" s="51"/>
      <c r="G25" s="51"/>
      <c r="H25" s="51"/>
      <c r="I25" s="51"/>
      <c r="J25" s="51">
        <v>200</v>
      </c>
      <c r="K25" s="51">
        <v>293.5</v>
      </c>
      <c r="L25" s="51">
        <v>1575.5</v>
      </c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G25" s="52">
        <f t="shared" si="1"/>
        <v>2069</v>
      </c>
      <c r="BH25" s="18" t="s">
        <v>23</v>
      </c>
    </row>
    <row r="26" spans="1:60" s="18" customFormat="1" ht="12.75" customHeight="1" x14ac:dyDescent="0.2">
      <c r="A26" s="1"/>
      <c r="B26" s="18" t="s">
        <v>58</v>
      </c>
      <c r="C26" s="18" t="s">
        <v>59</v>
      </c>
      <c r="D26" s="32"/>
      <c r="E26" s="19"/>
      <c r="F26" s="51">
        <v>2150</v>
      </c>
      <c r="G26" s="51">
        <v>3533.9</v>
      </c>
      <c r="H26" s="51">
        <v>5403</v>
      </c>
      <c r="I26" s="51">
        <v>7845.83</v>
      </c>
      <c r="J26" s="51">
        <v>7854.31</v>
      </c>
      <c r="K26" s="51">
        <v>4555</v>
      </c>
      <c r="L26" s="51">
        <v>4850</v>
      </c>
      <c r="M26" s="51">
        <v>25755.45</v>
      </c>
      <c r="N26" s="51">
        <v>21009.25</v>
      </c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G26" s="52">
        <f t="shared" si="1"/>
        <v>82956.740000000005</v>
      </c>
      <c r="BH26" s="18" t="s">
        <v>23</v>
      </c>
    </row>
    <row r="27" spans="1:60" s="18" customFormat="1" ht="12.75" customHeight="1" x14ac:dyDescent="0.2">
      <c r="A27" s="1"/>
      <c r="B27" s="18" t="s">
        <v>62</v>
      </c>
      <c r="C27" s="18" t="s">
        <v>63</v>
      </c>
      <c r="D27" s="32"/>
      <c r="E27" s="19"/>
      <c r="F27" s="51">
        <v>96132.58</v>
      </c>
      <c r="G27" s="51">
        <v>85250.07</v>
      </c>
      <c r="H27" s="51">
        <v>127813.15</v>
      </c>
      <c r="I27" s="51">
        <v>102707.59</v>
      </c>
      <c r="J27" s="51">
        <v>130428.94</v>
      </c>
      <c r="K27" s="51">
        <v>117553.25</v>
      </c>
      <c r="L27" s="51">
        <v>97741.440000000002</v>
      </c>
      <c r="M27" s="51">
        <v>136643.54</v>
      </c>
      <c r="N27" s="51">
        <v>124736.07</v>
      </c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G27" s="52">
        <f t="shared" si="1"/>
        <v>1019006.6300000001</v>
      </c>
      <c r="BH27" s="18" t="s">
        <v>64</v>
      </c>
    </row>
    <row r="28" spans="1:60" s="18" customFormat="1" ht="12.75" customHeight="1" x14ac:dyDescent="0.2">
      <c r="A28" s="1"/>
      <c r="B28" s="18" t="s">
        <v>65</v>
      </c>
      <c r="C28" s="18" t="s">
        <v>66</v>
      </c>
      <c r="D28" s="32"/>
      <c r="E28" s="19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G28" s="52">
        <f t="shared" si="1"/>
        <v>0</v>
      </c>
      <c r="BH28" s="18" t="s">
        <v>16</v>
      </c>
    </row>
    <row r="29" spans="1:60" s="18" customFormat="1" ht="12.75" customHeight="1" x14ac:dyDescent="0.2">
      <c r="A29" s="1"/>
      <c r="B29" s="18" t="s">
        <v>67</v>
      </c>
      <c r="C29" s="18" t="s">
        <v>68</v>
      </c>
      <c r="D29" s="32"/>
      <c r="E29" s="19"/>
      <c r="F29" s="51"/>
      <c r="G29" s="51"/>
      <c r="H29" s="51">
        <v>-225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G29" s="52">
        <f t="shared" si="1"/>
        <v>-225</v>
      </c>
      <c r="BH29" s="18" t="s">
        <v>23</v>
      </c>
    </row>
    <row r="30" spans="1:60" s="18" customFormat="1" ht="12.75" customHeight="1" x14ac:dyDescent="0.2">
      <c r="A30" s="1"/>
      <c r="B30" s="18" t="s">
        <v>71</v>
      </c>
      <c r="C30" s="18" t="s">
        <v>72</v>
      </c>
      <c r="D30" s="32"/>
      <c r="E30" s="19"/>
      <c r="F30" s="51"/>
      <c r="G30" s="51"/>
      <c r="H30" s="51"/>
      <c r="I30" s="51">
        <v>-284</v>
      </c>
      <c r="J30" s="51">
        <v>83.37</v>
      </c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G30" s="52">
        <f t="shared" si="1"/>
        <v>-200.63</v>
      </c>
      <c r="BH30" s="18" t="s">
        <v>23</v>
      </c>
    </row>
    <row r="31" spans="1:60" s="18" customFormat="1" ht="12.75" customHeight="1" x14ac:dyDescent="0.2">
      <c r="A31" s="1"/>
      <c r="B31" s="18" t="s">
        <v>89</v>
      </c>
      <c r="C31" s="18" t="s">
        <v>90</v>
      </c>
      <c r="D31" s="32"/>
      <c r="E31" s="19"/>
      <c r="F31" s="51">
        <v>-28537.39</v>
      </c>
      <c r="G31" s="51">
        <v>-25471.07</v>
      </c>
      <c r="H31" s="51">
        <v>-43258.36</v>
      </c>
      <c r="I31" s="51">
        <v>-31708.85</v>
      </c>
      <c r="J31" s="51">
        <v>-34312.94</v>
      </c>
      <c r="K31" s="51">
        <v>-42559.07</v>
      </c>
      <c r="L31" s="51">
        <v>-23100.720000000001</v>
      </c>
      <c r="M31" s="51">
        <v>-14816.4</v>
      </c>
      <c r="N31" s="51">
        <v>-29809.57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G31" s="52">
        <f t="shared" si="1"/>
        <v>-273574.37</v>
      </c>
      <c r="BH31" s="18" t="s">
        <v>23</v>
      </c>
    </row>
    <row r="32" spans="1:60" s="18" customFormat="1" ht="12.75" customHeight="1" x14ac:dyDescent="0.2">
      <c r="A32" s="1"/>
      <c r="B32" s="18" t="s">
        <v>91</v>
      </c>
      <c r="C32" s="18" t="s">
        <v>92</v>
      </c>
      <c r="D32" s="32"/>
      <c r="E32" s="19"/>
      <c r="F32" s="51">
        <v>336</v>
      </c>
      <c r="G32" s="51"/>
      <c r="H32" s="51">
        <v>-815</v>
      </c>
      <c r="I32" s="51">
        <v>-150</v>
      </c>
      <c r="J32" s="51">
        <v>1545</v>
      </c>
      <c r="K32" s="51">
        <v>-667.1</v>
      </c>
      <c r="L32" s="51">
        <v>229.9</v>
      </c>
      <c r="M32" s="51"/>
      <c r="N32" s="51">
        <v>-522.79999999999995</v>
      </c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G32" s="52">
        <f t="shared" si="1"/>
        <v>-44</v>
      </c>
      <c r="BH32" s="18" t="s">
        <v>23</v>
      </c>
    </row>
    <row r="33" spans="1:61" s="18" customFormat="1" ht="12.75" customHeight="1" x14ac:dyDescent="0.2">
      <c r="A33" s="1"/>
      <c r="B33" s="18" t="s">
        <v>93</v>
      </c>
      <c r="C33" s="18" t="s">
        <v>94</v>
      </c>
      <c r="D33" s="32"/>
      <c r="E33" s="19"/>
      <c r="F33" s="51"/>
      <c r="G33" s="51"/>
      <c r="H33" s="51"/>
      <c r="I33" s="51">
        <v>-50</v>
      </c>
      <c r="J33" s="51"/>
      <c r="K33" s="51"/>
      <c r="L33" s="51">
        <v>-25</v>
      </c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G33" s="52">
        <f t="shared" si="1"/>
        <v>-75</v>
      </c>
      <c r="BH33" s="18" t="s">
        <v>23</v>
      </c>
    </row>
    <row r="34" spans="1:61" s="18" customFormat="1" ht="12.75" customHeight="1" x14ac:dyDescent="0.2">
      <c r="A34" s="1"/>
      <c r="B34" s="18" t="s">
        <v>95</v>
      </c>
      <c r="C34" s="18" t="s">
        <v>96</v>
      </c>
      <c r="D34" s="32"/>
      <c r="E34" s="19"/>
      <c r="F34" s="51"/>
      <c r="G34" s="51"/>
      <c r="H34" s="51"/>
      <c r="I34" s="51">
        <v>-1611.54</v>
      </c>
      <c r="J34" s="51">
        <v>36.69</v>
      </c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G34" s="52">
        <f t="shared" si="1"/>
        <v>-1574.85</v>
      </c>
      <c r="BH34" s="18" t="s">
        <v>23</v>
      </c>
    </row>
    <row r="35" spans="1:61" s="18" customFormat="1" ht="12.75" customHeight="1" x14ac:dyDescent="0.2">
      <c r="A35" s="1"/>
      <c r="B35" s="18" t="s">
        <v>97</v>
      </c>
      <c r="C35" s="18" t="s">
        <v>98</v>
      </c>
      <c r="D35" s="32"/>
      <c r="E35" s="19"/>
      <c r="F35" s="51"/>
      <c r="G35" s="51"/>
      <c r="H35" s="51">
        <v>-1</v>
      </c>
      <c r="I35" s="51"/>
      <c r="J35" s="51"/>
      <c r="K35" s="51">
        <v>1</v>
      </c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G35" s="52">
        <f t="shared" si="1"/>
        <v>0</v>
      </c>
      <c r="BH35" s="18" t="s">
        <v>23</v>
      </c>
    </row>
    <row r="36" spans="1:61" s="18" customFormat="1" ht="12.75" customHeight="1" x14ac:dyDescent="0.2">
      <c r="A36" s="1"/>
      <c r="B36" s="18" t="s">
        <v>99</v>
      </c>
      <c r="C36" s="18" t="s">
        <v>100</v>
      </c>
      <c r="D36" s="32"/>
      <c r="E36" s="19"/>
      <c r="F36" s="51"/>
      <c r="G36" s="51"/>
      <c r="H36" s="51"/>
      <c r="I36" s="51"/>
      <c r="J36" s="51"/>
      <c r="K36" s="51">
        <v>-650</v>
      </c>
      <c r="L36" s="51"/>
      <c r="M36" s="51">
        <v>-370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G36" s="52">
        <f t="shared" si="1"/>
        <v>-1020</v>
      </c>
      <c r="BH36" s="18" t="s">
        <v>23</v>
      </c>
    </row>
    <row r="37" spans="1:61" s="18" customFormat="1" ht="12.75" customHeight="1" x14ac:dyDescent="0.2">
      <c r="A37" s="1"/>
      <c r="B37" s="18" t="s">
        <v>105</v>
      </c>
      <c r="C37" s="18" t="s">
        <v>106</v>
      </c>
      <c r="D37" s="32"/>
      <c r="E37" s="19"/>
      <c r="F37" s="51">
        <v>-75</v>
      </c>
      <c r="G37" s="51">
        <v>-200</v>
      </c>
      <c r="H37" s="51">
        <v>-370</v>
      </c>
      <c r="I37" s="51">
        <v>-1505</v>
      </c>
      <c r="J37" s="51">
        <v>-423.24</v>
      </c>
      <c r="K37" s="51">
        <v>-150</v>
      </c>
      <c r="L37" s="51"/>
      <c r="M37" s="51">
        <v>-200</v>
      </c>
      <c r="N37" s="51">
        <v>-1300</v>
      </c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G37" s="52">
        <f t="shared" si="1"/>
        <v>-4223.24</v>
      </c>
      <c r="BH37" s="18" t="s">
        <v>23</v>
      </c>
    </row>
    <row r="38" spans="1:61" s="18" customFormat="1" ht="12.75" customHeight="1" x14ac:dyDescent="0.2">
      <c r="A38" s="1"/>
      <c r="B38" s="18" t="s">
        <v>109</v>
      </c>
      <c r="C38" s="18" t="s">
        <v>110</v>
      </c>
      <c r="D38" s="32"/>
      <c r="E38" s="19"/>
      <c r="F38" s="51">
        <v>-28276.39</v>
      </c>
      <c r="G38" s="51">
        <v>-25671.07</v>
      </c>
      <c r="H38" s="51">
        <v>-44669.36</v>
      </c>
      <c r="I38" s="51">
        <v>-35309.39</v>
      </c>
      <c r="J38" s="51">
        <v>-33071.120000000003</v>
      </c>
      <c r="K38" s="51">
        <v>-44025.17</v>
      </c>
      <c r="L38" s="51">
        <v>-22895.82</v>
      </c>
      <c r="M38" s="51">
        <v>-15386.4</v>
      </c>
      <c r="N38" s="51">
        <v>-31632.37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G38" s="52">
        <f t="shared" si="1"/>
        <v>-280937.09000000003</v>
      </c>
      <c r="BH38" s="18" t="s">
        <v>64</v>
      </c>
    </row>
    <row r="39" spans="1:61" s="18" customFormat="1" ht="25.5" customHeight="1" x14ac:dyDescent="0.2">
      <c r="A39" s="1"/>
      <c r="B39" s="18" t="s">
        <v>111</v>
      </c>
      <c r="C39" s="18" t="s">
        <v>112</v>
      </c>
      <c r="D39" s="32"/>
      <c r="E39" s="19"/>
      <c r="F39" s="51">
        <v>67856.19</v>
      </c>
      <c r="G39" s="51">
        <v>59579</v>
      </c>
      <c r="H39" s="51">
        <v>83143.789999999994</v>
      </c>
      <c r="I39" s="51">
        <v>67398.2</v>
      </c>
      <c r="J39" s="51">
        <v>97357.82</v>
      </c>
      <c r="K39" s="51">
        <v>73528.08</v>
      </c>
      <c r="L39" s="51">
        <v>74845.62</v>
      </c>
      <c r="M39" s="51">
        <v>121257.14</v>
      </c>
      <c r="N39" s="51">
        <v>93103.7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G39" s="52">
        <f t="shared" si="1"/>
        <v>738069.53999999992</v>
      </c>
      <c r="BH39" s="18" t="s">
        <v>64</v>
      </c>
    </row>
    <row r="40" spans="1:61" s="18" customFormat="1" ht="12.75" customHeight="1" x14ac:dyDescent="0.2">
      <c r="A40" s="1"/>
      <c r="B40" s="18" t="s">
        <v>113</v>
      </c>
      <c r="C40" s="18" t="s">
        <v>114</v>
      </c>
      <c r="D40" s="32"/>
      <c r="E40" s="19"/>
      <c r="F40" s="51">
        <v>67856.19</v>
      </c>
      <c r="G40" s="51">
        <v>59579</v>
      </c>
      <c r="H40" s="51">
        <v>83143.789999999994</v>
      </c>
      <c r="I40" s="51">
        <v>67398.2</v>
      </c>
      <c r="J40" s="51">
        <v>97357.82</v>
      </c>
      <c r="K40" s="51">
        <v>73528.08</v>
      </c>
      <c r="L40" s="51">
        <v>74845.62</v>
      </c>
      <c r="M40" s="51">
        <v>121257.14</v>
      </c>
      <c r="N40" s="51">
        <v>93103.7</v>
      </c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G40" s="52">
        <f t="shared" si="1"/>
        <v>738069.53999999992</v>
      </c>
      <c r="BH40" s="18" t="s">
        <v>64</v>
      </c>
      <c r="BI40" s="18">
        <f>BG40/BG27</f>
        <v>0.72430298122790415</v>
      </c>
    </row>
    <row r="41" spans="1:61" s="18" customFormat="1" ht="12.75" customHeight="1" x14ac:dyDescent="0.2">
      <c r="A41" s="1"/>
      <c r="B41" s="18" t="s">
        <v>115</v>
      </c>
      <c r="C41" s="18" t="s">
        <v>116</v>
      </c>
      <c r="D41" s="32"/>
      <c r="E41" s="19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G41" s="52">
        <f t="shared" si="1"/>
        <v>0</v>
      </c>
      <c r="BH41" s="18" t="s">
        <v>16</v>
      </c>
    </row>
    <row r="42" spans="1:61" s="18" customFormat="1" ht="12.75" customHeight="1" x14ac:dyDescent="0.2">
      <c r="A42" s="1"/>
      <c r="B42" s="18" t="s">
        <v>117</v>
      </c>
      <c r="C42" s="18" t="s">
        <v>118</v>
      </c>
      <c r="D42" s="32"/>
      <c r="E42" s="19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G42" s="52">
        <f t="shared" si="1"/>
        <v>0</v>
      </c>
      <c r="BH42" s="18" t="s">
        <v>16</v>
      </c>
    </row>
    <row r="43" spans="1:61" s="18" customFormat="1" ht="12.75" customHeight="1" x14ac:dyDescent="0.2">
      <c r="A43" s="1"/>
      <c r="B43" s="18" t="s">
        <v>119</v>
      </c>
      <c r="C43" s="18" t="s">
        <v>120</v>
      </c>
      <c r="D43" s="32"/>
      <c r="E43" s="19"/>
      <c r="F43" s="51"/>
      <c r="G43" s="51"/>
      <c r="H43" s="51"/>
      <c r="I43" s="51"/>
      <c r="J43" s="51"/>
      <c r="K43" s="51"/>
      <c r="L43" s="51">
        <v>-16934</v>
      </c>
      <c r="M43" s="51">
        <v>-36833.839999999997</v>
      </c>
      <c r="N43" s="51">
        <v>-37246.57</v>
      </c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G43" s="52">
        <f t="shared" si="1"/>
        <v>-91014.41</v>
      </c>
      <c r="BH43" s="18" t="s">
        <v>23</v>
      </c>
    </row>
    <row r="44" spans="1:61" s="18" customFormat="1" ht="12.75" customHeight="1" x14ac:dyDescent="0.2">
      <c r="A44" s="1"/>
      <c r="B44" s="18" t="s">
        <v>121</v>
      </c>
      <c r="C44" s="18" t="s">
        <v>122</v>
      </c>
      <c r="D44" s="32"/>
      <c r="E44" s="19"/>
      <c r="F44" s="51"/>
      <c r="G44" s="51"/>
      <c r="H44" s="51"/>
      <c r="I44" s="51"/>
      <c r="J44" s="51"/>
      <c r="K44" s="51"/>
      <c r="L44" s="51">
        <v>-4030</v>
      </c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G44" s="52">
        <f t="shared" si="1"/>
        <v>-4030</v>
      </c>
      <c r="BH44" s="18" t="s">
        <v>23</v>
      </c>
    </row>
    <row r="45" spans="1:61" s="18" customFormat="1" ht="12.75" customHeight="1" x14ac:dyDescent="0.2">
      <c r="A45" s="1"/>
      <c r="B45" s="18" t="s">
        <v>123</v>
      </c>
      <c r="C45" s="18" t="s">
        <v>124</v>
      </c>
      <c r="D45" s="32"/>
      <c r="E45" s="19"/>
      <c r="F45" s="51"/>
      <c r="G45" s="51"/>
      <c r="H45" s="51"/>
      <c r="I45" s="51"/>
      <c r="J45" s="51"/>
      <c r="K45" s="51"/>
      <c r="L45" s="51">
        <v>-578.66999999999996</v>
      </c>
      <c r="M45" s="51">
        <v>-913.34</v>
      </c>
      <c r="N45" s="51">
        <v>-913.34</v>
      </c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G45" s="52">
        <f t="shared" si="1"/>
        <v>-2405.35</v>
      </c>
      <c r="BH45" s="18" t="s">
        <v>23</v>
      </c>
    </row>
    <row r="46" spans="1:61" s="18" customFormat="1" ht="12.75" customHeight="1" x14ac:dyDescent="0.2">
      <c r="A46" s="1"/>
      <c r="B46" s="18" t="s">
        <v>125</v>
      </c>
      <c r="C46" s="18" t="s">
        <v>126</v>
      </c>
      <c r="D46" s="32"/>
      <c r="E46" s="19"/>
      <c r="F46" s="51"/>
      <c r="G46" s="51"/>
      <c r="H46" s="51"/>
      <c r="I46" s="51"/>
      <c r="J46" s="51"/>
      <c r="K46" s="51"/>
      <c r="L46" s="51">
        <v>546.15</v>
      </c>
      <c r="M46" s="51">
        <v>-2577.33</v>
      </c>
      <c r="N46" s="51">
        <v>-2577.3200000000002</v>
      </c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G46" s="52">
        <f t="shared" si="1"/>
        <v>-4608.5</v>
      </c>
      <c r="BH46" s="18" t="s">
        <v>23</v>
      </c>
    </row>
    <row r="47" spans="1:61" s="18" customFormat="1" ht="12.75" customHeight="1" x14ac:dyDescent="0.2">
      <c r="A47" s="1"/>
      <c r="B47" s="18" t="s">
        <v>133</v>
      </c>
      <c r="C47" s="18" t="s">
        <v>134</v>
      </c>
      <c r="D47" s="32"/>
      <c r="E47" s="19"/>
      <c r="F47" s="51"/>
      <c r="G47" s="51"/>
      <c r="H47" s="51"/>
      <c r="I47" s="51"/>
      <c r="J47" s="51"/>
      <c r="K47" s="51"/>
      <c r="L47" s="51">
        <v>-1569.67</v>
      </c>
      <c r="M47" s="51">
        <v>-2741.03</v>
      </c>
      <c r="N47" s="51">
        <v>-2768.9</v>
      </c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G47" s="52">
        <f t="shared" si="1"/>
        <v>-7079.6</v>
      </c>
      <c r="BH47" s="18" t="s">
        <v>23</v>
      </c>
    </row>
    <row r="48" spans="1:61" s="18" customFormat="1" ht="12.75" customHeight="1" x14ac:dyDescent="0.2">
      <c r="A48" s="1"/>
      <c r="B48" s="18" t="s">
        <v>135</v>
      </c>
      <c r="C48" s="18" t="s">
        <v>136</v>
      </c>
      <c r="D48" s="32"/>
      <c r="E48" s="19"/>
      <c r="F48" s="51"/>
      <c r="G48" s="51"/>
      <c r="H48" s="51"/>
      <c r="I48" s="51"/>
      <c r="J48" s="51"/>
      <c r="K48" s="51"/>
      <c r="L48" s="51">
        <v>-2243.41</v>
      </c>
      <c r="M48" s="51">
        <v>-4821.74</v>
      </c>
      <c r="N48" s="51">
        <v>-3544.83</v>
      </c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G48" s="52">
        <f t="shared" si="1"/>
        <v>-10609.98</v>
      </c>
      <c r="BH48" s="18" t="s">
        <v>23</v>
      </c>
    </row>
    <row r="49" spans="1:60" s="18" customFormat="1" ht="12.75" customHeight="1" x14ac:dyDescent="0.2">
      <c r="A49" s="1"/>
      <c r="B49" s="18" t="s">
        <v>139</v>
      </c>
      <c r="C49" s="18" t="s">
        <v>140</v>
      </c>
      <c r="D49" s="32"/>
      <c r="E49" s="19"/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-24809.599999999999</v>
      </c>
      <c r="M49" s="51">
        <v>-47887.28</v>
      </c>
      <c r="N49" s="51">
        <v>-47050.96</v>
      </c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G49" s="52">
        <f t="shared" si="1"/>
        <v>-119747.84</v>
      </c>
      <c r="BH49" s="18" t="s">
        <v>64</v>
      </c>
    </row>
    <row r="50" spans="1:60" s="18" customFormat="1" ht="25.5" customHeight="1" x14ac:dyDescent="0.2">
      <c r="A50" s="1"/>
      <c r="B50" s="18" t="s">
        <v>141</v>
      </c>
      <c r="C50" s="18" t="s">
        <v>142</v>
      </c>
      <c r="D50" s="32"/>
      <c r="E50" s="19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G50" s="52">
        <f t="shared" si="1"/>
        <v>0</v>
      </c>
      <c r="BH50" s="18" t="s">
        <v>16</v>
      </c>
    </row>
    <row r="51" spans="1:60" s="18" customFormat="1" ht="12.75" customHeight="1" x14ac:dyDescent="0.2">
      <c r="A51" s="1"/>
      <c r="B51" s="18" t="s">
        <v>147</v>
      </c>
      <c r="C51" s="18" t="s">
        <v>148</v>
      </c>
      <c r="D51" s="32"/>
      <c r="E51" s="19"/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G51" s="52">
        <f t="shared" si="1"/>
        <v>0</v>
      </c>
      <c r="BH51" s="18" t="s">
        <v>64</v>
      </c>
    </row>
    <row r="52" spans="1:60" s="18" customFormat="1" ht="12.75" customHeight="1" x14ac:dyDescent="0.2">
      <c r="A52" s="1"/>
      <c r="B52" s="18" t="s">
        <v>149</v>
      </c>
      <c r="C52" s="18" t="s">
        <v>150</v>
      </c>
      <c r="D52" s="32"/>
      <c r="E52" s="19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G52" s="52">
        <f t="shared" si="1"/>
        <v>0</v>
      </c>
      <c r="BH52" s="18" t="s">
        <v>16</v>
      </c>
    </row>
    <row r="53" spans="1:60" s="18" customFormat="1" ht="12.75" customHeight="1" x14ac:dyDescent="0.2">
      <c r="A53" s="1"/>
      <c r="B53" s="18" t="s">
        <v>271</v>
      </c>
      <c r="C53" s="18" t="s">
        <v>272</v>
      </c>
      <c r="D53" s="32"/>
      <c r="E53" s="19"/>
      <c r="F53" s="51"/>
      <c r="G53" s="51"/>
      <c r="H53" s="51"/>
      <c r="I53" s="51"/>
      <c r="J53" s="51"/>
      <c r="K53" s="51"/>
      <c r="L53" s="51"/>
      <c r="M53" s="51">
        <v>-190.83</v>
      </c>
      <c r="N53" s="51">
        <v>-190.83</v>
      </c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G53" s="52">
        <f t="shared" si="1"/>
        <v>-381.66</v>
      </c>
      <c r="BH53" s="18" t="s">
        <v>23</v>
      </c>
    </row>
    <row r="54" spans="1:60" s="18" customFormat="1" ht="12.75" customHeight="1" x14ac:dyDescent="0.2">
      <c r="A54" s="1"/>
      <c r="B54" s="18" t="s">
        <v>153</v>
      </c>
      <c r="C54" s="18" t="s">
        <v>154</v>
      </c>
      <c r="D54" s="32"/>
      <c r="E54" s="19"/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-190.83</v>
      </c>
      <c r="N54" s="51">
        <v>-190.83</v>
      </c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G54" s="52">
        <f t="shared" si="1"/>
        <v>-381.66</v>
      </c>
      <c r="BH54" s="18" t="s">
        <v>64</v>
      </c>
    </row>
    <row r="55" spans="1:60" s="18" customFormat="1" ht="12.75" customHeight="1" x14ac:dyDescent="0.2">
      <c r="A55" s="1"/>
      <c r="B55" s="18" t="s">
        <v>155</v>
      </c>
      <c r="C55" s="18" t="s">
        <v>156</v>
      </c>
      <c r="D55" s="32"/>
      <c r="E55" s="19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G55" s="52">
        <f t="shared" si="1"/>
        <v>0</v>
      </c>
      <c r="BH55" s="18" t="s">
        <v>16</v>
      </c>
    </row>
    <row r="56" spans="1:60" s="18" customFormat="1" ht="12.75" customHeight="1" x14ac:dyDescent="0.2">
      <c r="A56" s="1"/>
      <c r="B56" s="18" t="s">
        <v>330</v>
      </c>
      <c r="C56" s="18" t="s">
        <v>331</v>
      </c>
      <c r="D56" s="32"/>
      <c r="E56" s="19"/>
      <c r="F56" s="51"/>
      <c r="G56" s="51"/>
      <c r="H56" s="51"/>
      <c r="I56" s="51"/>
      <c r="J56" s="51"/>
      <c r="K56" s="51"/>
      <c r="L56" s="51"/>
      <c r="M56" s="51">
        <v>-20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G56" s="52">
        <f t="shared" si="1"/>
        <v>-20</v>
      </c>
      <c r="BH56" s="18" t="s">
        <v>23</v>
      </c>
    </row>
    <row r="57" spans="1:60" s="18" customFormat="1" ht="12.75" customHeight="1" x14ac:dyDescent="0.2">
      <c r="A57" s="1"/>
      <c r="B57" s="18" t="s">
        <v>161</v>
      </c>
      <c r="C57" s="18" t="s">
        <v>162</v>
      </c>
      <c r="D57" s="32"/>
      <c r="E57" s="19"/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-20</v>
      </c>
      <c r="N57" s="51">
        <v>0</v>
      </c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G57" s="52">
        <f t="shared" si="1"/>
        <v>-20</v>
      </c>
      <c r="BH57" s="18" t="s">
        <v>64</v>
      </c>
    </row>
    <row r="58" spans="1:60" s="18" customFormat="1" ht="12.75" customHeight="1" x14ac:dyDescent="0.2">
      <c r="A58" s="1"/>
      <c r="B58" s="18" t="s">
        <v>163</v>
      </c>
      <c r="C58" s="18" t="s">
        <v>164</v>
      </c>
      <c r="D58" s="32"/>
      <c r="E58" s="19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G58" s="52">
        <f t="shared" si="1"/>
        <v>0</v>
      </c>
      <c r="BH58" s="18" t="s">
        <v>16</v>
      </c>
    </row>
    <row r="59" spans="1:60" s="18" customFormat="1" ht="12.75" customHeight="1" x14ac:dyDescent="0.2">
      <c r="A59" s="1"/>
      <c r="B59" s="18" t="s">
        <v>275</v>
      </c>
      <c r="C59" s="18" t="s">
        <v>276</v>
      </c>
      <c r="D59" s="32"/>
      <c r="E59" s="19"/>
      <c r="F59" s="51"/>
      <c r="G59" s="51"/>
      <c r="H59" s="51"/>
      <c r="I59" s="51"/>
      <c r="J59" s="51"/>
      <c r="K59" s="51"/>
      <c r="L59" s="51"/>
      <c r="M59" s="51">
        <v>-857.33</v>
      </c>
      <c r="N59" s="51">
        <v>-806.37</v>
      </c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G59" s="52">
        <f t="shared" si="1"/>
        <v>-1663.7</v>
      </c>
      <c r="BH59" s="18" t="s">
        <v>23</v>
      </c>
    </row>
    <row r="60" spans="1:60" s="18" customFormat="1" ht="12.75" customHeight="1" x14ac:dyDescent="0.2">
      <c r="A60" s="1"/>
      <c r="B60" s="18" t="s">
        <v>167</v>
      </c>
      <c r="C60" s="18" t="s">
        <v>168</v>
      </c>
      <c r="D60" s="32"/>
      <c r="E60" s="19"/>
      <c r="F60" s="51"/>
      <c r="G60" s="51"/>
      <c r="H60" s="51"/>
      <c r="I60" s="51"/>
      <c r="J60" s="51"/>
      <c r="K60" s="51"/>
      <c r="L60" s="51">
        <v>-8656.74</v>
      </c>
      <c r="M60" s="51">
        <v>-9314</v>
      </c>
      <c r="N60" s="51">
        <v>-9548.36</v>
      </c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G60" s="52">
        <f t="shared" si="1"/>
        <v>-27519.1</v>
      </c>
      <c r="BH60" s="18" t="s">
        <v>23</v>
      </c>
    </row>
    <row r="61" spans="1:60" s="18" customFormat="1" ht="12.75" customHeight="1" x14ac:dyDescent="0.2">
      <c r="A61" s="1"/>
      <c r="B61" s="18" t="s">
        <v>171</v>
      </c>
      <c r="C61" s="18" t="s">
        <v>172</v>
      </c>
      <c r="D61" s="32"/>
      <c r="E61" s="19"/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-8656.74</v>
      </c>
      <c r="M61" s="51">
        <v>-10171.33</v>
      </c>
      <c r="N61" s="51">
        <v>-10354.73</v>
      </c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G61" s="52">
        <f t="shared" si="1"/>
        <v>-29182.799999999999</v>
      </c>
      <c r="BH61" s="18" t="s">
        <v>64</v>
      </c>
    </row>
    <row r="62" spans="1:60" s="18" customFormat="1" ht="13.5" customHeight="1" x14ac:dyDescent="0.2">
      <c r="A62" s="1"/>
      <c r="B62" s="18" t="s">
        <v>173</v>
      </c>
      <c r="C62" s="18" t="s">
        <v>174</v>
      </c>
      <c r="D62" s="32"/>
      <c r="E62" s="19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G62" s="52">
        <f t="shared" si="1"/>
        <v>0</v>
      </c>
      <c r="BH62" s="18" t="s">
        <v>16</v>
      </c>
    </row>
    <row r="63" spans="1:60" s="18" customFormat="1" ht="12.75" customHeight="1" x14ac:dyDescent="0.2">
      <c r="A63" s="1"/>
      <c r="B63" s="18" t="s">
        <v>175</v>
      </c>
      <c r="C63" s="18" t="s">
        <v>176</v>
      </c>
      <c r="D63" s="32"/>
      <c r="E63" s="19"/>
      <c r="F63" s="51"/>
      <c r="G63" s="51"/>
      <c r="H63" s="51"/>
      <c r="I63" s="51"/>
      <c r="J63" s="51"/>
      <c r="K63" s="51"/>
      <c r="L63" s="51"/>
      <c r="M63" s="51">
        <v>-21679.47</v>
      </c>
      <c r="N63" s="51">
        <v>-21679.47</v>
      </c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G63" s="52">
        <f t="shared" si="1"/>
        <v>-43358.94</v>
      </c>
      <c r="BH63" s="18" t="s">
        <v>23</v>
      </c>
    </row>
    <row r="64" spans="1:60" s="18" customFormat="1" ht="12.75" customHeight="1" x14ac:dyDescent="0.2">
      <c r="A64" s="1"/>
      <c r="B64" s="18" t="s">
        <v>177</v>
      </c>
      <c r="C64" s="18" t="s">
        <v>178</v>
      </c>
      <c r="D64" s="32"/>
      <c r="E64" s="19"/>
      <c r="F64" s="51"/>
      <c r="G64" s="51"/>
      <c r="H64" s="51"/>
      <c r="I64" s="51"/>
      <c r="J64" s="51"/>
      <c r="K64" s="51"/>
      <c r="L64" s="51">
        <v>4525</v>
      </c>
      <c r="M64" s="51">
        <v>4525</v>
      </c>
      <c r="N64" s="51">
        <v>4525</v>
      </c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G64" s="52">
        <f t="shared" si="1"/>
        <v>13575</v>
      </c>
      <c r="BH64" s="18" t="s">
        <v>23</v>
      </c>
    </row>
    <row r="65" spans="1:60" s="18" customFormat="1" ht="12.75" customHeight="1" x14ac:dyDescent="0.2">
      <c r="A65" s="1"/>
      <c r="B65" s="18" t="s">
        <v>179</v>
      </c>
      <c r="C65" s="18" t="s">
        <v>180</v>
      </c>
      <c r="D65" s="32"/>
      <c r="E65" s="19"/>
      <c r="F65" s="51"/>
      <c r="G65" s="51"/>
      <c r="H65" s="51"/>
      <c r="I65" s="51"/>
      <c r="J65" s="51"/>
      <c r="K65" s="51"/>
      <c r="L65" s="51"/>
      <c r="M65" s="51">
        <v>7220.81</v>
      </c>
      <c r="N65" s="51">
        <v>7505.81</v>
      </c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G65" s="52">
        <f t="shared" si="1"/>
        <v>14726.62</v>
      </c>
      <c r="BH65" s="18" t="s">
        <v>23</v>
      </c>
    </row>
    <row r="66" spans="1:60" s="18" customFormat="1" ht="12.75" customHeight="1" x14ac:dyDescent="0.2">
      <c r="A66" s="1"/>
      <c r="B66" s="18" t="s">
        <v>181</v>
      </c>
      <c r="C66" s="18" t="s">
        <v>182</v>
      </c>
      <c r="D66" s="32"/>
      <c r="E66" s="19"/>
      <c r="F66" s="51"/>
      <c r="G66" s="51"/>
      <c r="H66" s="51"/>
      <c r="I66" s="51"/>
      <c r="J66" s="51"/>
      <c r="K66" s="51"/>
      <c r="L66" s="51">
        <v>-2317.44</v>
      </c>
      <c r="M66" s="51">
        <v>-2471.35</v>
      </c>
      <c r="N66" s="51">
        <v>-2673.56</v>
      </c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G66" s="52">
        <f t="shared" si="1"/>
        <v>-7462.35</v>
      </c>
      <c r="BH66" s="18" t="s">
        <v>23</v>
      </c>
    </row>
    <row r="67" spans="1:60" s="18" customFormat="1" ht="12.75" customHeight="1" x14ac:dyDescent="0.2">
      <c r="A67" s="1"/>
      <c r="B67" s="18" t="s">
        <v>183</v>
      </c>
      <c r="C67" s="18" t="s">
        <v>184</v>
      </c>
      <c r="D67" s="32"/>
      <c r="E67" s="19"/>
      <c r="F67" s="51"/>
      <c r="G67" s="51"/>
      <c r="H67" s="51"/>
      <c r="I67" s="51"/>
      <c r="J67" s="51"/>
      <c r="K67" s="51"/>
      <c r="L67" s="51"/>
      <c r="M67" s="51"/>
      <c r="N67" s="51">
        <v>-33.18</v>
      </c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G67" s="52">
        <f t="shared" si="1"/>
        <v>-33.18</v>
      </c>
      <c r="BH67" s="18" t="s">
        <v>23</v>
      </c>
    </row>
    <row r="68" spans="1:60" s="18" customFormat="1" ht="12.75" customHeight="1" x14ac:dyDescent="0.2">
      <c r="A68" s="1"/>
      <c r="B68" s="18" t="s">
        <v>187</v>
      </c>
      <c r="C68" s="18" t="s">
        <v>188</v>
      </c>
      <c r="D68" s="32"/>
      <c r="E68" s="19"/>
      <c r="F68" s="51"/>
      <c r="G68" s="51"/>
      <c r="H68" s="51"/>
      <c r="I68" s="51"/>
      <c r="J68" s="51"/>
      <c r="K68" s="51"/>
      <c r="L68" s="51">
        <v>-18.61</v>
      </c>
      <c r="M68" s="51">
        <v>-925.28</v>
      </c>
      <c r="N68" s="51">
        <v>-376.73</v>
      </c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G68" s="52">
        <f t="shared" si="1"/>
        <v>-1320.62</v>
      </c>
      <c r="BH68" s="18" t="s">
        <v>23</v>
      </c>
    </row>
    <row r="69" spans="1:60" s="18" customFormat="1" ht="12.75" customHeight="1" x14ac:dyDescent="0.2">
      <c r="A69" s="1"/>
      <c r="B69" s="18" t="s">
        <v>279</v>
      </c>
      <c r="C69" s="18" t="s">
        <v>280</v>
      </c>
      <c r="D69" s="32"/>
      <c r="E69" s="19"/>
      <c r="F69" s="51"/>
      <c r="G69" s="51"/>
      <c r="H69" s="51"/>
      <c r="I69" s="51"/>
      <c r="J69" s="51"/>
      <c r="K69" s="51"/>
      <c r="L69" s="51"/>
      <c r="M69" s="51">
        <v>-11.99</v>
      </c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G69" s="52">
        <f t="shared" si="1"/>
        <v>-11.99</v>
      </c>
      <c r="BH69" s="18" t="s">
        <v>23</v>
      </c>
    </row>
    <row r="70" spans="1:60" s="18" customFormat="1" ht="12.75" customHeight="1" x14ac:dyDescent="0.2">
      <c r="A70" s="1"/>
      <c r="B70" s="18" t="s">
        <v>189</v>
      </c>
      <c r="C70" s="18" t="s">
        <v>190</v>
      </c>
      <c r="D70" s="32"/>
      <c r="E70" s="19"/>
      <c r="F70" s="51">
        <v>-63.86</v>
      </c>
      <c r="G70" s="51"/>
      <c r="H70" s="51"/>
      <c r="I70" s="51"/>
      <c r="J70" s="51"/>
      <c r="K70" s="51"/>
      <c r="L70" s="51">
        <v>-1348.14</v>
      </c>
      <c r="M70" s="51">
        <v>-3556.26</v>
      </c>
      <c r="N70" s="51">
        <v>-8666.93</v>
      </c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G70" s="52">
        <f t="shared" si="1"/>
        <v>-13635.19</v>
      </c>
      <c r="BH70" s="18" t="s">
        <v>23</v>
      </c>
    </row>
    <row r="71" spans="1:60" s="18" customFormat="1" ht="12.75" customHeight="1" x14ac:dyDescent="0.2">
      <c r="A71" s="1"/>
      <c r="B71" s="18" t="s">
        <v>193</v>
      </c>
      <c r="C71" s="18" t="s">
        <v>194</v>
      </c>
      <c r="D71" s="32"/>
      <c r="E71" s="19"/>
      <c r="F71" s="51"/>
      <c r="G71" s="51"/>
      <c r="H71" s="51"/>
      <c r="I71" s="51"/>
      <c r="J71" s="51"/>
      <c r="K71" s="51"/>
      <c r="L71" s="51"/>
      <c r="M71" s="51">
        <v>-836.45</v>
      </c>
      <c r="N71" s="51">
        <v>-706.45</v>
      </c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G71" s="52">
        <f t="shared" si="1"/>
        <v>-1542.9</v>
      </c>
      <c r="BH71" s="18" t="s">
        <v>23</v>
      </c>
    </row>
    <row r="72" spans="1:60" s="18" customFormat="1" ht="12.75" customHeight="1" x14ac:dyDescent="0.2">
      <c r="A72" s="1"/>
      <c r="B72" s="18" t="s">
        <v>195</v>
      </c>
      <c r="C72" s="18" t="s">
        <v>196</v>
      </c>
      <c r="D72" s="32"/>
      <c r="E72" s="19"/>
      <c r="F72" s="51"/>
      <c r="G72" s="51"/>
      <c r="H72" s="51"/>
      <c r="I72" s="51"/>
      <c r="J72" s="51"/>
      <c r="K72" s="51"/>
      <c r="L72" s="51">
        <v>-333.8</v>
      </c>
      <c r="M72" s="51">
        <v>-271.3</v>
      </c>
      <c r="N72" s="51">
        <v>-333.8</v>
      </c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G72" s="52">
        <f t="shared" si="1"/>
        <v>-938.90000000000009</v>
      </c>
      <c r="BH72" s="18" t="s">
        <v>23</v>
      </c>
    </row>
    <row r="73" spans="1:60" s="18" customFormat="1" ht="12.75" customHeight="1" x14ac:dyDescent="0.2">
      <c r="A73" s="1"/>
      <c r="B73" s="18" t="s">
        <v>197</v>
      </c>
      <c r="C73" s="18" t="s">
        <v>198</v>
      </c>
      <c r="D73" s="32"/>
      <c r="E73" s="19"/>
      <c r="F73" s="51">
        <v>-63.86</v>
      </c>
      <c r="G73" s="51">
        <v>0</v>
      </c>
      <c r="H73" s="51">
        <v>0</v>
      </c>
      <c r="I73" s="51">
        <v>0</v>
      </c>
      <c r="J73" s="51">
        <v>0</v>
      </c>
      <c r="K73" s="51">
        <v>0</v>
      </c>
      <c r="L73" s="51">
        <v>507.01</v>
      </c>
      <c r="M73" s="51">
        <v>-18006.29</v>
      </c>
      <c r="N73" s="51">
        <v>-22439.31</v>
      </c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G73" s="52">
        <f t="shared" si="1"/>
        <v>-40002.449999999997</v>
      </c>
      <c r="BH73" s="18" t="s">
        <v>64</v>
      </c>
    </row>
    <row r="74" spans="1:60" s="18" customFormat="1" ht="12.75" customHeight="1" x14ac:dyDescent="0.2">
      <c r="A74" s="1"/>
      <c r="B74" s="18" t="s">
        <v>199</v>
      </c>
      <c r="C74" s="18" t="s">
        <v>200</v>
      </c>
      <c r="D74" s="32"/>
      <c r="E74" s="19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G74" s="52">
        <f t="shared" si="1"/>
        <v>0</v>
      </c>
      <c r="BH74" s="18" t="s">
        <v>16</v>
      </c>
    </row>
    <row r="75" spans="1:60" s="18" customFormat="1" ht="12.75" customHeight="1" x14ac:dyDescent="0.2">
      <c r="A75" s="1"/>
      <c r="B75" s="18" t="s">
        <v>203</v>
      </c>
      <c r="C75" s="18" t="s">
        <v>204</v>
      </c>
      <c r="D75" s="32"/>
      <c r="E75" s="19"/>
      <c r="F75" s="51"/>
      <c r="G75" s="51"/>
      <c r="H75" s="51"/>
      <c r="I75" s="51"/>
      <c r="J75" s="51"/>
      <c r="K75" s="51"/>
      <c r="L75" s="51"/>
      <c r="M75" s="51">
        <v>-1290.68</v>
      </c>
      <c r="N75" s="51">
        <v>-795.83</v>
      </c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G75" s="52">
        <f t="shared" ref="BG75:BG97" si="2">SUM(F75:BE75)</f>
        <v>-2086.5100000000002</v>
      </c>
      <c r="BH75" s="18" t="s">
        <v>23</v>
      </c>
    </row>
    <row r="76" spans="1:60" s="18" customFormat="1" ht="12.75" customHeight="1" x14ac:dyDescent="0.2">
      <c r="A76" s="1"/>
      <c r="B76" s="18" t="s">
        <v>205</v>
      </c>
      <c r="C76" s="18" t="s">
        <v>206</v>
      </c>
      <c r="D76" s="32"/>
      <c r="E76" s="19"/>
      <c r="F76" s="51">
        <v>0</v>
      </c>
      <c r="G76" s="51">
        <v>0</v>
      </c>
      <c r="H76" s="51">
        <v>0</v>
      </c>
      <c r="I76" s="51">
        <v>0</v>
      </c>
      <c r="J76" s="51">
        <v>0</v>
      </c>
      <c r="K76" s="51">
        <v>0</v>
      </c>
      <c r="L76" s="51">
        <v>0</v>
      </c>
      <c r="M76" s="51">
        <v>-1290.68</v>
      </c>
      <c r="N76" s="51">
        <v>-795.83</v>
      </c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G76" s="52">
        <f t="shared" si="2"/>
        <v>-2086.5100000000002</v>
      </c>
      <c r="BH76" s="18" t="s">
        <v>64</v>
      </c>
    </row>
    <row r="77" spans="1:60" s="18" customFormat="1" ht="12.75" customHeight="1" x14ac:dyDescent="0.2">
      <c r="A77" s="1"/>
      <c r="B77" s="18" t="s">
        <v>207</v>
      </c>
      <c r="C77" s="18" t="s">
        <v>208</v>
      </c>
      <c r="D77" s="32"/>
      <c r="E77" s="19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G77" s="52">
        <f t="shared" si="2"/>
        <v>0</v>
      </c>
      <c r="BH77" s="18" t="s">
        <v>16</v>
      </c>
    </row>
    <row r="78" spans="1:60" s="18" customFormat="1" ht="12.75" customHeight="1" x14ac:dyDescent="0.2">
      <c r="A78" s="1"/>
      <c r="B78" s="18" t="s">
        <v>211</v>
      </c>
      <c r="C78" s="18" t="s">
        <v>281</v>
      </c>
      <c r="D78" s="32"/>
      <c r="E78" s="19"/>
      <c r="F78" s="51">
        <v>0</v>
      </c>
      <c r="G78" s="51">
        <v>0</v>
      </c>
      <c r="H78" s="51">
        <v>0</v>
      </c>
      <c r="I78" s="51">
        <v>0</v>
      </c>
      <c r="J78" s="51">
        <v>0</v>
      </c>
      <c r="K78" s="51">
        <v>0</v>
      </c>
      <c r="L78" s="51">
        <v>0</v>
      </c>
      <c r="M78" s="51">
        <v>0</v>
      </c>
      <c r="N78" s="51">
        <v>0</v>
      </c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G78" s="52">
        <f t="shared" si="2"/>
        <v>0</v>
      </c>
      <c r="BH78" s="18" t="s">
        <v>64</v>
      </c>
    </row>
    <row r="79" spans="1:60" s="18" customFormat="1" ht="12.75" customHeight="1" x14ac:dyDescent="0.2">
      <c r="A79" s="1"/>
      <c r="B79" s="18" t="s">
        <v>213</v>
      </c>
      <c r="C79" s="18" t="s">
        <v>214</v>
      </c>
      <c r="D79" s="32"/>
      <c r="E79" s="19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G79" s="52">
        <f t="shared" si="2"/>
        <v>0</v>
      </c>
      <c r="BH79" s="18" t="s">
        <v>16</v>
      </c>
    </row>
    <row r="80" spans="1:60" s="18" customFormat="1" ht="12.75" customHeight="1" x14ac:dyDescent="0.2">
      <c r="A80" s="1"/>
      <c r="B80" s="18" t="s">
        <v>217</v>
      </c>
      <c r="C80" s="18" t="s">
        <v>218</v>
      </c>
      <c r="D80" s="32"/>
      <c r="E80" s="19"/>
      <c r="F80" s="51"/>
      <c r="G80" s="51"/>
      <c r="H80" s="51"/>
      <c r="I80" s="51"/>
      <c r="J80" s="51"/>
      <c r="K80" s="51"/>
      <c r="L80" s="51">
        <v>-1401.39</v>
      </c>
      <c r="M80" s="51">
        <v>-600.97</v>
      </c>
      <c r="N80" s="51">
        <v>-586.28</v>
      </c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G80" s="52">
        <f t="shared" si="2"/>
        <v>-2588.6400000000003</v>
      </c>
      <c r="BH80" s="18" t="s">
        <v>23</v>
      </c>
    </row>
    <row r="81" spans="1:60" s="18" customFormat="1" ht="12.75" customHeight="1" x14ac:dyDescent="0.2">
      <c r="A81" s="1"/>
      <c r="B81" s="18" t="s">
        <v>219</v>
      </c>
      <c r="C81" s="18" t="s">
        <v>220</v>
      </c>
      <c r="D81" s="32"/>
      <c r="E81" s="19"/>
      <c r="F81" s="51">
        <v>0</v>
      </c>
      <c r="G81" s="51">
        <v>0</v>
      </c>
      <c r="H81" s="51">
        <v>0</v>
      </c>
      <c r="I81" s="51">
        <v>0</v>
      </c>
      <c r="J81" s="51">
        <v>0</v>
      </c>
      <c r="K81" s="51">
        <v>0</v>
      </c>
      <c r="L81" s="51">
        <v>-1401.39</v>
      </c>
      <c r="M81" s="51">
        <v>-600.97</v>
      </c>
      <c r="N81" s="51">
        <v>-586.28</v>
      </c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G81" s="52">
        <f t="shared" si="2"/>
        <v>-2588.6400000000003</v>
      </c>
      <c r="BH81" s="18" t="s">
        <v>64</v>
      </c>
    </row>
    <row r="82" spans="1:60" s="18" customFormat="1" ht="12.75" customHeight="1" x14ac:dyDescent="0.2">
      <c r="A82" s="1"/>
      <c r="B82" s="18" t="s">
        <v>221</v>
      </c>
      <c r="C82" s="18" t="s">
        <v>222</v>
      </c>
      <c r="D82" s="32"/>
      <c r="E82" s="19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G82" s="52">
        <f t="shared" si="2"/>
        <v>0</v>
      </c>
      <c r="BH82" s="18" t="s">
        <v>16</v>
      </c>
    </row>
    <row r="83" spans="1:60" s="18" customFormat="1" ht="12.75" customHeight="1" x14ac:dyDescent="0.2">
      <c r="A83" s="1"/>
      <c r="B83" s="18" t="s">
        <v>223</v>
      </c>
      <c r="C83" s="18" t="s">
        <v>224</v>
      </c>
      <c r="D83" s="32"/>
      <c r="E83" s="19"/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G83" s="52">
        <f t="shared" si="2"/>
        <v>0</v>
      </c>
      <c r="BH83" s="18" t="s">
        <v>64</v>
      </c>
    </row>
    <row r="84" spans="1:60" s="18" customFormat="1" ht="12.75" customHeight="1" x14ac:dyDescent="0.2">
      <c r="A84" s="1"/>
      <c r="B84" s="18" t="s">
        <v>225</v>
      </c>
      <c r="C84" s="18" t="s">
        <v>226</v>
      </c>
      <c r="D84" s="32"/>
      <c r="E84" s="19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G84" s="52">
        <f t="shared" si="2"/>
        <v>0</v>
      </c>
      <c r="BH84" s="18" t="s">
        <v>16</v>
      </c>
    </row>
    <row r="85" spans="1:60" s="18" customFormat="1" ht="12.75" customHeight="1" x14ac:dyDescent="0.2">
      <c r="A85" s="1"/>
      <c r="B85" s="18" t="s">
        <v>227</v>
      </c>
      <c r="C85" s="18" t="s">
        <v>228</v>
      </c>
      <c r="D85" s="32"/>
      <c r="E85" s="19"/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G85" s="52">
        <f t="shared" si="2"/>
        <v>0</v>
      </c>
      <c r="BH85" s="18" t="s">
        <v>64</v>
      </c>
    </row>
    <row r="86" spans="1:60" s="18" customFormat="1" ht="12.75" customHeight="1" x14ac:dyDescent="0.2">
      <c r="A86" s="1"/>
      <c r="B86" s="18" t="s">
        <v>229</v>
      </c>
      <c r="C86" s="18" t="s">
        <v>230</v>
      </c>
      <c r="D86" s="32"/>
      <c r="E86" s="19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G86" s="52">
        <f t="shared" si="2"/>
        <v>0</v>
      </c>
      <c r="BH86" s="18" t="s">
        <v>16</v>
      </c>
    </row>
    <row r="87" spans="1:60" s="18" customFormat="1" ht="12.75" customHeight="1" x14ac:dyDescent="0.2">
      <c r="A87" s="1"/>
      <c r="B87" s="18" t="s">
        <v>231</v>
      </c>
      <c r="C87" s="18" t="s">
        <v>232</v>
      </c>
      <c r="D87" s="32"/>
      <c r="E87" s="19"/>
      <c r="F87" s="51">
        <v>0</v>
      </c>
      <c r="G87" s="51">
        <v>0</v>
      </c>
      <c r="H87" s="51">
        <v>0</v>
      </c>
      <c r="I87" s="51">
        <v>0</v>
      </c>
      <c r="J87" s="51">
        <v>0</v>
      </c>
      <c r="K87" s="51">
        <v>0</v>
      </c>
      <c r="L87" s="51">
        <v>0</v>
      </c>
      <c r="M87" s="51">
        <v>0</v>
      </c>
      <c r="N87" s="51">
        <v>0</v>
      </c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G87" s="52">
        <f t="shared" si="2"/>
        <v>0</v>
      </c>
      <c r="BH87" s="18" t="s">
        <v>64</v>
      </c>
    </row>
    <row r="88" spans="1:60" s="18" customFormat="1" ht="12.75" customHeight="1" x14ac:dyDescent="0.2">
      <c r="A88" s="1"/>
      <c r="B88" s="18" t="s">
        <v>233</v>
      </c>
      <c r="C88" s="18" t="s">
        <v>234</v>
      </c>
      <c r="D88" s="32"/>
      <c r="E88" s="19"/>
      <c r="F88" s="51">
        <v>-63.86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-34360.720000000001</v>
      </c>
      <c r="M88" s="51">
        <v>-78167.38</v>
      </c>
      <c r="N88" s="51">
        <v>-81417.94</v>
      </c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G88" s="52">
        <f t="shared" si="2"/>
        <v>-194009.90000000002</v>
      </c>
      <c r="BH88" s="18" t="s">
        <v>64</v>
      </c>
    </row>
    <row r="89" spans="1:60" s="18" customFormat="1" ht="12.75" customHeight="1" x14ac:dyDescent="0.2">
      <c r="A89" s="1"/>
      <c r="B89" s="18" t="s">
        <v>235</v>
      </c>
      <c r="C89" s="18" t="s">
        <v>236</v>
      </c>
      <c r="D89" s="32"/>
      <c r="E89" s="19"/>
      <c r="F89" s="51">
        <v>67792.33</v>
      </c>
      <c r="G89" s="51">
        <v>59579</v>
      </c>
      <c r="H89" s="51">
        <v>83143.789999999994</v>
      </c>
      <c r="I89" s="51">
        <v>67398.2</v>
      </c>
      <c r="J89" s="51">
        <v>97357.82</v>
      </c>
      <c r="K89" s="51">
        <v>73528.08</v>
      </c>
      <c r="L89" s="51">
        <v>40484.9</v>
      </c>
      <c r="M89" s="51">
        <v>43089.760000000002</v>
      </c>
      <c r="N89" s="51">
        <v>11685.76</v>
      </c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G89" s="52">
        <f t="shared" si="2"/>
        <v>544059.64</v>
      </c>
      <c r="BH89" s="18" t="s">
        <v>64</v>
      </c>
    </row>
    <row r="90" spans="1:60" s="18" customFormat="1" ht="12.75" customHeight="1" x14ac:dyDescent="0.2">
      <c r="A90" s="1"/>
      <c r="B90" s="18" t="s">
        <v>237</v>
      </c>
      <c r="C90" s="18" t="s">
        <v>238</v>
      </c>
      <c r="D90" s="32"/>
      <c r="E90" s="19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G90" s="52">
        <f t="shared" si="2"/>
        <v>0</v>
      </c>
      <c r="BH90" s="18" t="s">
        <v>16</v>
      </c>
    </row>
    <row r="91" spans="1:60" s="18" customFormat="1" ht="12.75" customHeight="1" x14ac:dyDescent="0.2">
      <c r="A91" s="1"/>
      <c r="B91" s="18" t="s">
        <v>239</v>
      </c>
      <c r="C91" s="18" t="s">
        <v>238</v>
      </c>
      <c r="D91" s="32"/>
      <c r="E91" s="19"/>
      <c r="F91" s="51">
        <v>67792.33</v>
      </c>
      <c r="G91" s="51">
        <v>59579</v>
      </c>
      <c r="H91" s="51">
        <v>83143.789999999994</v>
      </c>
      <c r="I91" s="51">
        <v>67398.2</v>
      </c>
      <c r="J91" s="51">
        <v>97357.82</v>
      </c>
      <c r="K91" s="51">
        <v>73528.08</v>
      </c>
      <c r="L91" s="51">
        <v>40484.9</v>
      </c>
      <c r="M91" s="51">
        <v>43089.760000000002</v>
      </c>
      <c r="N91" s="51">
        <v>11685.76</v>
      </c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G91" s="52">
        <f t="shared" si="2"/>
        <v>544059.64</v>
      </c>
      <c r="BH91" s="18" t="s">
        <v>64</v>
      </c>
    </row>
    <row r="92" spans="1:60" s="18" customFormat="1" ht="12.75" customHeight="1" x14ac:dyDescent="0.2">
      <c r="A92" s="1"/>
      <c r="B92" s="18" t="s">
        <v>240</v>
      </c>
      <c r="C92" s="18" t="s">
        <v>241</v>
      </c>
      <c r="D92" s="32"/>
      <c r="E92" s="19"/>
      <c r="F92" s="51">
        <v>67792.33</v>
      </c>
      <c r="G92" s="51">
        <v>59579</v>
      </c>
      <c r="H92" s="51">
        <v>83143.789999999994</v>
      </c>
      <c r="I92" s="51">
        <v>67398.2</v>
      </c>
      <c r="J92" s="51">
        <v>97357.82</v>
      </c>
      <c r="K92" s="51">
        <v>73528.08</v>
      </c>
      <c r="L92" s="51">
        <v>40484.9</v>
      </c>
      <c r="M92" s="51">
        <v>43089.760000000002</v>
      </c>
      <c r="N92" s="51">
        <v>11685.76</v>
      </c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G92" s="52">
        <f t="shared" si="2"/>
        <v>544059.64</v>
      </c>
      <c r="BH92" s="18" t="s">
        <v>64</v>
      </c>
    </row>
    <row r="93" spans="1:60" s="18" customFormat="1" ht="12.75" customHeight="1" x14ac:dyDescent="0.2">
      <c r="A93" s="1"/>
      <c r="B93" s="18" t="s">
        <v>242</v>
      </c>
      <c r="C93" s="18" t="s">
        <v>243</v>
      </c>
      <c r="D93" s="32"/>
      <c r="E93" s="19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G93" s="52">
        <f t="shared" si="2"/>
        <v>0</v>
      </c>
      <c r="BH93" s="18" t="s">
        <v>16</v>
      </c>
    </row>
    <row r="94" spans="1:60" s="18" customFormat="1" ht="12.75" customHeight="1" x14ac:dyDescent="0.2">
      <c r="A94" s="1"/>
      <c r="B94" s="18" t="s">
        <v>248</v>
      </c>
      <c r="C94" s="18" t="s">
        <v>249</v>
      </c>
      <c r="D94" s="32"/>
      <c r="E94" s="19"/>
      <c r="F94" s="51">
        <v>67792.33</v>
      </c>
      <c r="G94" s="51">
        <v>59579</v>
      </c>
      <c r="H94" s="51">
        <v>83143.789999999994</v>
      </c>
      <c r="I94" s="51">
        <v>67398.2</v>
      </c>
      <c r="J94" s="51">
        <v>97357.82</v>
      </c>
      <c r="K94" s="51">
        <v>73528.08</v>
      </c>
      <c r="L94" s="51">
        <v>40484.9</v>
      </c>
      <c r="M94" s="51">
        <v>43089.760000000002</v>
      </c>
      <c r="N94" s="51">
        <v>11685.76</v>
      </c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G94" s="52">
        <f t="shared" si="2"/>
        <v>544059.64</v>
      </c>
      <c r="BH94" s="18" t="s">
        <v>64</v>
      </c>
    </row>
    <row r="95" spans="1:60" s="18" customFormat="1" ht="12.75" customHeight="1" x14ac:dyDescent="0.2">
      <c r="A95" s="1"/>
      <c r="B95" s="18" t="s">
        <v>250</v>
      </c>
      <c r="C95" s="18" t="s">
        <v>251</v>
      </c>
      <c r="D95" s="32"/>
      <c r="E95" s="19"/>
      <c r="F95" s="51"/>
      <c r="G95" s="51"/>
      <c r="H95" s="51"/>
      <c r="I95" s="51"/>
      <c r="J95" s="51"/>
      <c r="K95" s="51"/>
      <c r="L95" s="51">
        <v>-12791.33</v>
      </c>
      <c r="M95" s="51">
        <v>-14858</v>
      </c>
      <c r="N95" s="51">
        <v>-12745</v>
      </c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G95" s="52">
        <f t="shared" si="2"/>
        <v>-40394.33</v>
      </c>
      <c r="BH95" s="18" t="s">
        <v>23</v>
      </c>
    </row>
    <row r="96" spans="1:60" s="18" customFormat="1" ht="12.75" customHeight="1" x14ac:dyDescent="0.2">
      <c r="A96" s="1"/>
      <c r="B96" s="18" t="s">
        <v>252</v>
      </c>
      <c r="C96" s="18" t="s">
        <v>253</v>
      </c>
      <c r="D96" s="32"/>
      <c r="E96" s="19"/>
      <c r="F96" s="51"/>
      <c r="G96" s="51"/>
      <c r="H96" s="51"/>
      <c r="I96" s="51"/>
      <c r="J96" s="51"/>
      <c r="K96" s="51"/>
      <c r="L96" s="51">
        <v>5335</v>
      </c>
      <c r="M96" s="51">
        <v>-3852.67</v>
      </c>
      <c r="N96" s="51">
        <v>-1482.33</v>
      </c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G96" s="52">
        <f t="shared" si="2"/>
        <v>0</v>
      </c>
      <c r="BH96" s="18" t="s">
        <v>23</v>
      </c>
    </row>
    <row r="97" spans="1:60" s="18" customFormat="1" ht="12.75" customHeight="1" x14ac:dyDescent="0.2">
      <c r="A97" s="1"/>
      <c r="B97" s="18" t="s">
        <v>254</v>
      </c>
      <c r="C97" s="18" t="s">
        <v>255</v>
      </c>
      <c r="D97" s="32"/>
      <c r="E97" s="19"/>
      <c r="F97" s="51">
        <v>67792.33</v>
      </c>
      <c r="G97" s="51">
        <v>59579</v>
      </c>
      <c r="H97" s="51">
        <v>83143.789999999994</v>
      </c>
      <c r="I97" s="51">
        <v>67398.2</v>
      </c>
      <c r="J97" s="51">
        <v>97357.82</v>
      </c>
      <c r="K97" s="51">
        <v>73528.08</v>
      </c>
      <c r="L97" s="51">
        <v>33028.57</v>
      </c>
      <c r="M97" s="51">
        <v>24379.09</v>
      </c>
      <c r="N97" s="51">
        <v>-2541.5700000000002</v>
      </c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G97" s="52">
        <f t="shared" si="2"/>
        <v>503665.31000000006</v>
      </c>
      <c r="BH97" s="18" t="s">
        <v>64</v>
      </c>
    </row>
    <row r="98" spans="1:60" x14ac:dyDescent="0.25">
      <c r="A98" s="1"/>
    </row>
    <row r="99" spans="1:60" x14ac:dyDescent="0.25">
      <c r="A99" s="1"/>
    </row>
    <row r="100" spans="1:60" x14ac:dyDescent="0.25">
      <c r="BG100" s="6"/>
    </row>
  </sheetData>
  <mergeCells count="3">
    <mergeCell ref="B3:BG3"/>
    <mergeCell ref="B4:BG4"/>
    <mergeCell ref="B5:BG5"/>
  </mergeCells>
  <conditionalFormatting sqref="B11:B97">
    <cfRule type="expression" dxfId="99" priority="3" stopIfTrue="1">
      <formula>EXACT($BH11,"NTE")</formula>
    </cfRule>
    <cfRule type="expression" dxfId="98" priority="6" stopIfTrue="1">
      <formula>EXACT($BH11,"HDR")</formula>
    </cfRule>
    <cfRule type="expression" dxfId="97" priority="7" stopIfTrue="1">
      <formula>EXACT($BH11,"TTL")</formula>
    </cfRule>
    <cfRule type="expression" dxfId="96" priority="8" stopIfTrue="1">
      <formula>EXACT($BH11,"CLN")</formula>
    </cfRule>
  </conditionalFormatting>
  <conditionalFormatting sqref="C11:D97">
    <cfRule type="expression" dxfId="95" priority="2" stopIfTrue="1">
      <formula>EXACT($BH11,"NTE")</formula>
    </cfRule>
    <cfRule type="expression" dxfId="94" priority="9" stopIfTrue="1">
      <formula>EXACT($BH11,"HDR")</formula>
    </cfRule>
    <cfRule type="expression" dxfId="93" priority="10" stopIfTrue="1">
      <formula>EXACT($BH11,"TTL")</formula>
    </cfRule>
    <cfRule type="expression" dxfId="92" priority="11" stopIfTrue="1">
      <formula>EXACT($BH11,"CLN")</formula>
    </cfRule>
  </conditionalFormatting>
  <conditionalFormatting sqref="E11:E97">
    <cfRule type="expression" dxfId="91" priority="4" stopIfTrue="1">
      <formula>EXACT($H11,"TTL")</formula>
    </cfRule>
    <cfRule type="expression" dxfId="90" priority="5" stopIfTrue="1">
      <formula>EXACT($H11,"CLN")</formula>
    </cfRule>
  </conditionalFormatting>
  <conditionalFormatting sqref="F11:BE97">
    <cfRule type="expression" dxfId="89" priority="12" stopIfTrue="1">
      <formula>EXACT($BH11,"TTL")</formula>
    </cfRule>
    <cfRule type="expression" dxfId="88" priority="13" stopIfTrue="1">
      <formula>EXACT($BH11,"CLN")</formula>
    </cfRule>
  </conditionalFormatting>
  <conditionalFormatting sqref="F11:BG97">
    <cfRule type="expression" dxfId="87" priority="1" stopIfTrue="1">
      <formula>EXACT($BH11,"NTE")</formula>
    </cfRule>
  </conditionalFormatting>
  <conditionalFormatting sqref="BG11:BG97">
    <cfRule type="expression" dxfId="86" priority="14" stopIfTrue="1">
      <formula>EXACT($BH11,"TTL")</formula>
    </cfRule>
    <cfRule type="expression" dxfId="85" priority="15" stopIfTrue="1">
      <formula>EXACT($BH11,"CLN")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59999389629810485"/>
  </sheetPr>
  <dimension ref="A1:BF110"/>
  <sheetViews>
    <sheetView topLeftCell="N49" workbookViewId="0">
      <selection activeCell="N49" sqref="N49"/>
    </sheetView>
  </sheetViews>
  <sheetFormatPr defaultRowHeight="13.2" x14ac:dyDescent="0.25"/>
  <cols>
    <col min="2" max="2" width="34.44140625" customWidth="1"/>
    <col min="4" max="4" width="0.88671875" customWidth="1"/>
    <col min="17" max="17" width="0.88671875" customWidth="1"/>
    <col min="18" max="18" width="13.5546875" customWidth="1"/>
  </cols>
  <sheetData>
    <row r="1" spans="1:58" ht="20.399999999999999" x14ac:dyDescent="0.3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</row>
    <row r="2" spans="1:58" ht="17.399999999999999" x14ac:dyDescent="0.3">
      <c r="A2" s="60" t="s">
        <v>341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</row>
    <row r="3" spans="1:58" x14ac:dyDescent="0.25">
      <c r="A3" s="114" t="s">
        <v>3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</row>
    <row r="4" spans="1:58" x14ac:dyDescent="0.25">
      <c r="A4" s="115" t="s">
        <v>342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</row>
    <row r="5" spans="1:58" x14ac:dyDescent="0.25">
      <c r="A5" s="1" t="s">
        <v>343</v>
      </c>
      <c r="B5" s="1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58" x14ac:dyDescent="0.25">
      <c r="A6" s="1" t="s">
        <v>344</v>
      </c>
      <c r="B6" s="1"/>
      <c r="C6" s="1"/>
      <c r="D6" s="1"/>
      <c r="E6" s="1"/>
      <c r="F6" s="1"/>
      <c r="G6" s="1"/>
      <c r="R6" s="9" t="s">
        <v>8</v>
      </c>
    </row>
    <row r="7" spans="1:58" x14ac:dyDescent="0.25">
      <c r="A7" s="62" t="s">
        <v>338</v>
      </c>
      <c r="B7" s="62" t="s">
        <v>338</v>
      </c>
      <c r="C7" s="62" t="s">
        <v>338</v>
      </c>
      <c r="D7" s="9"/>
      <c r="E7" s="62" t="s">
        <v>9</v>
      </c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9"/>
      <c r="BF7" s="62" t="s">
        <v>10</v>
      </c>
    </row>
    <row r="8" spans="1:58" x14ac:dyDescent="0.25">
      <c r="A8" s="62" t="s">
        <v>11</v>
      </c>
      <c r="B8" s="62" t="s">
        <v>12</v>
      </c>
      <c r="C8" s="62" t="s">
        <v>13</v>
      </c>
      <c r="D8" s="9"/>
      <c r="E8" s="62">
        <v>202301</v>
      </c>
      <c r="F8" s="62">
        <v>202302</v>
      </c>
      <c r="G8" s="62">
        <v>202303</v>
      </c>
      <c r="H8" s="62">
        <v>202304</v>
      </c>
      <c r="I8" s="62">
        <v>202305</v>
      </c>
      <c r="J8" s="62">
        <v>202306</v>
      </c>
      <c r="K8" s="62">
        <v>202307</v>
      </c>
      <c r="L8" s="62">
        <v>202308</v>
      </c>
      <c r="M8" s="62">
        <v>202309</v>
      </c>
      <c r="N8" s="62">
        <v>202310</v>
      </c>
      <c r="O8" s="62">
        <v>202311</v>
      </c>
      <c r="P8" s="62">
        <v>202312</v>
      </c>
      <c r="Q8" s="9"/>
      <c r="R8" s="62">
        <v>202310</v>
      </c>
    </row>
    <row r="9" spans="1:58" ht="13.5" customHeight="1" x14ac:dyDescent="0.25">
      <c r="A9" s="63" t="s">
        <v>14</v>
      </c>
      <c r="B9" s="64" t="s">
        <v>15</v>
      </c>
      <c r="C9" s="64"/>
      <c r="D9" s="4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4"/>
      <c r="R9" s="65">
        <v>0</v>
      </c>
    </row>
    <row r="10" spans="1:58" ht="13.5" customHeight="1" x14ac:dyDescent="0.25">
      <c r="A10" s="63" t="s">
        <v>17</v>
      </c>
      <c r="B10" s="64" t="s">
        <v>18</v>
      </c>
      <c r="C10" s="64"/>
      <c r="D10" s="4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4"/>
      <c r="R10" s="65">
        <v>0</v>
      </c>
    </row>
    <row r="11" spans="1:58" ht="13.5" customHeight="1" x14ac:dyDescent="0.25">
      <c r="A11" s="63" t="s">
        <v>19</v>
      </c>
      <c r="B11" s="64" t="s">
        <v>20</v>
      </c>
      <c r="C11" s="64"/>
      <c r="D11" s="4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4"/>
      <c r="R11" s="65">
        <v>0</v>
      </c>
    </row>
    <row r="12" spans="1:58" ht="15" customHeight="1" x14ac:dyDescent="0.25">
      <c r="A12" s="4" t="s">
        <v>26</v>
      </c>
      <c r="B12" s="4" t="s">
        <v>27</v>
      </c>
      <c r="C12" s="4"/>
      <c r="D12" s="4"/>
      <c r="E12" s="67">
        <v>152</v>
      </c>
      <c r="F12" s="67">
        <v>242</v>
      </c>
      <c r="G12" s="67">
        <v>26.74</v>
      </c>
      <c r="H12" s="67">
        <v>176</v>
      </c>
      <c r="I12" s="67">
        <v>306</v>
      </c>
      <c r="J12" s="67">
        <v>935</v>
      </c>
      <c r="K12" s="67">
        <v>154</v>
      </c>
      <c r="L12" s="67">
        <v>660</v>
      </c>
      <c r="M12" s="67">
        <v>908</v>
      </c>
      <c r="N12" s="67">
        <v>267</v>
      </c>
      <c r="O12" s="67"/>
      <c r="P12" s="67"/>
      <c r="Q12" s="74"/>
      <c r="R12" s="66">
        <v>3826.74</v>
      </c>
      <c r="S12" s="75"/>
    </row>
    <row r="13" spans="1:58" ht="15" customHeight="1" x14ac:dyDescent="0.25">
      <c r="A13" s="4" t="s">
        <v>28</v>
      </c>
      <c r="B13" s="4" t="s">
        <v>29</v>
      </c>
      <c r="C13" s="4"/>
      <c r="D13" s="4"/>
      <c r="E13" s="67">
        <v>116</v>
      </c>
      <c r="F13" s="67">
        <v>-40</v>
      </c>
      <c r="G13" s="67">
        <v>39</v>
      </c>
      <c r="H13" s="67">
        <v>75</v>
      </c>
      <c r="I13" s="67">
        <v>330</v>
      </c>
      <c r="J13" s="67">
        <v>-124</v>
      </c>
      <c r="K13" s="67">
        <v>51</v>
      </c>
      <c r="L13" s="67">
        <v>159</v>
      </c>
      <c r="M13" s="67">
        <v>-555</v>
      </c>
      <c r="N13" s="67">
        <v>404</v>
      </c>
      <c r="O13" s="67"/>
      <c r="P13" s="67"/>
      <c r="Q13" s="74"/>
      <c r="R13" s="66">
        <v>455</v>
      </c>
      <c r="S13" s="75"/>
    </row>
    <row r="14" spans="1:58" ht="15" customHeight="1" x14ac:dyDescent="0.25">
      <c r="A14" s="4" t="s">
        <v>38</v>
      </c>
      <c r="B14" s="4" t="s">
        <v>39</v>
      </c>
      <c r="C14" s="4"/>
      <c r="D14" s="4"/>
      <c r="E14" s="67">
        <v>1260</v>
      </c>
      <c r="F14" s="67">
        <v>900</v>
      </c>
      <c r="G14" s="67">
        <v>1230</v>
      </c>
      <c r="H14" s="67">
        <v>900</v>
      </c>
      <c r="I14" s="67">
        <v>900</v>
      </c>
      <c r="J14" s="67">
        <v>900</v>
      </c>
      <c r="K14" s="67">
        <v>-900</v>
      </c>
      <c r="L14" s="67">
        <v>900</v>
      </c>
      <c r="M14" s="67">
        <v>900</v>
      </c>
      <c r="N14" s="67"/>
      <c r="O14" s="67"/>
      <c r="P14" s="67"/>
      <c r="Q14" s="74"/>
      <c r="R14" s="66">
        <v>6990</v>
      </c>
      <c r="S14" s="75"/>
    </row>
    <row r="15" spans="1:58" ht="15" customHeight="1" x14ac:dyDescent="0.25">
      <c r="A15" s="4" t="s">
        <v>40</v>
      </c>
      <c r="B15" s="4" t="s">
        <v>41</v>
      </c>
      <c r="C15" s="4"/>
      <c r="D15" s="4"/>
      <c r="E15" s="67">
        <v>-972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74"/>
      <c r="R15" s="66">
        <v>-972</v>
      </c>
      <c r="S15" s="75"/>
    </row>
    <row r="16" spans="1:58" ht="15" customHeight="1" x14ac:dyDescent="0.25">
      <c r="A16" s="4" t="s">
        <v>42</v>
      </c>
      <c r="B16" s="4" t="s">
        <v>43</v>
      </c>
      <c r="C16" s="4"/>
      <c r="D16" s="4"/>
      <c r="E16" s="67">
        <v>30788</v>
      </c>
      <c r="F16" s="67">
        <v>225091.75</v>
      </c>
      <c r="G16" s="67">
        <v>29757</v>
      </c>
      <c r="H16" s="67">
        <v>304074.5</v>
      </c>
      <c r="I16" s="67">
        <v>407486</v>
      </c>
      <c r="J16" s="67">
        <v>71442.850000000006</v>
      </c>
      <c r="K16" s="67">
        <v>36301</v>
      </c>
      <c r="L16" s="67">
        <v>64883.6</v>
      </c>
      <c r="M16" s="67">
        <v>48870.22</v>
      </c>
      <c r="N16" s="67">
        <v>52218</v>
      </c>
      <c r="O16" s="67"/>
      <c r="P16" s="67"/>
      <c r="Q16" s="74"/>
      <c r="R16" s="66">
        <v>1270912.92</v>
      </c>
      <c r="S16" s="75"/>
    </row>
    <row r="17" spans="1:19" ht="15" customHeight="1" x14ac:dyDescent="0.25">
      <c r="A17" s="4" t="s">
        <v>44</v>
      </c>
      <c r="B17" s="4" t="s">
        <v>45</v>
      </c>
      <c r="C17" s="4"/>
      <c r="D17" s="4"/>
      <c r="E17" s="67">
        <v>60739</v>
      </c>
      <c r="F17" s="67">
        <v>-147277</v>
      </c>
      <c r="G17" s="67">
        <v>93103.5</v>
      </c>
      <c r="H17" s="67">
        <v>-181032.5</v>
      </c>
      <c r="I17" s="67">
        <v>-300784</v>
      </c>
      <c r="J17" s="67">
        <v>14783</v>
      </c>
      <c r="K17" s="67">
        <v>6075.32</v>
      </c>
      <c r="L17" s="67">
        <v>-3286</v>
      </c>
      <c r="M17" s="67">
        <v>8498.68</v>
      </c>
      <c r="N17" s="67">
        <v>6869</v>
      </c>
      <c r="O17" s="67"/>
      <c r="P17" s="67"/>
      <c r="Q17" s="74"/>
      <c r="R17" s="66">
        <v>-442311</v>
      </c>
      <c r="S17" s="75"/>
    </row>
    <row r="18" spans="1:19" ht="15" customHeight="1" x14ac:dyDescent="0.25">
      <c r="A18" s="4" t="s">
        <v>48</v>
      </c>
      <c r="B18" s="4" t="s">
        <v>49</v>
      </c>
      <c r="C18" s="4"/>
      <c r="D18" s="4"/>
      <c r="E18" s="67">
        <v>3803.25</v>
      </c>
      <c r="F18" s="67">
        <v>-594</v>
      </c>
      <c r="G18" s="67"/>
      <c r="H18" s="67">
        <v>154</v>
      </c>
      <c r="I18" s="67">
        <v>125</v>
      </c>
      <c r="J18" s="67"/>
      <c r="K18" s="67"/>
      <c r="L18" s="67">
        <v>495</v>
      </c>
      <c r="M18" s="67">
        <v>173.8</v>
      </c>
      <c r="N18" s="67">
        <v>2565.6999999999998</v>
      </c>
      <c r="O18" s="67"/>
      <c r="P18" s="67"/>
      <c r="Q18" s="74"/>
      <c r="R18" s="66">
        <v>6722.75</v>
      </c>
      <c r="S18" s="75"/>
    </row>
    <row r="19" spans="1:19" ht="15" customHeight="1" x14ac:dyDescent="0.25">
      <c r="A19" s="4" t="s">
        <v>50</v>
      </c>
      <c r="B19" s="4" t="s">
        <v>51</v>
      </c>
      <c r="C19" s="4"/>
      <c r="D19" s="4"/>
      <c r="E19" s="67">
        <v>-1225.5</v>
      </c>
      <c r="F19" s="67">
        <v>41.25</v>
      </c>
      <c r="G19" s="67">
        <v>-318.75</v>
      </c>
      <c r="H19" s="67"/>
      <c r="I19" s="67"/>
      <c r="J19" s="67"/>
      <c r="K19" s="67">
        <v>495</v>
      </c>
      <c r="L19" s="67">
        <v>-495</v>
      </c>
      <c r="M19" s="67">
        <v>1421.2</v>
      </c>
      <c r="N19" s="67">
        <v>1701.65</v>
      </c>
      <c r="O19" s="67"/>
      <c r="P19" s="67"/>
      <c r="Q19" s="74"/>
      <c r="R19" s="66">
        <v>1619.85</v>
      </c>
      <c r="S19" s="75"/>
    </row>
    <row r="20" spans="1:19" ht="15" customHeight="1" x14ac:dyDescent="0.25">
      <c r="A20" s="4" t="s">
        <v>52</v>
      </c>
      <c r="B20" s="4" t="s">
        <v>53</v>
      </c>
      <c r="C20" s="4"/>
      <c r="D20" s="4"/>
      <c r="E20" s="67">
        <v>23830.5</v>
      </c>
      <c r="F20" s="67">
        <v>9017</v>
      </c>
      <c r="G20" s="67">
        <v>24586.9</v>
      </c>
      <c r="H20" s="67">
        <v>36470.699999999997</v>
      </c>
      <c r="I20" s="67">
        <v>23132</v>
      </c>
      <c r="J20" s="67">
        <v>20468</v>
      </c>
      <c r="K20" s="67">
        <v>22880</v>
      </c>
      <c r="L20" s="67">
        <v>47508</v>
      </c>
      <c r="M20" s="67">
        <v>26196</v>
      </c>
      <c r="N20" s="67">
        <v>30754</v>
      </c>
      <c r="O20" s="67"/>
      <c r="P20" s="67"/>
      <c r="Q20" s="74"/>
      <c r="R20" s="66">
        <v>264843.09999999998</v>
      </c>
      <c r="S20" s="75"/>
    </row>
    <row r="21" spans="1:19" ht="15" customHeight="1" x14ac:dyDescent="0.25">
      <c r="A21" s="4" t="s">
        <v>54</v>
      </c>
      <c r="B21" s="4" t="s">
        <v>55</v>
      </c>
      <c r="C21" s="4"/>
      <c r="D21" s="4"/>
      <c r="E21" s="67">
        <v>-14874.5</v>
      </c>
      <c r="F21" s="67">
        <v>2108.8000000000002</v>
      </c>
      <c r="G21" s="67">
        <v>11847.85</v>
      </c>
      <c r="H21" s="67">
        <v>-13743.65</v>
      </c>
      <c r="I21" s="67">
        <v>1153</v>
      </c>
      <c r="J21" s="67">
        <v>6670</v>
      </c>
      <c r="K21" s="67">
        <v>2620</v>
      </c>
      <c r="L21" s="67">
        <v>2795</v>
      </c>
      <c r="M21" s="67">
        <v>-3148</v>
      </c>
      <c r="N21" s="67">
        <v>5230</v>
      </c>
      <c r="O21" s="67"/>
      <c r="P21" s="67"/>
      <c r="Q21" s="74"/>
      <c r="R21" s="66">
        <v>658.5</v>
      </c>
      <c r="S21" s="75"/>
    </row>
    <row r="22" spans="1:19" ht="15" customHeight="1" x14ac:dyDescent="0.25">
      <c r="A22" s="4" t="s">
        <v>259</v>
      </c>
      <c r="B22" s="4" t="s">
        <v>260</v>
      </c>
      <c r="C22" s="4"/>
      <c r="D22" s="4"/>
      <c r="E22" s="67">
        <v>1958.33</v>
      </c>
      <c r="F22" s="67"/>
      <c r="G22" s="67">
        <v>280</v>
      </c>
      <c r="H22" s="67">
        <v>317.33</v>
      </c>
      <c r="I22" s="67">
        <v>90</v>
      </c>
      <c r="J22" s="67">
        <v>533.29</v>
      </c>
      <c r="K22" s="67"/>
      <c r="L22" s="67">
        <v>596</v>
      </c>
      <c r="M22" s="67">
        <v>305</v>
      </c>
      <c r="N22" s="67"/>
      <c r="O22" s="67"/>
      <c r="P22" s="67"/>
      <c r="Q22" s="74"/>
      <c r="R22" s="66">
        <v>4079.95</v>
      </c>
      <c r="S22" s="75"/>
    </row>
    <row r="23" spans="1:19" ht="15" customHeight="1" x14ac:dyDescent="0.25">
      <c r="A23" s="4" t="s">
        <v>56</v>
      </c>
      <c r="B23" s="4" t="s">
        <v>57</v>
      </c>
      <c r="C23" s="4"/>
      <c r="D23" s="4"/>
      <c r="E23" s="67">
        <v>-250</v>
      </c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74"/>
      <c r="R23" s="66">
        <v>-250</v>
      </c>
      <c r="S23" s="75"/>
    </row>
    <row r="24" spans="1:19" ht="15" customHeight="1" x14ac:dyDescent="0.25">
      <c r="A24" s="4" t="s">
        <v>58</v>
      </c>
      <c r="B24" s="4" t="s">
        <v>59</v>
      </c>
      <c r="C24" s="4"/>
      <c r="D24" s="4"/>
      <c r="E24" s="67"/>
      <c r="F24" s="67"/>
      <c r="G24" s="67">
        <v>25</v>
      </c>
      <c r="H24" s="67">
        <v>325</v>
      </c>
      <c r="I24" s="67"/>
      <c r="J24" s="67">
        <v>782</v>
      </c>
      <c r="K24" s="67">
        <v>950</v>
      </c>
      <c r="L24" s="67">
        <v>6328</v>
      </c>
      <c r="M24" s="67">
        <v>440</v>
      </c>
      <c r="N24" s="67">
        <v>3579</v>
      </c>
      <c r="O24" s="67"/>
      <c r="P24" s="67"/>
      <c r="Q24" s="74"/>
      <c r="R24" s="66">
        <v>12429</v>
      </c>
      <c r="S24" s="75"/>
    </row>
    <row r="25" spans="1:19" ht="15" customHeight="1" x14ac:dyDescent="0.25">
      <c r="A25" s="4" t="s">
        <v>60</v>
      </c>
      <c r="B25" s="4" t="s">
        <v>61</v>
      </c>
      <c r="C25" s="4"/>
      <c r="D25" s="4"/>
      <c r="E25" s="67">
        <v>-180.25</v>
      </c>
      <c r="F25" s="67"/>
      <c r="G25" s="67"/>
      <c r="H25" s="67"/>
      <c r="I25" s="67"/>
      <c r="J25" s="67"/>
      <c r="K25" s="67">
        <v>550.5</v>
      </c>
      <c r="L25" s="67">
        <v>-350.5</v>
      </c>
      <c r="M25" s="67">
        <v>-200</v>
      </c>
      <c r="N25" s="67"/>
      <c r="O25" s="67"/>
      <c r="P25" s="67"/>
      <c r="Q25" s="74"/>
      <c r="R25" s="66">
        <v>-180.25</v>
      </c>
      <c r="S25" s="75"/>
    </row>
    <row r="26" spans="1:19" ht="15" customHeight="1" x14ac:dyDescent="0.25">
      <c r="A26" s="68" t="s">
        <v>62</v>
      </c>
      <c r="B26" s="69" t="s">
        <v>63</v>
      </c>
      <c r="C26" s="69"/>
      <c r="D26" s="4"/>
      <c r="E26" s="71">
        <v>105144.83</v>
      </c>
      <c r="F26" s="71">
        <v>89489.8</v>
      </c>
      <c r="G26" s="71">
        <v>160577.24</v>
      </c>
      <c r="H26" s="71">
        <v>147716.38</v>
      </c>
      <c r="I26" s="71">
        <v>132738</v>
      </c>
      <c r="J26" s="71">
        <v>116390.14</v>
      </c>
      <c r="K26" s="71">
        <v>69176.820000000007</v>
      </c>
      <c r="L26" s="71">
        <v>120193.1</v>
      </c>
      <c r="M26" s="71">
        <v>83809.899999999994</v>
      </c>
      <c r="N26" s="71">
        <v>103588.35</v>
      </c>
      <c r="O26" s="71"/>
      <c r="P26" s="71"/>
      <c r="Q26" s="74"/>
      <c r="R26" s="71">
        <v>1128824.56</v>
      </c>
      <c r="S26" s="75"/>
    </row>
    <row r="27" spans="1:19" ht="15" customHeight="1" x14ac:dyDescent="0.25">
      <c r="A27" s="63" t="s">
        <v>65</v>
      </c>
      <c r="B27" s="64" t="s">
        <v>66</v>
      </c>
      <c r="C27" s="64"/>
      <c r="D27" s="4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74"/>
      <c r="R27" s="66">
        <v>0</v>
      </c>
      <c r="S27" s="75"/>
    </row>
    <row r="28" spans="1:19" ht="15" customHeight="1" x14ac:dyDescent="0.25">
      <c r="A28" s="4" t="s">
        <v>71</v>
      </c>
      <c r="B28" s="4" t="s">
        <v>72</v>
      </c>
      <c r="C28" s="4"/>
      <c r="D28" s="4"/>
      <c r="E28" s="67">
        <v>-205.26</v>
      </c>
      <c r="F28" s="67">
        <v>-245.26</v>
      </c>
      <c r="G28" s="67">
        <v>-218.42</v>
      </c>
      <c r="H28" s="67">
        <v>-196.84</v>
      </c>
      <c r="I28" s="67">
        <v>-108.42</v>
      </c>
      <c r="J28" s="67">
        <v>-884.2</v>
      </c>
      <c r="K28" s="67">
        <v>-176.84</v>
      </c>
      <c r="L28" s="67">
        <v>-442.1</v>
      </c>
      <c r="M28" s="67">
        <v>-574.73</v>
      </c>
      <c r="N28" s="67">
        <v>-694.73</v>
      </c>
      <c r="O28" s="67"/>
      <c r="P28" s="67"/>
      <c r="Q28" s="74"/>
      <c r="R28" s="66">
        <v>-3746.8</v>
      </c>
      <c r="S28" s="75"/>
    </row>
    <row r="29" spans="1:19" ht="15" customHeight="1" x14ac:dyDescent="0.25">
      <c r="A29" s="4" t="s">
        <v>73</v>
      </c>
      <c r="B29" s="4" t="s">
        <v>74</v>
      </c>
      <c r="C29" s="4"/>
      <c r="D29" s="4"/>
      <c r="E29" s="67">
        <v>-36</v>
      </c>
      <c r="F29" s="67">
        <v>36</v>
      </c>
      <c r="G29" s="67"/>
      <c r="H29" s="67">
        <v>58.42</v>
      </c>
      <c r="I29" s="67">
        <v>-450.52</v>
      </c>
      <c r="J29" s="67">
        <v>470.52</v>
      </c>
      <c r="K29" s="67"/>
      <c r="L29" s="67">
        <v>-353.68</v>
      </c>
      <c r="M29" s="67">
        <v>229.47</v>
      </c>
      <c r="N29" s="67">
        <v>114.21</v>
      </c>
      <c r="O29" s="67"/>
      <c r="P29" s="67"/>
      <c r="Q29" s="74"/>
      <c r="R29" s="66">
        <v>68.42</v>
      </c>
      <c r="S29" s="75"/>
    </row>
    <row r="30" spans="1:19" ht="15" customHeight="1" x14ac:dyDescent="0.25">
      <c r="A30" s="4" t="s">
        <v>87</v>
      </c>
      <c r="B30" s="4" t="s">
        <v>88</v>
      </c>
      <c r="C30" s="4"/>
      <c r="D30" s="4"/>
      <c r="E30" s="67">
        <v>-4920</v>
      </c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74"/>
      <c r="R30" s="66">
        <v>-4920</v>
      </c>
      <c r="S30" s="75"/>
    </row>
    <row r="31" spans="1:19" ht="15" customHeight="1" x14ac:dyDescent="0.25">
      <c r="A31" s="4" t="s">
        <v>89</v>
      </c>
      <c r="B31" s="4" t="s">
        <v>90</v>
      </c>
      <c r="C31" s="4"/>
      <c r="D31" s="4"/>
      <c r="E31" s="67">
        <v>-57787.5</v>
      </c>
      <c r="F31" s="67">
        <v>-3025.17</v>
      </c>
      <c r="G31" s="67">
        <v>-325</v>
      </c>
      <c r="H31" s="67"/>
      <c r="I31" s="67">
        <v>-18927.810000000001</v>
      </c>
      <c r="J31" s="67">
        <v>-132.93</v>
      </c>
      <c r="K31" s="67">
        <v>-265.86</v>
      </c>
      <c r="L31" s="67">
        <v>-2149.86</v>
      </c>
      <c r="M31" s="67">
        <v>-3482.34</v>
      </c>
      <c r="N31" s="67">
        <v>-1844.87</v>
      </c>
      <c r="O31" s="67"/>
      <c r="P31" s="67"/>
      <c r="Q31" s="74"/>
      <c r="R31" s="66">
        <v>-87941.34</v>
      </c>
      <c r="S31" s="75"/>
    </row>
    <row r="32" spans="1:19" ht="15" customHeight="1" x14ac:dyDescent="0.25">
      <c r="A32" s="4" t="s">
        <v>91</v>
      </c>
      <c r="B32" s="4" t="s">
        <v>92</v>
      </c>
      <c r="C32" s="4"/>
      <c r="D32" s="4"/>
      <c r="E32" s="67">
        <v>62558</v>
      </c>
      <c r="F32" s="67">
        <v>-2974</v>
      </c>
      <c r="G32" s="67">
        <v>-4309</v>
      </c>
      <c r="H32" s="67">
        <v>10801</v>
      </c>
      <c r="I32" s="67">
        <v>32144.5</v>
      </c>
      <c r="J32" s="67">
        <v>-200</v>
      </c>
      <c r="K32" s="67"/>
      <c r="L32" s="67">
        <v>-36</v>
      </c>
      <c r="M32" s="67">
        <v>-150</v>
      </c>
      <c r="N32" s="67">
        <v>-2024</v>
      </c>
      <c r="O32" s="67"/>
      <c r="P32" s="67"/>
      <c r="Q32" s="74"/>
      <c r="R32" s="66">
        <v>95810.5</v>
      </c>
      <c r="S32" s="75"/>
    </row>
    <row r="33" spans="1:19" ht="15" customHeight="1" x14ac:dyDescent="0.25">
      <c r="A33" s="4" t="s">
        <v>95</v>
      </c>
      <c r="B33" s="4" t="s">
        <v>96</v>
      </c>
      <c r="C33" s="4"/>
      <c r="D33" s="4"/>
      <c r="E33" s="67">
        <v>-1116</v>
      </c>
      <c r="F33" s="67"/>
      <c r="G33" s="67">
        <v>-1120</v>
      </c>
      <c r="H33" s="67">
        <v>-188</v>
      </c>
      <c r="I33" s="67">
        <v>-125</v>
      </c>
      <c r="J33" s="67">
        <v>-264</v>
      </c>
      <c r="K33" s="67">
        <v>-495</v>
      </c>
      <c r="L33" s="67">
        <v>-100</v>
      </c>
      <c r="M33" s="67">
        <v>-280</v>
      </c>
      <c r="N33" s="67">
        <v>-395</v>
      </c>
      <c r="O33" s="67"/>
      <c r="P33" s="67"/>
      <c r="Q33" s="74"/>
      <c r="R33" s="66">
        <v>-4083</v>
      </c>
      <c r="S33" s="75"/>
    </row>
    <row r="34" spans="1:19" ht="15" customHeight="1" x14ac:dyDescent="0.25">
      <c r="A34" s="4" t="s">
        <v>97</v>
      </c>
      <c r="B34" s="4" t="s">
        <v>98</v>
      </c>
      <c r="C34" s="4"/>
      <c r="D34" s="4"/>
      <c r="E34" s="67">
        <v>-510</v>
      </c>
      <c r="F34" s="67"/>
      <c r="G34" s="67"/>
      <c r="H34" s="67">
        <v>-140</v>
      </c>
      <c r="I34" s="67">
        <v>540</v>
      </c>
      <c r="J34" s="67">
        <v>140</v>
      </c>
      <c r="K34" s="67">
        <v>510</v>
      </c>
      <c r="L34" s="67"/>
      <c r="M34" s="67"/>
      <c r="N34" s="67"/>
      <c r="O34" s="67"/>
      <c r="P34" s="67"/>
      <c r="Q34" s="74"/>
      <c r="R34" s="66">
        <v>540</v>
      </c>
      <c r="S34" s="75"/>
    </row>
    <row r="35" spans="1:19" ht="15" customHeight="1" x14ac:dyDescent="0.25">
      <c r="A35" s="4" t="s">
        <v>99</v>
      </c>
      <c r="B35" s="4" t="s">
        <v>100</v>
      </c>
      <c r="C35" s="4"/>
      <c r="D35" s="4"/>
      <c r="E35" s="67">
        <v>-17255</v>
      </c>
      <c r="F35" s="67">
        <v>-13942</v>
      </c>
      <c r="G35" s="67">
        <v>-10080</v>
      </c>
      <c r="H35" s="67">
        <v>-38115</v>
      </c>
      <c r="I35" s="67">
        <v>-16810</v>
      </c>
      <c r="J35" s="67">
        <v>-21635</v>
      </c>
      <c r="K35" s="67">
        <v>-16550</v>
      </c>
      <c r="L35" s="67">
        <v>-37930</v>
      </c>
      <c r="M35" s="67">
        <v>-38755</v>
      </c>
      <c r="N35" s="67">
        <v>-27590</v>
      </c>
      <c r="O35" s="67"/>
      <c r="P35" s="67"/>
      <c r="Q35" s="74"/>
      <c r="R35" s="66">
        <v>-238662</v>
      </c>
      <c r="S35" s="75"/>
    </row>
    <row r="36" spans="1:19" ht="15" customHeight="1" x14ac:dyDescent="0.25">
      <c r="A36" s="4" t="s">
        <v>101</v>
      </c>
      <c r="B36" s="4" t="s">
        <v>102</v>
      </c>
      <c r="C36" s="4"/>
      <c r="D36" s="4"/>
      <c r="E36" s="67">
        <v>-2390</v>
      </c>
      <c r="F36" s="67">
        <v>10472</v>
      </c>
      <c r="G36" s="67">
        <v>-25380</v>
      </c>
      <c r="H36" s="67">
        <v>16920</v>
      </c>
      <c r="I36" s="67">
        <v>-6720</v>
      </c>
      <c r="J36" s="67">
        <v>-2605</v>
      </c>
      <c r="K36" s="67">
        <v>-8414</v>
      </c>
      <c r="L36" s="67">
        <v>-6081</v>
      </c>
      <c r="M36" s="67">
        <v>15790</v>
      </c>
      <c r="N36" s="67">
        <v>-10610</v>
      </c>
      <c r="O36" s="67"/>
      <c r="P36" s="67"/>
      <c r="Q36" s="74"/>
      <c r="R36" s="66">
        <v>-19018</v>
      </c>
      <c r="S36" s="75"/>
    </row>
    <row r="37" spans="1:19" ht="15" customHeight="1" x14ac:dyDescent="0.25">
      <c r="A37" s="4" t="s">
        <v>261</v>
      </c>
      <c r="B37" s="4" t="s">
        <v>262</v>
      </c>
      <c r="C37" s="4"/>
      <c r="D37" s="4"/>
      <c r="E37" s="67">
        <v>-1402.86</v>
      </c>
      <c r="F37" s="67">
        <v>-201.25</v>
      </c>
      <c r="G37" s="67"/>
      <c r="H37" s="67">
        <v>-570</v>
      </c>
      <c r="I37" s="67"/>
      <c r="J37" s="67">
        <v>-462.5</v>
      </c>
      <c r="K37" s="67"/>
      <c r="L37" s="67"/>
      <c r="M37" s="67">
        <v>-265</v>
      </c>
      <c r="N37" s="67">
        <v>-112.5</v>
      </c>
      <c r="O37" s="67"/>
      <c r="P37" s="67"/>
      <c r="Q37" s="74"/>
      <c r="R37" s="66">
        <v>-3014.11</v>
      </c>
      <c r="S37" s="75"/>
    </row>
    <row r="38" spans="1:19" ht="15" customHeight="1" x14ac:dyDescent="0.25">
      <c r="A38" s="4" t="s">
        <v>103</v>
      </c>
      <c r="B38" s="4" t="s">
        <v>104</v>
      </c>
      <c r="C38" s="4"/>
      <c r="D38" s="4"/>
      <c r="E38" s="67">
        <v>385</v>
      </c>
      <c r="F38" s="67">
        <v>125</v>
      </c>
      <c r="G38" s="67">
        <v>-380</v>
      </c>
      <c r="H38" s="67"/>
      <c r="I38" s="67">
        <v>285</v>
      </c>
      <c r="J38" s="67">
        <v>500</v>
      </c>
      <c r="K38" s="67"/>
      <c r="L38" s="67"/>
      <c r="M38" s="67">
        <v>-155</v>
      </c>
      <c r="N38" s="67">
        <v>155</v>
      </c>
      <c r="O38" s="67"/>
      <c r="P38" s="67"/>
      <c r="Q38" s="74"/>
      <c r="R38" s="66">
        <v>915</v>
      </c>
      <c r="S38" s="75"/>
    </row>
    <row r="39" spans="1:19" ht="15" customHeight="1" x14ac:dyDescent="0.25">
      <c r="A39" s="4" t="s">
        <v>105</v>
      </c>
      <c r="B39" s="4" t="s">
        <v>106</v>
      </c>
      <c r="C39" s="4"/>
      <c r="D39" s="4"/>
      <c r="E39" s="67"/>
      <c r="F39" s="67"/>
      <c r="G39" s="67">
        <v>-20</v>
      </c>
      <c r="H39" s="67">
        <v>-650</v>
      </c>
      <c r="I39" s="67"/>
      <c r="J39" s="67"/>
      <c r="K39" s="67">
        <v>-500</v>
      </c>
      <c r="L39" s="67">
        <v>-150</v>
      </c>
      <c r="M39" s="67"/>
      <c r="N39" s="67"/>
      <c r="O39" s="67"/>
      <c r="P39" s="67"/>
      <c r="Q39" s="74"/>
      <c r="R39" s="66">
        <v>-1320</v>
      </c>
      <c r="S39" s="75"/>
    </row>
    <row r="40" spans="1:19" ht="15" customHeight="1" x14ac:dyDescent="0.25">
      <c r="A40" s="4" t="s">
        <v>107</v>
      </c>
      <c r="B40" s="4" t="s">
        <v>108</v>
      </c>
      <c r="C40" s="4"/>
      <c r="D40" s="4"/>
      <c r="E40" s="67"/>
      <c r="F40" s="67"/>
      <c r="G40" s="67"/>
      <c r="H40" s="67"/>
      <c r="I40" s="67"/>
      <c r="J40" s="67"/>
      <c r="K40" s="67">
        <v>-150.5</v>
      </c>
      <c r="L40" s="67"/>
      <c r="M40" s="67"/>
      <c r="N40" s="67"/>
      <c r="O40" s="67"/>
      <c r="P40" s="67"/>
      <c r="Q40" s="74"/>
      <c r="R40" s="66">
        <v>-150.5</v>
      </c>
      <c r="S40" s="75"/>
    </row>
    <row r="41" spans="1:19" ht="15" customHeight="1" x14ac:dyDescent="0.25">
      <c r="A41" s="68" t="s">
        <v>109</v>
      </c>
      <c r="B41" s="69" t="s">
        <v>110</v>
      </c>
      <c r="C41" s="69"/>
      <c r="D41" s="4"/>
      <c r="E41" s="71">
        <v>-22679.62</v>
      </c>
      <c r="F41" s="71">
        <v>-9754.68</v>
      </c>
      <c r="G41" s="71">
        <v>-41832.42</v>
      </c>
      <c r="H41" s="71">
        <v>-12080.42</v>
      </c>
      <c r="I41" s="71">
        <v>-10172.25</v>
      </c>
      <c r="J41" s="71">
        <v>-25073.11</v>
      </c>
      <c r="K41" s="71">
        <v>-26042.2</v>
      </c>
      <c r="L41" s="71">
        <v>-47242.64</v>
      </c>
      <c r="M41" s="71">
        <v>-27642.6</v>
      </c>
      <c r="N41" s="71">
        <v>-43001.89</v>
      </c>
      <c r="O41" s="71"/>
      <c r="P41" s="71"/>
      <c r="Q41" s="74"/>
      <c r="R41" s="71">
        <v>-265521.83</v>
      </c>
      <c r="S41" s="75"/>
    </row>
    <row r="42" spans="1:19" ht="15" customHeight="1" x14ac:dyDescent="0.25">
      <c r="A42" s="68" t="s">
        <v>111</v>
      </c>
      <c r="B42" s="69" t="s">
        <v>112</v>
      </c>
      <c r="C42" s="69"/>
      <c r="D42" s="4"/>
      <c r="E42" s="71">
        <v>82465.210000000006</v>
      </c>
      <c r="F42" s="71">
        <v>79735.12</v>
      </c>
      <c r="G42" s="71">
        <v>118744.82</v>
      </c>
      <c r="H42" s="71">
        <v>135635.96</v>
      </c>
      <c r="I42" s="71">
        <v>122565.75</v>
      </c>
      <c r="J42" s="71">
        <v>91317.03</v>
      </c>
      <c r="K42" s="71">
        <v>43134.62</v>
      </c>
      <c r="L42" s="71">
        <v>72950.460000000006</v>
      </c>
      <c r="M42" s="71">
        <v>56167.3</v>
      </c>
      <c r="N42" s="71">
        <v>60586.46</v>
      </c>
      <c r="O42" s="71"/>
      <c r="P42" s="71"/>
      <c r="Q42" s="74"/>
      <c r="R42" s="71">
        <v>863302.73</v>
      </c>
      <c r="S42" s="75"/>
    </row>
    <row r="43" spans="1:19" ht="15" customHeight="1" x14ac:dyDescent="0.25">
      <c r="A43" s="68" t="s">
        <v>113</v>
      </c>
      <c r="B43" s="69" t="s">
        <v>114</v>
      </c>
      <c r="C43" s="69"/>
      <c r="D43" s="4"/>
      <c r="E43" s="71">
        <v>82465.210000000006</v>
      </c>
      <c r="F43" s="71">
        <v>79735.12</v>
      </c>
      <c r="G43" s="71">
        <v>118744.82</v>
      </c>
      <c r="H43" s="71">
        <v>135635.96</v>
      </c>
      <c r="I43" s="71">
        <v>122565.75</v>
      </c>
      <c r="J43" s="71">
        <v>91317.03</v>
      </c>
      <c r="K43" s="71">
        <v>43134.62</v>
      </c>
      <c r="L43" s="71">
        <v>72950.460000000006</v>
      </c>
      <c r="M43" s="71">
        <v>56167.3</v>
      </c>
      <c r="N43" s="71">
        <v>60586.46</v>
      </c>
      <c r="O43" s="71"/>
      <c r="P43" s="71"/>
      <c r="Q43" s="74"/>
      <c r="R43" s="71">
        <v>863302.73</v>
      </c>
      <c r="S43" s="75"/>
    </row>
    <row r="44" spans="1:19" ht="15" customHeight="1" x14ac:dyDescent="0.25">
      <c r="A44" s="63" t="s">
        <v>115</v>
      </c>
      <c r="B44" s="64" t="s">
        <v>116</v>
      </c>
      <c r="C44" s="64"/>
      <c r="D44" s="4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74"/>
      <c r="R44" s="66">
        <v>0</v>
      </c>
      <c r="S44" s="75"/>
    </row>
    <row r="45" spans="1:19" ht="15" customHeight="1" x14ac:dyDescent="0.25">
      <c r="A45" s="63" t="s">
        <v>117</v>
      </c>
      <c r="B45" s="64" t="s">
        <v>118</v>
      </c>
      <c r="C45" s="64"/>
      <c r="D45" s="4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74"/>
      <c r="R45" s="66">
        <v>0</v>
      </c>
      <c r="S45" s="75"/>
    </row>
    <row r="46" spans="1:19" ht="15" customHeight="1" x14ac:dyDescent="0.25">
      <c r="A46" s="4" t="s">
        <v>119</v>
      </c>
      <c r="B46" s="4" t="s">
        <v>120</v>
      </c>
      <c r="C46" s="4"/>
      <c r="D46" s="4"/>
      <c r="E46" s="67"/>
      <c r="F46" s="67"/>
      <c r="G46" s="67"/>
      <c r="H46" s="67"/>
      <c r="I46" s="67"/>
      <c r="J46" s="67"/>
      <c r="K46" s="67">
        <v>-7438.42</v>
      </c>
      <c r="L46" s="67">
        <v>-16603.91</v>
      </c>
      <c r="M46" s="67">
        <v>-19489.23</v>
      </c>
      <c r="N46" s="67">
        <v>-13674.71</v>
      </c>
      <c r="O46" s="67"/>
      <c r="P46" s="67"/>
      <c r="Q46" s="74"/>
      <c r="R46" s="66">
        <v>-57206.27</v>
      </c>
      <c r="S46" s="75"/>
    </row>
    <row r="47" spans="1:19" ht="15" customHeight="1" x14ac:dyDescent="0.25">
      <c r="A47" s="4" t="s">
        <v>121</v>
      </c>
      <c r="B47" s="4" t="s">
        <v>122</v>
      </c>
      <c r="C47" s="4"/>
      <c r="D47" s="4"/>
      <c r="E47" s="67"/>
      <c r="F47" s="67"/>
      <c r="G47" s="67"/>
      <c r="H47" s="67"/>
      <c r="I47" s="67"/>
      <c r="J47" s="67"/>
      <c r="K47" s="67">
        <v>-1680</v>
      </c>
      <c r="L47" s="67"/>
      <c r="M47" s="67"/>
      <c r="N47" s="67">
        <v>-1510</v>
      </c>
      <c r="O47" s="67"/>
      <c r="P47" s="67"/>
      <c r="Q47" s="74"/>
      <c r="R47" s="66">
        <v>-3190</v>
      </c>
      <c r="S47" s="75"/>
    </row>
    <row r="48" spans="1:19" ht="15" customHeight="1" x14ac:dyDescent="0.25">
      <c r="A48" s="4" t="s">
        <v>123</v>
      </c>
      <c r="B48" s="4" t="s">
        <v>124</v>
      </c>
      <c r="C48" s="4"/>
      <c r="D48" s="4"/>
      <c r="E48" s="67"/>
      <c r="F48" s="67"/>
      <c r="G48" s="67"/>
      <c r="H48" s="67"/>
      <c r="I48" s="67"/>
      <c r="J48" s="67"/>
      <c r="K48" s="67">
        <v>-214.46</v>
      </c>
      <c r="L48" s="67">
        <v>-342.92</v>
      </c>
      <c r="M48" s="67">
        <v>-342.92</v>
      </c>
      <c r="N48" s="67">
        <v>-406.45</v>
      </c>
      <c r="O48" s="67"/>
      <c r="P48" s="67"/>
      <c r="Q48" s="74"/>
      <c r="R48" s="66">
        <v>-1306.75</v>
      </c>
      <c r="S48" s="75"/>
    </row>
    <row r="49" spans="1:19" ht="15" customHeight="1" x14ac:dyDescent="0.25">
      <c r="A49" s="4" t="s">
        <v>125</v>
      </c>
      <c r="B49" s="4" t="s">
        <v>126</v>
      </c>
      <c r="C49" s="4"/>
      <c r="D49" s="4"/>
      <c r="E49" s="67"/>
      <c r="F49" s="67"/>
      <c r="G49" s="67"/>
      <c r="H49" s="67"/>
      <c r="I49" s="67"/>
      <c r="J49" s="67"/>
      <c r="K49" s="67">
        <v>152.36000000000001</v>
      </c>
      <c r="L49" s="67">
        <v>-566.30999999999995</v>
      </c>
      <c r="M49" s="67">
        <v>-566.30999999999995</v>
      </c>
      <c r="N49" s="67">
        <v>-679.57</v>
      </c>
      <c r="O49" s="67"/>
      <c r="P49" s="67"/>
      <c r="Q49" s="74"/>
      <c r="R49" s="66">
        <v>-1659.83</v>
      </c>
      <c r="S49" s="75"/>
    </row>
    <row r="50" spans="1:19" ht="15" customHeight="1" x14ac:dyDescent="0.25">
      <c r="A50" s="4" t="s">
        <v>127</v>
      </c>
      <c r="B50" s="4" t="s">
        <v>128</v>
      </c>
      <c r="C50" s="4"/>
      <c r="D50" s="4"/>
      <c r="E50" s="67"/>
      <c r="F50" s="67"/>
      <c r="G50" s="67"/>
      <c r="H50" s="67"/>
      <c r="I50" s="67"/>
      <c r="J50" s="67"/>
      <c r="K50" s="67"/>
      <c r="L50" s="67"/>
      <c r="M50" s="67"/>
      <c r="N50" s="67">
        <v>-250</v>
      </c>
      <c r="O50" s="67"/>
      <c r="P50" s="67"/>
      <c r="Q50" s="74"/>
      <c r="R50" s="66">
        <v>-250</v>
      </c>
      <c r="S50" s="75"/>
    </row>
    <row r="51" spans="1:19" ht="15" customHeight="1" x14ac:dyDescent="0.25">
      <c r="A51" s="4" t="s">
        <v>129</v>
      </c>
      <c r="B51" s="4" t="s">
        <v>130</v>
      </c>
      <c r="C51" s="4"/>
      <c r="D51" s="4"/>
      <c r="E51" s="67"/>
      <c r="F51" s="67"/>
      <c r="G51" s="67"/>
      <c r="H51" s="67"/>
      <c r="I51" s="67"/>
      <c r="J51" s="67"/>
      <c r="K51" s="67"/>
      <c r="L51" s="67"/>
      <c r="M51" s="67"/>
      <c r="N51" s="67">
        <v>-206.71</v>
      </c>
      <c r="O51" s="67"/>
      <c r="P51" s="67"/>
      <c r="Q51" s="74"/>
      <c r="R51" s="66">
        <v>-206.71</v>
      </c>
      <c r="S51" s="75"/>
    </row>
    <row r="52" spans="1:19" ht="15" customHeight="1" x14ac:dyDescent="0.25">
      <c r="A52" s="4" t="s">
        <v>133</v>
      </c>
      <c r="B52" s="4" t="s">
        <v>134</v>
      </c>
      <c r="C52" s="4"/>
      <c r="D52" s="4"/>
      <c r="E52" s="67"/>
      <c r="F52" s="67"/>
      <c r="G52" s="67"/>
      <c r="H52" s="67"/>
      <c r="I52" s="67"/>
      <c r="J52" s="67"/>
      <c r="K52" s="67">
        <v>-693.63</v>
      </c>
      <c r="L52" s="67">
        <v>-1253.6400000000001</v>
      </c>
      <c r="M52" s="67">
        <v>-1470.71</v>
      </c>
      <c r="N52" s="67">
        <v>-1149.58</v>
      </c>
      <c r="O52" s="67"/>
      <c r="P52" s="67"/>
      <c r="Q52" s="74"/>
      <c r="R52" s="66">
        <v>-4567.5600000000004</v>
      </c>
      <c r="S52" s="75"/>
    </row>
    <row r="53" spans="1:19" ht="15" customHeight="1" x14ac:dyDescent="0.25">
      <c r="A53" s="4" t="s">
        <v>135</v>
      </c>
      <c r="B53" s="4" t="s">
        <v>136</v>
      </c>
      <c r="C53" s="4"/>
      <c r="D53" s="4"/>
      <c r="E53" s="67"/>
      <c r="F53" s="67"/>
      <c r="G53" s="67"/>
      <c r="H53" s="67"/>
      <c r="I53" s="67"/>
      <c r="J53" s="67"/>
      <c r="K53" s="67">
        <v>-3789.46</v>
      </c>
      <c r="L53" s="67">
        <v>-8181.47</v>
      </c>
      <c r="M53" s="67">
        <v>-9527.4500000000007</v>
      </c>
      <c r="N53" s="67">
        <v>-10554.01</v>
      </c>
      <c r="O53" s="67"/>
      <c r="P53" s="67"/>
      <c r="Q53" s="74"/>
      <c r="R53" s="66">
        <v>-32052.39</v>
      </c>
      <c r="S53" s="75"/>
    </row>
    <row r="54" spans="1:19" ht="15" customHeight="1" x14ac:dyDescent="0.25">
      <c r="A54" s="68" t="s">
        <v>139</v>
      </c>
      <c r="B54" s="69" t="s">
        <v>140</v>
      </c>
      <c r="C54" s="69"/>
      <c r="D54" s="4"/>
      <c r="E54" s="71">
        <v>0</v>
      </c>
      <c r="F54" s="71">
        <v>0</v>
      </c>
      <c r="G54" s="71">
        <v>0</v>
      </c>
      <c r="H54" s="71">
        <v>0</v>
      </c>
      <c r="I54" s="71">
        <v>0</v>
      </c>
      <c r="J54" s="71">
        <v>0</v>
      </c>
      <c r="K54" s="71">
        <v>-13663.61</v>
      </c>
      <c r="L54" s="71">
        <v>-26948.25</v>
      </c>
      <c r="M54" s="71">
        <v>-31396.62</v>
      </c>
      <c r="N54" s="71">
        <v>-28431.03</v>
      </c>
      <c r="O54" s="71"/>
      <c r="P54" s="71"/>
      <c r="Q54" s="74"/>
      <c r="R54" s="71">
        <v>-100439.51</v>
      </c>
      <c r="S54" s="75"/>
    </row>
    <row r="55" spans="1:19" ht="15" customHeight="1" x14ac:dyDescent="0.25">
      <c r="A55" s="63" t="s">
        <v>141</v>
      </c>
      <c r="B55" s="64" t="s">
        <v>142</v>
      </c>
      <c r="C55" s="64"/>
      <c r="D55" s="4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74"/>
      <c r="R55" s="66">
        <v>0</v>
      </c>
      <c r="S55" s="75"/>
    </row>
    <row r="56" spans="1:19" ht="15" customHeight="1" x14ac:dyDescent="0.25">
      <c r="A56" s="4" t="s">
        <v>145</v>
      </c>
      <c r="B56" s="4" t="s">
        <v>146</v>
      </c>
      <c r="C56" s="4"/>
      <c r="D56" s="4"/>
      <c r="E56" s="67"/>
      <c r="F56" s="67"/>
      <c r="G56" s="67"/>
      <c r="H56" s="67"/>
      <c r="I56" s="67"/>
      <c r="J56" s="67"/>
      <c r="K56" s="67"/>
      <c r="L56" s="67"/>
      <c r="M56" s="67">
        <v>-65.67</v>
      </c>
      <c r="N56" s="67">
        <v>-81.58</v>
      </c>
      <c r="O56" s="67"/>
      <c r="P56" s="67"/>
      <c r="Q56" s="74"/>
      <c r="R56" s="66">
        <v>-147.25</v>
      </c>
      <c r="S56" s="75"/>
    </row>
    <row r="57" spans="1:19" ht="15" customHeight="1" x14ac:dyDescent="0.25">
      <c r="A57" s="68" t="s">
        <v>147</v>
      </c>
      <c r="B57" s="69" t="s">
        <v>148</v>
      </c>
      <c r="C57" s="69"/>
      <c r="D57" s="4"/>
      <c r="E57" s="71">
        <v>0</v>
      </c>
      <c r="F57" s="71">
        <v>0</v>
      </c>
      <c r="G57" s="71">
        <v>0</v>
      </c>
      <c r="H57" s="71">
        <v>0</v>
      </c>
      <c r="I57" s="71">
        <v>0</v>
      </c>
      <c r="J57" s="71">
        <v>0</v>
      </c>
      <c r="K57" s="71">
        <v>0</v>
      </c>
      <c r="L57" s="71">
        <v>0</v>
      </c>
      <c r="M57" s="71">
        <v>-65.67</v>
      </c>
      <c r="N57" s="71">
        <v>-81.58</v>
      </c>
      <c r="O57" s="71"/>
      <c r="P57" s="71"/>
      <c r="Q57" s="74"/>
      <c r="R57" s="71">
        <v>-147.25</v>
      </c>
      <c r="S57" s="75"/>
    </row>
    <row r="58" spans="1:19" ht="15" customHeight="1" x14ac:dyDescent="0.25">
      <c r="A58" s="63" t="s">
        <v>149</v>
      </c>
      <c r="B58" s="64" t="s">
        <v>150</v>
      </c>
      <c r="C58" s="64"/>
      <c r="D58" s="4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74"/>
      <c r="R58" s="66">
        <v>0</v>
      </c>
      <c r="S58" s="75"/>
    </row>
    <row r="59" spans="1:19" ht="15" customHeight="1" x14ac:dyDescent="0.25">
      <c r="A59" s="4" t="s">
        <v>271</v>
      </c>
      <c r="B59" s="4" t="s">
        <v>272</v>
      </c>
      <c r="C59" s="4"/>
      <c r="D59" s="4"/>
      <c r="E59" s="67"/>
      <c r="F59" s="67"/>
      <c r="G59" s="67"/>
      <c r="H59" s="67"/>
      <c r="I59" s="67"/>
      <c r="J59" s="67"/>
      <c r="K59" s="67"/>
      <c r="L59" s="67">
        <v>-210.7</v>
      </c>
      <c r="M59" s="67">
        <v>-190.83</v>
      </c>
      <c r="N59" s="67">
        <v>-190.83</v>
      </c>
      <c r="O59" s="67"/>
      <c r="P59" s="67"/>
      <c r="Q59" s="74"/>
      <c r="R59" s="66">
        <v>-592.36</v>
      </c>
      <c r="S59" s="75"/>
    </row>
    <row r="60" spans="1:19" ht="15" customHeight="1" x14ac:dyDescent="0.25">
      <c r="A60" s="68" t="s">
        <v>153</v>
      </c>
      <c r="B60" s="69" t="s">
        <v>154</v>
      </c>
      <c r="C60" s="69"/>
      <c r="D60" s="4"/>
      <c r="E60" s="71">
        <v>0</v>
      </c>
      <c r="F60" s="71">
        <v>0</v>
      </c>
      <c r="G60" s="71">
        <v>0</v>
      </c>
      <c r="H60" s="71">
        <v>0</v>
      </c>
      <c r="I60" s="71">
        <v>0</v>
      </c>
      <c r="J60" s="71">
        <v>0</v>
      </c>
      <c r="K60" s="71">
        <v>0</v>
      </c>
      <c r="L60" s="71">
        <v>-210.7</v>
      </c>
      <c r="M60" s="71">
        <v>-190.83</v>
      </c>
      <c r="N60" s="71">
        <v>-190.83</v>
      </c>
      <c r="O60" s="71"/>
      <c r="P60" s="71"/>
      <c r="Q60" s="74"/>
      <c r="R60" s="71">
        <v>-592.36</v>
      </c>
      <c r="S60" s="75"/>
    </row>
    <row r="61" spans="1:19" ht="15" customHeight="1" x14ac:dyDescent="0.25">
      <c r="A61" s="63" t="s">
        <v>155</v>
      </c>
      <c r="B61" s="64" t="s">
        <v>156</v>
      </c>
      <c r="C61" s="64"/>
      <c r="D61" s="4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74"/>
      <c r="R61" s="66">
        <v>0</v>
      </c>
      <c r="S61" s="75"/>
    </row>
    <row r="62" spans="1:19" ht="15" customHeight="1" x14ac:dyDescent="0.25">
      <c r="A62" s="4" t="s">
        <v>157</v>
      </c>
      <c r="B62" s="4" t="s">
        <v>158</v>
      </c>
      <c r="C62" s="4"/>
      <c r="D62" s="4"/>
      <c r="E62" s="67"/>
      <c r="F62" s="67"/>
      <c r="G62" s="67"/>
      <c r="H62" s="67"/>
      <c r="I62" s="67"/>
      <c r="J62" s="67"/>
      <c r="K62" s="67"/>
      <c r="L62" s="67"/>
      <c r="M62" s="67">
        <v>-225</v>
      </c>
      <c r="N62" s="67"/>
      <c r="O62" s="67"/>
      <c r="P62" s="67"/>
      <c r="Q62" s="74"/>
      <c r="R62" s="66">
        <v>-225</v>
      </c>
      <c r="S62" s="75"/>
    </row>
    <row r="63" spans="1:19" ht="15" customHeight="1" x14ac:dyDescent="0.25">
      <c r="A63" s="4" t="s">
        <v>330</v>
      </c>
      <c r="B63" s="4" t="s">
        <v>331</v>
      </c>
      <c r="C63" s="4"/>
      <c r="D63" s="4"/>
      <c r="E63" s="67"/>
      <c r="F63" s="67"/>
      <c r="G63" s="67"/>
      <c r="H63" s="67"/>
      <c r="I63" s="67"/>
      <c r="J63" s="67"/>
      <c r="K63" s="67"/>
      <c r="L63" s="67">
        <v>-20</v>
      </c>
      <c r="M63" s="67"/>
      <c r="N63" s="67"/>
      <c r="O63" s="67"/>
      <c r="P63" s="67"/>
      <c r="Q63" s="74"/>
      <c r="R63" s="66">
        <v>-20</v>
      </c>
      <c r="S63" s="75"/>
    </row>
    <row r="64" spans="1:19" ht="15" customHeight="1" x14ac:dyDescent="0.25">
      <c r="A64" s="68" t="s">
        <v>161</v>
      </c>
      <c r="B64" s="69" t="s">
        <v>162</v>
      </c>
      <c r="C64" s="69"/>
      <c r="D64" s="4"/>
      <c r="E64" s="71">
        <v>0</v>
      </c>
      <c r="F64" s="71">
        <v>0</v>
      </c>
      <c r="G64" s="71">
        <v>0</v>
      </c>
      <c r="H64" s="71">
        <v>0</v>
      </c>
      <c r="I64" s="71">
        <v>0</v>
      </c>
      <c r="J64" s="71">
        <v>0</v>
      </c>
      <c r="K64" s="71">
        <v>0</v>
      </c>
      <c r="L64" s="71">
        <v>-20</v>
      </c>
      <c r="M64" s="71">
        <v>-225</v>
      </c>
      <c r="N64" s="71">
        <v>0</v>
      </c>
      <c r="O64" s="71"/>
      <c r="P64" s="71"/>
      <c r="Q64" s="74"/>
      <c r="R64" s="71">
        <v>-245</v>
      </c>
      <c r="S64" s="75"/>
    </row>
    <row r="65" spans="1:19" ht="15" customHeight="1" x14ac:dyDescent="0.25">
      <c r="A65" s="63" t="s">
        <v>163</v>
      </c>
      <c r="B65" s="64" t="s">
        <v>164</v>
      </c>
      <c r="C65" s="64"/>
      <c r="D65" s="4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74"/>
      <c r="R65" s="66">
        <v>0</v>
      </c>
      <c r="S65" s="75"/>
    </row>
    <row r="66" spans="1:19" ht="15" customHeight="1" x14ac:dyDescent="0.25">
      <c r="A66" s="4" t="s">
        <v>275</v>
      </c>
      <c r="B66" s="4" t="s">
        <v>276</v>
      </c>
      <c r="C66" s="4"/>
      <c r="D66" s="4"/>
      <c r="E66" s="67"/>
      <c r="F66" s="67"/>
      <c r="G66" s="67"/>
      <c r="H66" s="67"/>
      <c r="I66" s="67"/>
      <c r="J66" s="67"/>
      <c r="K66" s="67"/>
      <c r="L66" s="67">
        <v>-857.33</v>
      </c>
      <c r="M66" s="67">
        <v>-806.37</v>
      </c>
      <c r="N66" s="67">
        <v>-814.92</v>
      </c>
      <c r="O66" s="67"/>
      <c r="P66" s="67"/>
      <c r="Q66" s="74"/>
      <c r="R66" s="66">
        <v>-2478.62</v>
      </c>
      <c r="S66" s="75"/>
    </row>
    <row r="67" spans="1:19" ht="15" customHeight="1" x14ac:dyDescent="0.25">
      <c r="A67" s="68" t="s">
        <v>171</v>
      </c>
      <c r="B67" s="69" t="s">
        <v>172</v>
      </c>
      <c r="C67" s="69"/>
      <c r="D67" s="4"/>
      <c r="E67" s="71">
        <v>0</v>
      </c>
      <c r="F67" s="71">
        <v>0</v>
      </c>
      <c r="G67" s="71">
        <v>0</v>
      </c>
      <c r="H67" s="71">
        <v>0</v>
      </c>
      <c r="I67" s="71">
        <v>0</v>
      </c>
      <c r="J67" s="71">
        <v>0</v>
      </c>
      <c r="K67" s="71">
        <v>0</v>
      </c>
      <c r="L67" s="71">
        <v>-857.33</v>
      </c>
      <c r="M67" s="71">
        <v>-806.37</v>
      </c>
      <c r="N67" s="71">
        <v>-814.92</v>
      </c>
      <c r="O67" s="71"/>
      <c r="P67" s="71"/>
      <c r="Q67" s="74"/>
      <c r="R67" s="71">
        <v>-2478.62</v>
      </c>
      <c r="S67" s="75"/>
    </row>
    <row r="68" spans="1:19" ht="15" customHeight="1" x14ac:dyDescent="0.25">
      <c r="A68" s="63" t="s">
        <v>173</v>
      </c>
      <c r="B68" s="64" t="s">
        <v>174</v>
      </c>
      <c r="C68" s="64"/>
      <c r="D68" s="4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74"/>
      <c r="R68" s="66">
        <v>0</v>
      </c>
      <c r="S68" s="75"/>
    </row>
    <row r="69" spans="1:19" ht="15" customHeight="1" x14ac:dyDescent="0.25">
      <c r="A69" s="4" t="s">
        <v>175</v>
      </c>
      <c r="B69" s="4" t="s">
        <v>176</v>
      </c>
      <c r="C69" s="4"/>
      <c r="D69" s="4"/>
      <c r="E69" s="67"/>
      <c r="F69" s="67"/>
      <c r="G69" s="67"/>
      <c r="H69" s="67"/>
      <c r="I69" s="67"/>
      <c r="J69" s="67"/>
      <c r="K69" s="67"/>
      <c r="L69" s="67">
        <v>-21679.47</v>
      </c>
      <c r="M69" s="67">
        <v>-21679.47</v>
      </c>
      <c r="N69" s="67">
        <v>-21679.47</v>
      </c>
      <c r="O69" s="67"/>
      <c r="P69" s="67"/>
      <c r="Q69" s="74"/>
      <c r="R69" s="66">
        <v>-65038.41</v>
      </c>
      <c r="S69" s="75"/>
    </row>
    <row r="70" spans="1:19" ht="15" customHeight="1" x14ac:dyDescent="0.25">
      <c r="A70" s="4" t="s">
        <v>177</v>
      </c>
      <c r="B70" s="4" t="s">
        <v>178</v>
      </c>
      <c r="C70" s="4"/>
      <c r="D70" s="4"/>
      <c r="E70" s="67"/>
      <c r="F70" s="67"/>
      <c r="G70" s="67"/>
      <c r="H70" s="67"/>
      <c r="I70" s="67"/>
      <c r="J70" s="67"/>
      <c r="K70" s="67">
        <v>4525</v>
      </c>
      <c r="L70" s="67">
        <v>4525</v>
      </c>
      <c r="M70" s="67">
        <v>4525</v>
      </c>
      <c r="N70" s="67">
        <v>4525</v>
      </c>
      <c r="O70" s="67"/>
      <c r="P70" s="67"/>
      <c r="Q70" s="74"/>
      <c r="R70" s="66">
        <v>18100</v>
      </c>
      <c r="S70" s="75"/>
    </row>
    <row r="71" spans="1:19" ht="15" customHeight="1" x14ac:dyDescent="0.25">
      <c r="A71" s="4" t="s">
        <v>179</v>
      </c>
      <c r="B71" s="4" t="s">
        <v>180</v>
      </c>
      <c r="C71" s="4"/>
      <c r="D71" s="4"/>
      <c r="E71" s="67"/>
      <c r="F71" s="67"/>
      <c r="G71" s="67"/>
      <c r="H71" s="67"/>
      <c r="I71" s="67"/>
      <c r="J71" s="67"/>
      <c r="K71" s="67"/>
      <c r="L71" s="67">
        <v>7220.8</v>
      </c>
      <c r="M71" s="67">
        <v>7605.8</v>
      </c>
      <c r="N71" s="67">
        <v>6835.8</v>
      </c>
      <c r="O71" s="67"/>
      <c r="P71" s="67"/>
      <c r="Q71" s="74"/>
      <c r="R71" s="66">
        <v>21662.400000000001</v>
      </c>
      <c r="S71" s="75"/>
    </row>
    <row r="72" spans="1:19" ht="15" customHeight="1" x14ac:dyDescent="0.25">
      <c r="A72" s="4" t="s">
        <v>181</v>
      </c>
      <c r="B72" s="4" t="s">
        <v>182</v>
      </c>
      <c r="C72" s="4"/>
      <c r="D72" s="4"/>
      <c r="E72" s="67"/>
      <c r="F72" s="67"/>
      <c r="G72" s="67"/>
      <c r="H72" s="67"/>
      <c r="I72" s="67"/>
      <c r="J72" s="67"/>
      <c r="K72" s="67">
        <v>-2317.4499999999998</v>
      </c>
      <c r="L72" s="67">
        <v>-2471.35</v>
      </c>
      <c r="M72" s="67">
        <v>-2673.54</v>
      </c>
      <c r="N72" s="67">
        <v>-2238.61</v>
      </c>
      <c r="O72" s="67"/>
      <c r="P72" s="67"/>
      <c r="Q72" s="74"/>
      <c r="R72" s="66">
        <v>-9700.9500000000007</v>
      </c>
      <c r="S72" s="75"/>
    </row>
    <row r="73" spans="1:19" ht="15" customHeight="1" x14ac:dyDescent="0.25">
      <c r="A73" s="4" t="s">
        <v>183</v>
      </c>
      <c r="B73" s="4" t="s">
        <v>184</v>
      </c>
      <c r="C73" s="4"/>
      <c r="D73" s="4"/>
      <c r="E73" s="67"/>
      <c r="F73" s="67"/>
      <c r="G73" s="67"/>
      <c r="H73" s="67"/>
      <c r="I73" s="67"/>
      <c r="J73" s="67"/>
      <c r="K73" s="67"/>
      <c r="L73" s="67"/>
      <c r="M73" s="67">
        <v>-74.66</v>
      </c>
      <c r="N73" s="67">
        <v>-24.28</v>
      </c>
      <c r="O73" s="67"/>
      <c r="P73" s="67"/>
      <c r="Q73" s="74"/>
      <c r="R73" s="66">
        <v>-98.94</v>
      </c>
      <c r="S73" s="75"/>
    </row>
    <row r="74" spans="1:19" ht="15" customHeight="1" x14ac:dyDescent="0.25">
      <c r="A74" s="4" t="s">
        <v>187</v>
      </c>
      <c r="B74" s="4" t="s">
        <v>188</v>
      </c>
      <c r="C74" s="4"/>
      <c r="D74" s="4"/>
      <c r="E74" s="67"/>
      <c r="F74" s="67"/>
      <c r="G74" s="67"/>
      <c r="H74" s="67"/>
      <c r="I74" s="67"/>
      <c r="J74" s="67"/>
      <c r="K74" s="67">
        <v>-18.61</v>
      </c>
      <c r="L74" s="67">
        <v>-728.37</v>
      </c>
      <c r="M74" s="67">
        <v>-14.1</v>
      </c>
      <c r="N74" s="67">
        <v>-174.03</v>
      </c>
      <c r="O74" s="67"/>
      <c r="P74" s="67"/>
      <c r="Q74" s="74"/>
      <c r="R74" s="66">
        <v>-935.11</v>
      </c>
      <c r="S74" s="75"/>
    </row>
    <row r="75" spans="1:19" ht="15" customHeight="1" x14ac:dyDescent="0.25">
      <c r="A75" s="4" t="s">
        <v>279</v>
      </c>
      <c r="B75" s="4" t="s">
        <v>280</v>
      </c>
      <c r="C75" s="4"/>
      <c r="D75" s="4"/>
      <c r="E75" s="67"/>
      <c r="F75" s="67"/>
      <c r="G75" s="67"/>
      <c r="H75" s="67"/>
      <c r="I75" s="67"/>
      <c r="J75" s="67"/>
      <c r="K75" s="67"/>
      <c r="L75" s="67">
        <v>-11.98</v>
      </c>
      <c r="M75" s="67">
        <v>-49.16</v>
      </c>
      <c r="N75" s="67">
        <v>-29.99</v>
      </c>
      <c r="O75" s="67"/>
      <c r="P75" s="67"/>
      <c r="Q75" s="74"/>
      <c r="R75" s="66">
        <v>-91.13</v>
      </c>
      <c r="S75" s="75"/>
    </row>
    <row r="76" spans="1:19" ht="15" customHeight="1" x14ac:dyDescent="0.25">
      <c r="A76" s="4" t="s">
        <v>189</v>
      </c>
      <c r="B76" s="4" t="s">
        <v>190</v>
      </c>
      <c r="C76" s="4"/>
      <c r="D76" s="4"/>
      <c r="E76" s="67"/>
      <c r="F76" s="67"/>
      <c r="G76" s="67"/>
      <c r="H76" s="67"/>
      <c r="I76" s="67"/>
      <c r="J76" s="67"/>
      <c r="K76" s="67">
        <v>-2589.59</v>
      </c>
      <c r="L76" s="67">
        <v>-2534.2600000000002</v>
      </c>
      <c r="M76" s="67">
        <v>-4521.3</v>
      </c>
      <c r="N76" s="67">
        <v>-332.48</v>
      </c>
      <c r="O76" s="67"/>
      <c r="P76" s="67"/>
      <c r="Q76" s="74"/>
      <c r="R76" s="66">
        <v>-9977.6299999999992</v>
      </c>
      <c r="S76" s="75"/>
    </row>
    <row r="77" spans="1:19" ht="15" customHeight="1" x14ac:dyDescent="0.25">
      <c r="A77" s="4" t="s">
        <v>193</v>
      </c>
      <c r="B77" s="4" t="s">
        <v>194</v>
      </c>
      <c r="C77" s="4"/>
      <c r="D77" s="4"/>
      <c r="E77" s="67"/>
      <c r="F77" s="67"/>
      <c r="G77" s="67"/>
      <c r="H77" s="67"/>
      <c r="I77" s="67"/>
      <c r="J77" s="67"/>
      <c r="K77" s="67"/>
      <c r="L77" s="67">
        <v>-836.44</v>
      </c>
      <c r="M77" s="67">
        <v>-706.44</v>
      </c>
      <c r="N77" s="67">
        <v>-706.44</v>
      </c>
      <c r="O77" s="67"/>
      <c r="P77" s="67"/>
      <c r="Q77" s="74"/>
      <c r="R77" s="66">
        <v>-2249.3200000000002</v>
      </c>
      <c r="S77" s="75"/>
    </row>
    <row r="78" spans="1:19" ht="15" customHeight="1" x14ac:dyDescent="0.25">
      <c r="A78" s="4" t="s">
        <v>195</v>
      </c>
      <c r="B78" s="4" t="s">
        <v>196</v>
      </c>
      <c r="C78" s="4"/>
      <c r="D78" s="4"/>
      <c r="E78" s="67"/>
      <c r="F78" s="67"/>
      <c r="G78" s="67"/>
      <c r="H78" s="67"/>
      <c r="I78" s="67"/>
      <c r="J78" s="67"/>
      <c r="K78" s="67">
        <v>-333.8</v>
      </c>
      <c r="L78" s="67">
        <v>-271.3</v>
      </c>
      <c r="M78" s="67">
        <v>-333.8</v>
      </c>
      <c r="N78" s="67">
        <v>-306.3</v>
      </c>
      <c r="O78" s="67"/>
      <c r="P78" s="67"/>
      <c r="Q78" s="74"/>
      <c r="R78" s="66">
        <v>-1245.2</v>
      </c>
      <c r="S78" s="75"/>
    </row>
    <row r="79" spans="1:19" ht="15" customHeight="1" x14ac:dyDescent="0.25">
      <c r="A79" s="68" t="s">
        <v>197</v>
      </c>
      <c r="B79" s="69" t="s">
        <v>198</v>
      </c>
      <c r="C79" s="69"/>
      <c r="D79" s="4"/>
      <c r="E79" s="71">
        <v>0</v>
      </c>
      <c r="F79" s="71">
        <v>0</v>
      </c>
      <c r="G79" s="71">
        <v>0</v>
      </c>
      <c r="H79" s="71">
        <v>0</v>
      </c>
      <c r="I79" s="71">
        <v>0</v>
      </c>
      <c r="J79" s="71">
        <v>0</v>
      </c>
      <c r="K79" s="71">
        <v>-734.45</v>
      </c>
      <c r="L79" s="71">
        <v>-16787.37</v>
      </c>
      <c r="M79" s="71">
        <v>-17921.669999999998</v>
      </c>
      <c r="N79" s="71">
        <v>-14130.8</v>
      </c>
      <c r="O79" s="71"/>
      <c r="P79" s="71"/>
      <c r="Q79" s="74"/>
      <c r="R79" s="71">
        <v>-49574.29</v>
      </c>
      <c r="S79" s="75"/>
    </row>
    <row r="80" spans="1:19" ht="15" customHeight="1" x14ac:dyDescent="0.25">
      <c r="A80" s="63" t="s">
        <v>199</v>
      </c>
      <c r="B80" s="64" t="s">
        <v>200</v>
      </c>
      <c r="C80" s="64"/>
      <c r="D80" s="4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74"/>
      <c r="R80" s="66">
        <v>0</v>
      </c>
      <c r="S80" s="75"/>
    </row>
    <row r="81" spans="1:19" ht="15" customHeight="1" x14ac:dyDescent="0.25">
      <c r="A81" s="4" t="s">
        <v>203</v>
      </c>
      <c r="B81" s="4" t="s">
        <v>204</v>
      </c>
      <c r="C81" s="4"/>
      <c r="D81" s="4"/>
      <c r="E81" s="67"/>
      <c r="F81" s="67"/>
      <c r="G81" s="67"/>
      <c r="H81" s="67"/>
      <c r="I81" s="67"/>
      <c r="J81" s="67"/>
      <c r="K81" s="67"/>
      <c r="L81" s="67">
        <v>-1290.69</v>
      </c>
      <c r="M81" s="67">
        <v>-795.84</v>
      </c>
      <c r="N81" s="67">
        <v>-545.97</v>
      </c>
      <c r="O81" s="67"/>
      <c r="P81" s="67"/>
      <c r="Q81" s="74"/>
      <c r="R81" s="66">
        <v>-2632.5</v>
      </c>
      <c r="S81" s="75"/>
    </row>
    <row r="82" spans="1:19" ht="15" customHeight="1" x14ac:dyDescent="0.25">
      <c r="A82" s="68" t="s">
        <v>205</v>
      </c>
      <c r="B82" s="69" t="s">
        <v>206</v>
      </c>
      <c r="C82" s="69"/>
      <c r="D82" s="4"/>
      <c r="E82" s="71">
        <v>0</v>
      </c>
      <c r="F82" s="71">
        <v>0</v>
      </c>
      <c r="G82" s="71">
        <v>0</v>
      </c>
      <c r="H82" s="71">
        <v>0</v>
      </c>
      <c r="I82" s="71">
        <v>0</v>
      </c>
      <c r="J82" s="71">
        <v>0</v>
      </c>
      <c r="K82" s="71">
        <v>0</v>
      </c>
      <c r="L82" s="71">
        <v>-1290.69</v>
      </c>
      <c r="M82" s="71">
        <v>-795.84</v>
      </c>
      <c r="N82" s="71">
        <v>-545.97</v>
      </c>
      <c r="O82" s="71"/>
      <c r="P82" s="71"/>
      <c r="Q82" s="74"/>
      <c r="R82" s="71">
        <v>-2632.5</v>
      </c>
      <c r="S82" s="75"/>
    </row>
    <row r="83" spans="1:19" ht="15" customHeight="1" x14ac:dyDescent="0.25">
      <c r="A83" s="63" t="s">
        <v>207</v>
      </c>
      <c r="B83" s="64" t="s">
        <v>208</v>
      </c>
      <c r="C83" s="64"/>
      <c r="D83" s="4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74"/>
      <c r="R83" s="66">
        <v>0</v>
      </c>
      <c r="S83" s="75"/>
    </row>
    <row r="84" spans="1:19" ht="15" customHeight="1" x14ac:dyDescent="0.25">
      <c r="A84" s="68" t="s">
        <v>211</v>
      </c>
      <c r="B84" s="69" t="s">
        <v>281</v>
      </c>
      <c r="C84" s="69"/>
      <c r="D84" s="4"/>
      <c r="E84" s="71">
        <v>0</v>
      </c>
      <c r="F84" s="71">
        <v>0</v>
      </c>
      <c r="G84" s="71">
        <v>0</v>
      </c>
      <c r="H84" s="71">
        <v>0</v>
      </c>
      <c r="I84" s="71">
        <v>0</v>
      </c>
      <c r="J84" s="71">
        <v>0</v>
      </c>
      <c r="K84" s="71">
        <v>0</v>
      </c>
      <c r="L84" s="71">
        <v>0</v>
      </c>
      <c r="M84" s="71">
        <v>0</v>
      </c>
      <c r="N84" s="71">
        <v>0</v>
      </c>
      <c r="O84" s="71"/>
      <c r="P84" s="71"/>
      <c r="Q84" s="74"/>
      <c r="R84" s="71">
        <v>0</v>
      </c>
      <c r="S84" s="75"/>
    </row>
    <row r="85" spans="1:19" ht="15" customHeight="1" x14ac:dyDescent="0.25">
      <c r="A85" s="63" t="s">
        <v>213</v>
      </c>
      <c r="B85" s="64" t="s">
        <v>214</v>
      </c>
      <c r="C85" s="64"/>
      <c r="D85" s="4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74"/>
      <c r="R85" s="66">
        <v>0</v>
      </c>
      <c r="S85" s="75"/>
    </row>
    <row r="86" spans="1:19" ht="15" customHeight="1" x14ac:dyDescent="0.25">
      <c r="A86" s="4" t="s">
        <v>215</v>
      </c>
      <c r="B86" s="4" t="s">
        <v>216</v>
      </c>
      <c r="C86" s="4"/>
      <c r="D86" s="4"/>
      <c r="E86" s="67"/>
      <c r="F86" s="67"/>
      <c r="G86" s="67"/>
      <c r="H86" s="67"/>
      <c r="I86" s="67"/>
      <c r="J86" s="67"/>
      <c r="K86" s="67"/>
      <c r="L86" s="67">
        <v>-1800</v>
      </c>
      <c r="M86" s="67"/>
      <c r="N86" s="67"/>
      <c r="O86" s="67"/>
      <c r="P86" s="67"/>
      <c r="Q86" s="74"/>
      <c r="R86" s="66">
        <v>-1800</v>
      </c>
      <c r="S86" s="75"/>
    </row>
    <row r="87" spans="1:19" ht="15" customHeight="1" x14ac:dyDescent="0.25">
      <c r="A87" s="4" t="s">
        <v>217</v>
      </c>
      <c r="B87" s="4" t="s">
        <v>218</v>
      </c>
      <c r="C87" s="4"/>
      <c r="D87" s="4"/>
      <c r="E87" s="67"/>
      <c r="F87" s="67"/>
      <c r="G87" s="67"/>
      <c r="H87" s="67"/>
      <c r="I87" s="67"/>
      <c r="J87" s="67"/>
      <c r="K87" s="67">
        <v>-1401.39</v>
      </c>
      <c r="L87" s="67">
        <v>-600.97</v>
      </c>
      <c r="M87" s="67">
        <v>-586.28</v>
      </c>
      <c r="N87" s="67">
        <v>-568.78</v>
      </c>
      <c r="O87" s="67"/>
      <c r="P87" s="67"/>
      <c r="Q87" s="74"/>
      <c r="R87" s="66">
        <v>-3157.42</v>
      </c>
      <c r="S87" s="75"/>
    </row>
    <row r="88" spans="1:19" ht="15" customHeight="1" x14ac:dyDescent="0.25">
      <c r="A88" s="68" t="s">
        <v>219</v>
      </c>
      <c r="B88" s="69" t="s">
        <v>220</v>
      </c>
      <c r="C88" s="69"/>
      <c r="D88" s="4"/>
      <c r="E88" s="71">
        <v>0</v>
      </c>
      <c r="F88" s="71">
        <v>0</v>
      </c>
      <c r="G88" s="71">
        <v>0</v>
      </c>
      <c r="H88" s="71">
        <v>0</v>
      </c>
      <c r="I88" s="71">
        <v>0</v>
      </c>
      <c r="J88" s="71">
        <v>0</v>
      </c>
      <c r="K88" s="71">
        <v>-1401.39</v>
      </c>
      <c r="L88" s="71">
        <v>-2400.9699999999998</v>
      </c>
      <c r="M88" s="71">
        <v>-586.28</v>
      </c>
      <c r="N88" s="71">
        <v>-568.78</v>
      </c>
      <c r="O88" s="71"/>
      <c r="P88" s="71"/>
      <c r="Q88" s="74"/>
      <c r="R88" s="71">
        <v>-4957.42</v>
      </c>
      <c r="S88" s="75"/>
    </row>
    <row r="89" spans="1:19" ht="15" customHeight="1" x14ac:dyDescent="0.25">
      <c r="A89" s="63" t="s">
        <v>221</v>
      </c>
      <c r="B89" s="64" t="s">
        <v>222</v>
      </c>
      <c r="C89" s="64"/>
      <c r="D89" s="4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74"/>
      <c r="R89" s="66">
        <v>0</v>
      </c>
      <c r="S89" s="75"/>
    </row>
    <row r="90" spans="1:19" ht="15" customHeight="1" x14ac:dyDescent="0.25">
      <c r="A90" s="68" t="s">
        <v>223</v>
      </c>
      <c r="B90" s="69" t="s">
        <v>224</v>
      </c>
      <c r="C90" s="69"/>
      <c r="D90" s="4"/>
      <c r="E90" s="71">
        <v>0</v>
      </c>
      <c r="F90" s="71">
        <v>0</v>
      </c>
      <c r="G90" s="71">
        <v>0</v>
      </c>
      <c r="H90" s="71">
        <v>0</v>
      </c>
      <c r="I90" s="71">
        <v>0</v>
      </c>
      <c r="J90" s="71">
        <v>0</v>
      </c>
      <c r="K90" s="71">
        <v>0</v>
      </c>
      <c r="L90" s="71">
        <v>0</v>
      </c>
      <c r="M90" s="71">
        <v>0</v>
      </c>
      <c r="N90" s="71">
        <v>0</v>
      </c>
      <c r="O90" s="71"/>
      <c r="P90" s="71"/>
      <c r="Q90" s="74"/>
      <c r="R90" s="71">
        <v>0</v>
      </c>
      <c r="S90" s="75"/>
    </row>
    <row r="91" spans="1:19" ht="15" customHeight="1" x14ac:dyDescent="0.25">
      <c r="A91" s="63" t="s">
        <v>225</v>
      </c>
      <c r="B91" s="64" t="s">
        <v>226</v>
      </c>
      <c r="C91" s="64"/>
      <c r="D91" s="4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74"/>
      <c r="R91" s="66">
        <v>0</v>
      </c>
      <c r="S91" s="75"/>
    </row>
    <row r="92" spans="1:19" ht="15" customHeight="1" x14ac:dyDescent="0.25">
      <c r="A92" s="68" t="s">
        <v>227</v>
      </c>
      <c r="B92" s="69" t="s">
        <v>228</v>
      </c>
      <c r="C92" s="69"/>
      <c r="D92" s="4"/>
      <c r="E92" s="71">
        <v>0</v>
      </c>
      <c r="F92" s="71">
        <v>0</v>
      </c>
      <c r="G92" s="71">
        <v>0</v>
      </c>
      <c r="H92" s="71">
        <v>0</v>
      </c>
      <c r="I92" s="71">
        <v>0</v>
      </c>
      <c r="J92" s="71">
        <v>0</v>
      </c>
      <c r="K92" s="71">
        <v>0</v>
      </c>
      <c r="L92" s="71">
        <v>0</v>
      </c>
      <c r="M92" s="71">
        <v>0</v>
      </c>
      <c r="N92" s="71">
        <v>0</v>
      </c>
      <c r="O92" s="71"/>
      <c r="P92" s="71"/>
      <c r="Q92" s="74"/>
      <c r="R92" s="71">
        <v>0</v>
      </c>
      <c r="S92" s="75"/>
    </row>
    <row r="93" spans="1:19" ht="15" customHeight="1" x14ac:dyDescent="0.25">
      <c r="A93" s="63" t="s">
        <v>229</v>
      </c>
      <c r="B93" s="64" t="s">
        <v>230</v>
      </c>
      <c r="C93" s="64"/>
      <c r="D93" s="4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74"/>
      <c r="R93" s="66">
        <v>0</v>
      </c>
      <c r="S93" s="75"/>
    </row>
    <row r="94" spans="1:19" ht="15" customHeight="1" x14ac:dyDescent="0.25">
      <c r="A94" s="68" t="s">
        <v>231</v>
      </c>
      <c r="B94" s="69" t="s">
        <v>232</v>
      </c>
      <c r="C94" s="69"/>
      <c r="D94" s="4"/>
      <c r="E94" s="71">
        <v>0</v>
      </c>
      <c r="F94" s="71">
        <v>0</v>
      </c>
      <c r="G94" s="71">
        <v>0</v>
      </c>
      <c r="H94" s="71">
        <v>0</v>
      </c>
      <c r="I94" s="71">
        <v>0</v>
      </c>
      <c r="J94" s="71">
        <v>0</v>
      </c>
      <c r="K94" s="71">
        <v>0</v>
      </c>
      <c r="L94" s="71">
        <v>0</v>
      </c>
      <c r="M94" s="71">
        <v>0</v>
      </c>
      <c r="N94" s="71">
        <v>0</v>
      </c>
      <c r="O94" s="71"/>
      <c r="P94" s="71"/>
      <c r="Q94" s="74"/>
      <c r="R94" s="71">
        <v>0</v>
      </c>
      <c r="S94" s="75"/>
    </row>
    <row r="95" spans="1:19" ht="15" customHeight="1" x14ac:dyDescent="0.25">
      <c r="A95" s="68" t="s">
        <v>233</v>
      </c>
      <c r="B95" s="69" t="s">
        <v>234</v>
      </c>
      <c r="C95" s="69"/>
      <c r="D95" s="4"/>
      <c r="E95" s="71">
        <v>0</v>
      </c>
      <c r="F95" s="71">
        <v>0</v>
      </c>
      <c r="G95" s="71">
        <v>0</v>
      </c>
      <c r="H95" s="71">
        <v>0</v>
      </c>
      <c r="I95" s="71">
        <v>0</v>
      </c>
      <c r="J95" s="71">
        <v>0</v>
      </c>
      <c r="K95" s="71">
        <v>-15799.45</v>
      </c>
      <c r="L95" s="71">
        <v>-48515.31</v>
      </c>
      <c r="M95" s="71">
        <v>-51988.28</v>
      </c>
      <c r="N95" s="71">
        <v>-44763.91</v>
      </c>
      <c r="O95" s="71"/>
      <c r="P95" s="71"/>
      <c r="Q95" s="74"/>
      <c r="R95" s="71">
        <v>-161066.95000000001</v>
      </c>
      <c r="S95" s="75"/>
    </row>
    <row r="96" spans="1:19" ht="15" customHeight="1" x14ac:dyDescent="0.25">
      <c r="A96" s="68" t="s">
        <v>235</v>
      </c>
      <c r="B96" s="69" t="s">
        <v>236</v>
      </c>
      <c r="C96" s="69"/>
      <c r="D96" s="4"/>
      <c r="E96" s="71">
        <v>82465.210000000006</v>
      </c>
      <c r="F96" s="71">
        <v>79735.12</v>
      </c>
      <c r="G96" s="71">
        <v>118744.82</v>
      </c>
      <c r="H96" s="71">
        <v>135635.96</v>
      </c>
      <c r="I96" s="71">
        <v>122565.75</v>
      </c>
      <c r="J96" s="71">
        <v>91317.03</v>
      </c>
      <c r="K96" s="71">
        <v>27335.17</v>
      </c>
      <c r="L96" s="71">
        <v>24435.15</v>
      </c>
      <c r="M96" s="71">
        <v>4179.0200000000004</v>
      </c>
      <c r="N96" s="71">
        <v>15822.55</v>
      </c>
      <c r="O96" s="71"/>
      <c r="P96" s="71"/>
      <c r="Q96" s="74"/>
      <c r="R96" s="71">
        <v>702235.78</v>
      </c>
      <c r="S96" s="75"/>
    </row>
    <row r="97" spans="1:19" ht="15" customHeight="1" x14ac:dyDescent="0.25">
      <c r="A97" s="63" t="s">
        <v>237</v>
      </c>
      <c r="B97" s="64" t="s">
        <v>238</v>
      </c>
      <c r="C97" s="64"/>
      <c r="D97" s="4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74"/>
      <c r="R97" s="66">
        <v>0</v>
      </c>
      <c r="S97" s="75"/>
    </row>
    <row r="98" spans="1:19" ht="15" customHeight="1" x14ac:dyDescent="0.25">
      <c r="A98" s="68" t="s">
        <v>239</v>
      </c>
      <c r="B98" s="69" t="s">
        <v>238</v>
      </c>
      <c r="C98" s="69"/>
      <c r="D98" s="4"/>
      <c r="E98" s="71">
        <v>82465.210000000006</v>
      </c>
      <c r="F98" s="71">
        <v>79735.12</v>
      </c>
      <c r="G98" s="71">
        <v>118744.82</v>
      </c>
      <c r="H98" s="71">
        <v>135635.96</v>
      </c>
      <c r="I98" s="71">
        <v>122565.75</v>
      </c>
      <c r="J98" s="71">
        <v>91317.03</v>
      </c>
      <c r="K98" s="71">
        <v>27335.17</v>
      </c>
      <c r="L98" s="71">
        <v>24435.15</v>
      </c>
      <c r="M98" s="71">
        <v>4179.0200000000004</v>
      </c>
      <c r="N98" s="71">
        <v>15822.55</v>
      </c>
      <c r="O98" s="71"/>
      <c r="P98" s="71"/>
      <c r="Q98" s="74"/>
      <c r="R98" s="71">
        <v>702235.78</v>
      </c>
      <c r="S98" s="75"/>
    </row>
    <row r="99" spans="1:19" ht="15" customHeight="1" x14ac:dyDescent="0.25">
      <c r="A99" s="68" t="s">
        <v>240</v>
      </c>
      <c r="B99" s="69" t="s">
        <v>241</v>
      </c>
      <c r="C99" s="69"/>
      <c r="D99" s="4"/>
      <c r="E99" s="71">
        <v>82465.210000000006</v>
      </c>
      <c r="F99" s="71">
        <v>79735.12</v>
      </c>
      <c r="G99" s="71">
        <v>118744.82</v>
      </c>
      <c r="H99" s="71">
        <v>135635.96</v>
      </c>
      <c r="I99" s="71">
        <v>122565.75</v>
      </c>
      <c r="J99" s="71">
        <v>91317.03</v>
      </c>
      <c r="K99" s="71">
        <v>27335.17</v>
      </c>
      <c r="L99" s="71">
        <v>24435.15</v>
      </c>
      <c r="M99" s="71">
        <v>4179.0200000000004</v>
      </c>
      <c r="N99" s="71">
        <v>15822.55</v>
      </c>
      <c r="O99" s="71"/>
      <c r="P99" s="71"/>
      <c r="Q99" s="74"/>
      <c r="R99" s="71">
        <v>702235.78</v>
      </c>
      <c r="S99" s="75"/>
    </row>
    <row r="100" spans="1:19" ht="15" customHeight="1" x14ac:dyDescent="0.25">
      <c r="A100" s="63" t="s">
        <v>242</v>
      </c>
      <c r="B100" s="64" t="s">
        <v>243</v>
      </c>
      <c r="C100" s="64"/>
      <c r="D100" s="4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74"/>
      <c r="R100" s="66">
        <v>0</v>
      </c>
      <c r="S100" s="75"/>
    </row>
    <row r="101" spans="1:19" ht="15" customHeight="1" x14ac:dyDescent="0.25">
      <c r="A101" s="68" t="s">
        <v>248</v>
      </c>
      <c r="B101" s="69" t="s">
        <v>249</v>
      </c>
      <c r="C101" s="69"/>
      <c r="D101" s="4"/>
      <c r="E101" s="71">
        <v>82465.210000000006</v>
      </c>
      <c r="F101" s="71">
        <v>79735.12</v>
      </c>
      <c r="G101" s="71">
        <v>118744.82</v>
      </c>
      <c r="H101" s="71">
        <v>135635.96</v>
      </c>
      <c r="I101" s="71">
        <v>122565.75</v>
      </c>
      <c r="J101" s="71">
        <v>91317.03</v>
      </c>
      <c r="K101" s="71">
        <v>27335.17</v>
      </c>
      <c r="L101" s="71">
        <v>24435.15</v>
      </c>
      <c r="M101" s="71">
        <v>4179.0200000000004</v>
      </c>
      <c r="N101" s="71">
        <v>15822.55</v>
      </c>
      <c r="O101" s="71"/>
      <c r="P101" s="71"/>
      <c r="Q101" s="74"/>
      <c r="R101" s="71">
        <v>702235.78</v>
      </c>
      <c r="S101" s="75"/>
    </row>
    <row r="102" spans="1:19" ht="15" customHeight="1" x14ac:dyDescent="0.25">
      <c r="A102" s="4" t="s">
        <v>250</v>
      </c>
      <c r="B102" s="4" t="s">
        <v>251</v>
      </c>
      <c r="C102" s="4"/>
      <c r="D102" s="4"/>
      <c r="E102" s="67"/>
      <c r="F102" s="67"/>
      <c r="G102" s="67"/>
      <c r="H102" s="67"/>
      <c r="I102" s="67"/>
      <c r="J102" s="67"/>
      <c r="K102" s="67">
        <v>-12791.34</v>
      </c>
      <c r="L102" s="67">
        <v>-14858</v>
      </c>
      <c r="M102" s="67">
        <v>-12744</v>
      </c>
      <c r="N102" s="67"/>
      <c r="O102" s="67"/>
      <c r="P102" s="67"/>
      <c r="Q102" s="74"/>
      <c r="R102" s="66">
        <v>-40393.339999999997</v>
      </c>
      <c r="S102" s="75"/>
    </row>
    <row r="103" spans="1:19" ht="15" customHeight="1" x14ac:dyDescent="0.25">
      <c r="A103" s="4" t="s">
        <v>252</v>
      </c>
      <c r="B103" s="4" t="s">
        <v>253</v>
      </c>
      <c r="C103" s="4"/>
      <c r="D103" s="4"/>
      <c r="E103" s="67"/>
      <c r="F103" s="67"/>
      <c r="G103" s="67"/>
      <c r="H103" s="67"/>
      <c r="I103" s="67"/>
      <c r="J103" s="67"/>
      <c r="K103" s="67">
        <v>5335</v>
      </c>
      <c r="L103" s="67">
        <v>-3852.67</v>
      </c>
      <c r="M103" s="67">
        <v>-1482.33</v>
      </c>
      <c r="N103" s="67"/>
      <c r="O103" s="67"/>
      <c r="P103" s="67"/>
      <c r="Q103" s="74"/>
      <c r="R103" s="66">
        <v>0</v>
      </c>
      <c r="S103" s="75"/>
    </row>
    <row r="104" spans="1:19" ht="15" customHeight="1" x14ac:dyDescent="0.25">
      <c r="A104" s="68" t="s">
        <v>254</v>
      </c>
      <c r="B104" s="69" t="s">
        <v>255</v>
      </c>
      <c r="C104" s="69"/>
      <c r="D104" s="4"/>
      <c r="E104" s="71">
        <v>82465.210000000006</v>
      </c>
      <c r="F104" s="71">
        <v>79735.12</v>
      </c>
      <c r="G104" s="71">
        <v>118744.82</v>
      </c>
      <c r="H104" s="71">
        <v>135635.96</v>
      </c>
      <c r="I104" s="71">
        <v>122565.75</v>
      </c>
      <c r="J104" s="71">
        <v>91317.03</v>
      </c>
      <c r="K104" s="71">
        <v>19878.830000000002</v>
      </c>
      <c r="L104" s="71">
        <v>5724.48</v>
      </c>
      <c r="M104" s="71">
        <v>-10047.31</v>
      </c>
      <c r="N104" s="71">
        <v>15822.55</v>
      </c>
      <c r="O104" s="71"/>
      <c r="P104" s="71"/>
      <c r="Q104" s="74"/>
      <c r="R104" s="71">
        <v>661842.43999999994</v>
      </c>
      <c r="S104" s="75"/>
    </row>
    <row r="105" spans="1:19" ht="15" customHeight="1" x14ac:dyDescent="0.25"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</row>
    <row r="106" spans="1:19" ht="15" customHeight="1" x14ac:dyDescent="0.25"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</row>
    <row r="107" spans="1:19" ht="15" customHeight="1" x14ac:dyDescent="0.25"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3"/>
      <c r="S107" s="72"/>
    </row>
    <row r="108" spans="1:19" ht="15" customHeight="1" x14ac:dyDescent="0.25"/>
    <row r="109" spans="1:19" ht="15" customHeight="1" x14ac:dyDescent="0.25"/>
    <row r="110" spans="1:19" ht="15" customHeight="1" x14ac:dyDescent="0.25"/>
  </sheetData>
  <mergeCells count="2">
    <mergeCell ref="A3:R3"/>
    <mergeCell ref="A4:R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BI101"/>
  <sheetViews>
    <sheetView topLeftCell="M54" workbookViewId="0">
      <selection activeCell="M54" sqref="M54:O54"/>
    </sheetView>
  </sheetViews>
  <sheetFormatPr defaultRowHeight="13.2" x14ac:dyDescent="0.25"/>
  <cols>
    <col min="1" max="1" width="6.33203125" style="36" customWidth="1"/>
    <col min="2" max="2" width="9.33203125" style="36" customWidth="1"/>
    <col min="3" max="3" width="30" style="36" customWidth="1"/>
    <col min="4" max="4" width="7.6640625" style="36" customWidth="1"/>
    <col min="5" max="5" width="0.5546875" style="36" customWidth="1"/>
    <col min="6" max="17" width="11.88671875" style="36" customWidth="1"/>
    <col min="18" max="18" width="1.44140625" style="36" customWidth="1"/>
    <col min="19" max="57" width="9.109375" style="36" customWidth="1"/>
    <col min="58" max="58" width="0.44140625" style="36" customWidth="1"/>
    <col min="59" max="59" width="12.44140625" style="36" customWidth="1"/>
    <col min="60" max="60" width="5.88671875" style="36" hidden="1" customWidth="1"/>
    <col min="61" max="256" width="9.109375" style="36"/>
    <col min="257" max="257" width="0" style="36" hidden="1" customWidth="1"/>
    <col min="258" max="258" width="9.33203125" style="36" customWidth="1"/>
    <col min="259" max="259" width="30" style="36" customWidth="1"/>
    <col min="260" max="260" width="7.6640625" style="36" customWidth="1"/>
    <col min="261" max="261" width="0.5546875" style="36" customWidth="1"/>
    <col min="262" max="273" width="11.88671875" style="36" customWidth="1"/>
    <col min="274" max="313" width="0" style="36" hidden="1" customWidth="1"/>
    <col min="314" max="314" width="0.44140625" style="36" customWidth="1"/>
    <col min="315" max="315" width="12.44140625" style="36" customWidth="1"/>
    <col min="316" max="316" width="0" style="36" hidden="1" customWidth="1"/>
    <col min="317" max="512" width="9.109375" style="36"/>
    <col min="513" max="513" width="0" style="36" hidden="1" customWidth="1"/>
    <col min="514" max="514" width="9.33203125" style="36" customWidth="1"/>
    <col min="515" max="515" width="30" style="36" customWidth="1"/>
    <col min="516" max="516" width="7.6640625" style="36" customWidth="1"/>
    <col min="517" max="517" width="0.5546875" style="36" customWidth="1"/>
    <col min="518" max="529" width="11.88671875" style="36" customWidth="1"/>
    <col min="530" max="569" width="0" style="36" hidden="1" customWidth="1"/>
    <col min="570" max="570" width="0.44140625" style="36" customWidth="1"/>
    <col min="571" max="571" width="12.44140625" style="36" customWidth="1"/>
    <col min="572" max="572" width="0" style="36" hidden="1" customWidth="1"/>
    <col min="573" max="768" width="9.109375" style="36"/>
    <col min="769" max="769" width="0" style="36" hidden="1" customWidth="1"/>
    <col min="770" max="770" width="9.33203125" style="36" customWidth="1"/>
    <col min="771" max="771" width="30" style="36" customWidth="1"/>
    <col min="772" max="772" width="7.6640625" style="36" customWidth="1"/>
    <col min="773" max="773" width="0.5546875" style="36" customWidth="1"/>
    <col min="774" max="785" width="11.88671875" style="36" customWidth="1"/>
    <col min="786" max="825" width="0" style="36" hidden="1" customWidth="1"/>
    <col min="826" max="826" width="0.44140625" style="36" customWidth="1"/>
    <col min="827" max="827" width="12.44140625" style="36" customWidth="1"/>
    <col min="828" max="828" width="0" style="36" hidden="1" customWidth="1"/>
    <col min="829" max="1024" width="9.109375" style="36"/>
    <col min="1025" max="1025" width="0" style="36" hidden="1" customWidth="1"/>
    <col min="1026" max="1026" width="9.33203125" style="36" customWidth="1"/>
    <col min="1027" max="1027" width="30" style="36" customWidth="1"/>
    <col min="1028" max="1028" width="7.6640625" style="36" customWidth="1"/>
    <col min="1029" max="1029" width="0.5546875" style="36" customWidth="1"/>
    <col min="1030" max="1041" width="11.88671875" style="36" customWidth="1"/>
    <col min="1042" max="1081" width="0" style="36" hidden="1" customWidth="1"/>
    <col min="1082" max="1082" width="0.44140625" style="36" customWidth="1"/>
    <col min="1083" max="1083" width="12.44140625" style="36" customWidth="1"/>
    <col min="1084" max="1084" width="0" style="36" hidden="1" customWidth="1"/>
    <col min="1085" max="1280" width="9.109375" style="36"/>
    <col min="1281" max="1281" width="0" style="36" hidden="1" customWidth="1"/>
    <col min="1282" max="1282" width="9.33203125" style="36" customWidth="1"/>
    <col min="1283" max="1283" width="30" style="36" customWidth="1"/>
    <col min="1284" max="1284" width="7.6640625" style="36" customWidth="1"/>
    <col min="1285" max="1285" width="0.5546875" style="36" customWidth="1"/>
    <col min="1286" max="1297" width="11.88671875" style="36" customWidth="1"/>
    <col min="1298" max="1337" width="0" style="36" hidden="1" customWidth="1"/>
    <col min="1338" max="1338" width="0.44140625" style="36" customWidth="1"/>
    <col min="1339" max="1339" width="12.44140625" style="36" customWidth="1"/>
    <col min="1340" max="1340" width="0" style="36" hidden="1" customWidth="1"/>
    <col min="1341" max="1536" width="9.109375" style="36"/>
    <col min="1537" max="1537" width="0" style="36" hidden="1" customWidth="1"/>
    <col min="1538" max="1538" width="9.33203125" style="36" customWidth="1"/>
    <col min="1539" max="1539" width="30" style="36" customWidth="1"/>
    <col min="1540" max="1540" width="7.6640625" style="36" customWidth="1"/>
    <col min="1541" max="1541" width="0.5546875" style="36" customWidth="1"/>
    <col min="1542" max="1553" width="11.88671875" style="36" customWidth="1"/>
    <col min="1554" max="1593" width="0" style="36" hidden="1" customWidth="1"/>
    <col min="1594" max="1594" width="0.44140625" style="36" customWidth="1"/>
    <col min="1595" max="1595" width="12.44140625" style="36" customWidth="1"/>
    <col min="1596" max="1596" width="0" style="36" hidden="1" customWidth="1"/>
    <col min="1597" max="1792" width="9.109375" style="36"/>
    <col min="1793" max="1793" width="0" style="36" hidden="1" customWidth="1"/>
    <col min="1794" max="1794" width="9.33203125" style="36" customWidth="1"/>
    <col min="1795" max="1795" width="30" style="36" customWidth="1"/>
    <col min="1796" max="1796" width="7.6640625" style="36" customWidth="1"/>
    <col min="1797" max="1797" width="0.5546875" style="36" customWidth="1"/>
    <col min="1798" max="1809" width="11.88671875" style="36" customWidth="1"/>
    <col min="1810" max="1849" width="0" style="36" hidden="1" customWidth="1"/>
    <col min="1850" max="1850" width="0.44140625" style="36" customWidth="1"/>
    <col min="1851" max="1851" width="12.44140625" style="36" customWidth="1"/>
    <col min="1852" max="1852" width="0" style="36" hidden="1" customWidth="1"/>
    <col min="1853" max="2048" width="9.109375" style="36"/>
    <col min="2049" max="2049" width="0" style="36" hidden="1" customWidth="1"/>
    <col min="2050" max="2050" width="9.33203125" style="36" customWidth="1"/>
    <col min="2051" max="2051" width="30" style="36" customWidth="1"/>
    <col min="2052" max="2052" width="7.6640625" style="36" customWidth="1"/>
    <col min="2053" max="2053" width="0.5546875" style="36" customWidth="1"/>
    <col min="2054" max="2065" width="11.88671875" style="36" customWidth="1"/>
    <col min="2066" max="2105" width="0" style="36" hidden="1" customWidth="1"/>
    <col min="2106" max="2106" width="0.44140625" style="36" customWidth="1"/>
    <col min="2107" max="2107" width="12.44140625" style="36" customWidth="1"/>
    <col min="2108" max="2108" width="0" style="36" hidden="1" customWidth="1"/>
    <col min="2109" max="2304" width="9.109375" style="36"/>
    <col min="2305" max="2305" width="0" style="36" hidden="1" customWidth="1"/>
    <col min="2306" max="2306" width="9.33203125" style="36" customWidth="1"/>
    <col min="2307" max="2307" width="30" style="36" customWidth="1"/>
    <col min="2308" max="2308" width="7.6640625" style="36" customWidth="1"/>
    <col min="2309" max="2309" width="0.5546875" style="36" customWidth="1"/>
    <col min="2310" max="2321" width="11.88671875" style="36" customWidth="1"/>
    <col min="2322" max="2361" width="0" style="36" hidden="1" customWidth="1"/>
    <col min="2362" max="2362" width="0.44140625" style="36" customWidth="1"/>
    <col min="2363" max="2363" width="12.44140625" style="36" customWidth="1"/>
    <col min="2364" max="2364" width="0" style="36" hidden="1" customWidth="1"/>
    <col min="2365" max="2560" width="9.109375" style="36"/>
    <col min="2561" max="2561" width="0" style="36" hidden="1" customWidth="1"/>
    <col min="2562" max="2562" width="9.33203125" style="36" customWidth="1"/>
    <col min="2563" max="2563" width="30" style="36" customWidth="1"/>
    <col min="2564" max="2564" width="7.6640625" style="36" customWidth="1"/>
    <col min="2565" max="2565" width="0.5546875" style="36" customWidth="1"/>
    <col min="2566" max="2577" width="11.88671875" style="36" customWidth="1"/>
    <col min="2578" max="2617" width="0" style="36" hidden="1" customWidth="1"/>
    <col min="2618" max="2618" width="0.44140625" style="36" customWidth="1"/>
    <col min="2619" max="2619" width="12.44140625" style="36" customWidth="1"/>
    <col min="2620" max="2620" width="0" style="36" hidden="1" customWidth="1"/>
    <col min="2621" max="2816" width="9.109375" style="36"/>
    <col min="2817" max="2817" width="0" style="36" hidden="1" customWidth="1"/>
    <col min="2818" max="2818" width="9.33203125" style="36" customWidth="1"/>
    <col min="2819" max="2819" width="30" style="36" customWidth="1"/>
    <col min="2820" max="2820" width="7.6640625" style="36" customWidth="1"/>
    <col min="2821" max="2821" width="0.5546875" style="36" customWidth="1"/>
    <col min="2822" max="2833" width="11.88671875" style="36" customWidth="1"/>
    <col min="2834" max="2873" width="0" style="36" hidden="1" customWidth="1"/>
    <col min="2874" max="2874" width="0.44140625" style="36" customWidth="1"/>
    <col min="2875" max="2875" width="12.44140625" style="36" customWidth="1"/>
    <col min="2876" max="2876" width="0" style="36" hidden="1" customWidth="1"/>
    <col min="2877" max="3072" width="9.109375" style="36"/>
    <col min="3073" max="3073" width="0" style="36" hidden="1" customWidth="1"/>
    <col min="3074" max="3074" width="9.33203125" style="36" customWidth="1"/>
    <col min="3075" max="3075" width="30" style="36" customWidth="1"/>
    <col min="3076" max="3076" width="7.6640625" style="36" customWidth="1"/>
    <col min="3077" max="3077" width="0.5546875" style="36" customWidth="1"/>
    <col min="3078" max="3089" width="11.88671875" style="36" customWidth="1"/>
    <col min="3090" max="3129" width="0" style="36" hidden="1" customWidth="1"/>
    <col min="3130" max="3130" width="0.44140625" style="36" customWidth="1"/>
    <col min="3131" max="3131" width="12.44140625" style="36" customWidth="1"/>
    <col min="3132" max="3132" width="0" style="36" hidden="1" customWidth="1"/>
    <col min="3133" max="3328" width="9.109375" style="36"/>
    <col min="3329" max="3329" width="0" style="36" hidden="1" customWidth="1"/>
    <col min="3330" max="3330" width="9.33203125" style="36" customWidth="1"/>
    <col min="3331" max="3331" width="30" style="36" customWidth="1"/>
    <col min="3332" max="3332" width="7.6640625" style="36" customWidth="1"/>
    <col min="3333" max="3333" width="0.5546875" style="36" customWidth="1"/>
    <col min="3334" max="3345" width="11.88671875" style="36" customWidth="1"/>
    <col min="3346" max="3385" width="0" style="36" hidden="1" customWidth="1"/>
    <col min="3386" max="3386" width="0.44140625" style="36" customWidth="1"/>
    <col min="3387" max="3387" width="12.44140625" style="36" customWidth="1"/>
    <col min="3388" max="3388" width="0" style="36" hidden="1" customWidth="1"/>
    <col min="3389" max="3584" width="9.109375" style="36"/>
    <col min="3585" max="3585" width="0" style="36" hidden="1" customWidth="1"/>
    <col min="3586" max="3586" width="9.33203125" style="36" customWidth="1"/>
    <col min="3587" max="3587" width="30" style="36" customWidth="1"/>
    <col min="3588" max="3588" width="7.6640625" style="36" customWidth="1"/>
    <col min="3589" max="3589" width="0.5546875" style="36" customWidth="1"/>
    <col min="3590" max="3601" width="11.88671875" style="36" customWidth="1"/>
    <col min="3602" max="3641" width="0" style="36" hidden="1" customWidth="1"/>
    <col min="3642" max="3642" width="0.44140625" style="36" customWidth="1"/>
    <col min="3643" max="3643" width="12.44140625" style="36" customWidth="1"/>
    <col min="3644" max="3644" width="0" style="36" hidden="1" customWidth="1"/>
    <col min="3645" max="3840" width="9.109375" style="36"/>
    <col min="3841" max="3841" width="0" style="36" hidden="1" customWidth="1"/>
    <col min="3842" max="3842" width="9.33203125" style="36" customWidth="1"/>
    <col min="3843" max="3843" width="30" style="36" customWidth="1"/>
    <col min="3844" max="3844" width="7.6640625" style="36" customWidth="1"/>
    <col min="3845" max="3845" width="0.5546875" style="36" customWidth="1"/>
    <col min="3846" max="3857" width="11.88671875" style="36" customWidth="1"/>
    <col min="3858" max="3897" width="0" style="36" hidden="1" customWidth="1"/>
    <col min="3898" max="3898" width="0.44140625" style="36" customWidth="1"/>
    <col min="3899" max="3899" width="12.44140625" style="36" customWidth="1"/>
    <col min="3900" max="3900" width="0" style="36" hidden="1" customWidth="1"/>
    <col min="3901" max="4096" width="9.109375" style="36"/>
    <col min="4097" max="4097" width="0" style="36" hidden="1" customWidth="1"/>
    <col min="4098" max="4098" width="9.33203125" style="36" customWidth="1"/>
    <col min="4099" max="4099" width="30" style="36" customWidth="1"/>
    <col min="4100" max="4100" width="7.6640625" style="36" customWidth="1"/>
    <col min="4101" max="4101" width="0.5546875" style="36" customWidth="1"/>
    <col min="4102" max="4113" width="11.88671875" style="36" customWidth="1"/>
    <col min="4114" max="4153" width="0" style="36" hidden="1" customWidth="1"/>
    <col min="4154" max="4154" width="0.44140625" style="36" customWidth="1"/>
    <col min="4155" max="4155" width="12.44140625" style="36" customWidth="1"/>
    <col min="4156" max="4156" width="0" style="36" hidden="1" customWidth="1"/>
    <col min="4157" max="4352" width="9.109375" style="36"/>
    <col min="4353" max="4353" width="0" style="36" hidden="1" customWidth="1"/>
    <col min="4354" max="4354" width="9.33203125" style="36" customWidth="1"/>
    <col min="4355" max="4355" width="30" style="36" customWidth="1"/>
    <col min="4356" max="4356" width="7.6640625" style="36" customWidth="1"/>
    <col min="4357" max="4357" width="0.5546875" style="36" customWidth="1"/>
    <col min="4358" max="4369" width="11.88671875" style="36" customWidth="1"/>
    <col min="4370" max="4409" width="0" style="36" hidden="1" customWidth="1"/>
    <col min="4410" max="4410" width="0.44140625" style="36" customWidth="1"/>
    <col min="4411" max="4411" width="12.44140625" style="36" customWidth="1"/>
    <col min="4412" max="4412" width="0" style="36" hidden="1" customWidth="1"/>
    <col min="4413" max="4608" width="9.109375" style="36"/>
    <col min="4609" max="4609" width="0" style="36" hidden="1" customWidth="1"/>
    <col min="4610" max="4610" width="9.33203125" style="36" customWidth="1"/>
    <col min="4611" max="4611" width="30" style="36" customWidth="1"/>
    <col min="4612" max="4612" width="7.6640625" style="36" customWidth="1"/>
    <col min="4613" max="4613" width="0.5546875" style="36" customWidth="1"/>
    <col min="4614" max="4625" width="11.88671875" style="36" customWidth="1"/>
    <col min="4626" max="4665" width="0" style="36" hidden="1" customWidth="1"/>
    <col min="4666" max="4666" width="0.44140625" style="36" customWidth="1"/>
    <col min="4667" max="4667" width="12.44140625" style="36" customWidth="1"/>
    <col min="4668" max="4668" width="0" style="36" hidden="1" customWidth="1"/>
    <col min="4669" max="4864" width="9.109375" style="36"/>
    <col min="4865" max="4865" width="0" style="36" hidden="1" customWidth="1"/>
    <col min="4866" max="4866" width="9.33203125" style="36" customWidth="1"/>
    <col min="4867" max="4867" width="30" style="36" customWidth="1"/>
    <col min="4868" max="4868" width="7.6640625" style="36" customWidth="1"/>
    <col min="4869" max="4869" width="0.5546875" style="36" customWidth="1"/>
    <col min="4870" max="4881" width="11.88671875" style="36" customWidth="1"/>
    <col min="4882" max="4921" width="0" style="36" hidden="1" customWidth="1"/>
    <col min="4922" max="4922" width="0.44140625" style="36" customWidth="1"/>
    <col min="4923" max="4923" width="12.44140625" style="36" customWidth="1"/>
    <col min="4924" max="4924" width="0" style="36" hidden="1" customWidth="1"/>
    <col min="4925" max="5120" width="9.109375" style="36"/>
    <col min="5121" max="5121" width="0" style="36" hidden="1" customWidth="1"/>
    <col min="5122" max="5122" width="9.33203125" style="36" customWidth="1"/>
    <col min="5123" max="5123" width="30" style="36" customWidth="1"/>
    <col min="5124" max="5124" width="7.6640625" style="36" customWidth="1"/>
    <col min="5125" max="5125" width="0.5546875" style="36" customWidth="1"/>
    <col min="5126" max="5137" width="11.88671875" style="36" customWidth="1"/>
    <col min="5138" max="5177" width="0" style="36" hidden="1" customWidth="1"/>
    <col min="5178" max="5178" width="0.44140625" style="36" customWidth="1"/>
    <col min="5179" max="5179" width="12.44140625" style="36" customWidth="1"/>
    <col min="5180" max="5180" width="0" style="36" hidden="1" customWidth="1"/>
    <col min="5181" max="5376" width="9.109375" style="36"/>
    <col min="5377" max="5377" width="0" style="36" hidden="1" customWidth="1"/>
    <col min="5378" max="5378" width="9.33203125" style="36" customWidth="1"/>
    <col min="5379" max="5379" width="30" style="36" customWidth="1"/>
    <col min="5380" max="5380" width="7.6640625" style="36" customWidth="1"/>
    <col min="5381" max="5381" width="0.5546875" style="36" customWidth="1"/>
    <col min="5382" max="5393" width="11.88671875" style="36" customWidth="1"/>
    <col min="5394" max="5433" width="0" style="36" hidden="1" customWidth="1"/>
    <col min="5434" max="5434" width="0.44140625" style="36" customWidth="1"/>
    <col min="5435" max="5435" width="12.44140625" style="36" customWidth="1"/>
    <col min="5436" max="5436" width="0" style="36" hidden="1" customWidth="1"/>
    <col min="5437" max="5632" width="9.109375" style="36"/>
    <col min="5633" max="5633" width="0" style="36" hidden="1" customWidth="1"/>
    <col min="5634" max="5634" width="9.33203125" style="36" customWidth="1"/>
    <col min="5635" max="5635" width="30" style="36" customWidth="1"/>
    <col min="5636" max="5636" width="7.6640625" style="36" customWidth="1"/>
    <col min="5637" max="5637" width="0.5546875" style="36" customWidth="1"/>
    <col min="5638" max="5649" width="11.88671875" style="36" customWidth="1"/>
    <col min="5650" max="5689" width="0" style="36" hidden="1" customWidth="1"/>
    <col min="5690" max="5690" width="0.44140625" style="36" customWidth="1"/>
    <col min="5691" max="5691" width="12.44140625" style="36" customWidth="1"/>
    <col min="5692" max="5692" width="0" style="36" hidden="1" customWidth="1"/>
    <col min="5693" max="5888" width="9.109375" style="36"/>
    <col min="5889" max="5889" width="0" style="36" hidden="1" customWidth="1"/>
    <col min="5890" max="5890" width="9.33203125" style="36" customWidth="1"/>
    <col min="5891" max="5891" width="30" style="36" customWidth="1"/>
    <col min="5892" max="5892" width="7.6640625" style="36" customWidth="1"/>
    <col min="5893" max="5893" width="0.5546875" style="36" customWidth="1"/>
    <col min="5894" max="5905" width="11.88671875" style="36" customWidth="1"/>
    <col min="5906" max="5945" width="0" style="36" hidden="1" customWidth="1"/>
    <col min="5946" max="5946" width="0.44140625" style="36" customWidth="1"/>
    <col min="5947" max="5947" width="12.44140625" style="36" customWidth="1"/>
    <col min="5948" max="5948" width="0" style="36" hidden="1" customWidth="1"/>
    <col min="5949" max="6144" width="9.109375" style="36"/>
    <col min="6145" max="6145" width="0" style="36" hidden="1" customWidth="1"/>
    <col min="6146" max="6146" width="9.33203125" style="36" customWidth="1"/>
    <col min="6147" max="6147" width="30" style="36" customWidth="1"/>
    <col min="6148" max="6148" width="7.6640625" style="36" customWidth="1"/>
    <col min="6149" max="6149" width="0.5546875" style="36" customWidth="1"/>
    <col min="6150" max="6161" width="11.88671875" style="36" customWidth="1"/>
    <col min="6162" max="6201" width="0" style="36" hidden="1" customWidth="1"/>
    <col min="6202" max="6202" width="0.44140625" style="36" customWidth="1"/>
    <col min="6203" max="6203" width="12.44140625" style="36" customWidth="1"/>
    <col min="6204" max="6204" width="0" style="36" hidden="1" customWidth="1"/>
    <col min="6205" max="6400" width="9.109375" style="36"/>
    <col min="6401" max="6401" width="0" style="36" hidden="1" customWidth="1"/>
    <col min="6402" max="6402" width="9.33203125" style="36" customWidth="1"/>
    <col min="6403" max="6403" width="30" style="36" customWidth="1"/>
    <col min="6404" max="6404" width="7.6640625" style="36" customWidth="1"/>
    <col min="6405" max="6405" width="0.5546875" style="36" customWidth="1"/>
    <col min="6406" max="6417" width="11.88671875" style="36" customWidth="1"/>
    <col min="6418" max="6457" width="0" style="36" hidden="1" customWidth="1"/>
    <col min="6458" max="6458" width="0.44140625" style="36" customWidth="1"/>
    <col min="6459" max="6459" width="12.44140625" style="36" customWidth="1"/>
    <col min="6460" max="6460" width="0" style="36" hidden="1" customWidth="1"/>
    <col min="6461" max="6656" width="9.109375" style="36"/>
    <col min="6657" max="6657" width="0" style="36" hidden="1" customWidth="1"/>
    <col min="6658" max="6658" width="9.33203125" style="36" customWidth="1"/>
    <col min="6659" max="6659" width="30" style="36" customWidth="1"/>
    <col min="6660" max="6660" width="7.6640625" style="36" customWidth="1"/>
    <col min="6661" max="6661" width="0.5546875" style="36" customWidth="1"/>
    <col min="6662" max="6673" width="11.88671875" style="36" customWidth="1"/>
    <col min="6674" max="6713" width="0" style="36" hidden="1" customWidth="1"/>
    <col min="6714" max="6714" width="0.44140625" style="36" customWidth="1"/>
    <col min="6715" max="6715" width="12.44140625" style="36" customWidth="1"/>
    <col min="6716" max="6716" width="0" style="36" hidden="1" customWidth="1"/>
    <col min="6717" max="6912" width="9.109375" style="36"/>
    <col min="6913" max="6913" width="0" style="36" hidden="1" customWidth="1"/>
    <col min="6914" max="6914" width="9.33203125" style="36" customWidth="1"/>
    <col min="6915" max="6915" width="30" style="36" customWidth="1"/>
    <col min="6916" max="6916" width="7.6640625" style="36" customWidth="1"/>
    <col min="6917" max="6917" width="0.5546875" style="36" customWidth="1"/>
    <col min="6918" max="6929" width="11.88671875" style="36" customWidth="1"/>
    <col min="6930" max="6969" width="0" style="36" hidden="1" customWidth="1"/>
    <col min="6970" max="6970" width="0.44140625" style="36" customWidth="1"/>
    <col min="6971" max="6971" width="12.44140625" style="36" customWidth="1"/>
    <col min="6972" max="6972" width="0" style="36" hidden="1" customWidth="1"/>
    <col min="6973" max="7168" width="9.109375" style="36"/>
    <col min="7169" max="7169" width="0" style="36" hidden="1" customWidth="1"/>
    <col min="7170" max="7170" width="9.33203125" style="36" customWidth="1"/>
    <col min="7171" max="7171" width="30" style="36" customWidth="1"/>
    <col min="7172" max="7172" width="7.6640625" style="36" customWidth="1"/>
    <col min="7173" max="7173" width="0.5546875" style="36" customWidth="1"/>
    <col min="7174" max="7185" width="11.88671875" style="36" customWidth="1"/>
    <col min="7186" max="7225" width="0" style="36" hidden="1" customWidth="1"/>
    <col min="7226" max="7226" width="0.44140625" style="36" customWidth="1"/>
    <col min="7227" max="7227" width="12.44140625" style="36" customWidth="1"/>
    <col min="7228" max="7228" width="0" style="36" hidden="1" customWidth="1"/>
    <col min="7229" max="7424" width="9.109375" style="36"/>
    <col min="7425" max="7425" width="0" style="36" hidden="1" customWidth="1"/>
    <col min="7426" max="7426" width="9.33203125" style="36" customWidth="1"/>
    <col min="7427" max="7427" width="30" style="36" customWidth="1"/>
    <col min="7428" max="7428" width="7.6640625" style="36" customWidth="1"/>
    <col min="7429" max="7429" width="0.5546875" style="36" customWidth="1"/>
    <col min="7430" max="7441" width="11.88671875" style="36" customWidth="1"/>
    <col min="7442" max="7481" width="0" style="36" hidden="1" customWidth="1"/>
    <col min="7482" max="7482" width="0.44140625" style="36" customWidth="1"/>
    <col min="7483" max="7483" width="12.44140625" style="36" customWidth="1"/>
    <col min="7484" max="7484" width="0" style="36" hidden="1" customWidth="1"/>
    <col min="7485" max="7680" width="9.109375" style="36"/>
    <col min="7681" max="7681" width="0" style="36" hidden="1" customWidth="1"/>
    <col min="7682" max="7682" width="9.33203125" style="36" customWidth="1"/>
    <col min="7683" max="7683" width="30" style="36" customWidth="1"/>
    <col min="7684" max="7684" width="7.6640625" style="36" customWidth="1"/>
    <col min="7685" max="7685" width="0.5546875" style="36" customWidth="1"/>
    <col min="7686" max="7697" width="11.88671875" style="36" customWidth="1"/>
    <col min="7698" max="7737" width="0" style="36" hidden="1" customWidth="1"/>
    <col min="7738" max="7738" width="0.44140625" style="36" customWidth="1"/>
    <col min="7739" max="7739" width="12.44140625" style="36" customWidth="1"/>
    <col min="7740" max="7740" width="0" style="36" hidden="1" customWidth="1"/>
    <col min="7741" max="7936" width="9.109375" style="36"/>
    <col min="7937" max="7937" width="0" style="36" hidden="1" customWidth="1"/>
    <col min="7938" max="7938" width="9.33203125" style="36" customWidth="1"/>
    <col min="7939" max="7939" width="30" style="36" customWidth="1"/>
    <col min="7940" max="7940" width="7.6640625" style="36" customWidth="1"/>
    <col min="7941" max="7941" width="0.5546875" style="36" customWidth="1"/>
    <col min="7942" max="7953" width="11.88671875" style="36" customWidth="1"/>
    <col min="7954" max="7993" width="0" style="36" hidden="1" customWidth="1"/>
    <col min="7994" max="7994" width="0.44140625" style="36" customWidth="1"/>
    <col min="7995" max="7995" width="12.44140625" style="36" customWidth="1"/>
    <col min="7996" max="7996" width="0" style="36" hidden="1" customWidth="1"/>
    <col min="7997" max="8192" width="9.109375" style="36"/>
    <col min="8193" max="8193" width="0" style="36" hidden="1" customWidth="1"/>
    <col min="8194" max="8194" width="9.33203125" style="36" customWidth="1"/>
    <col min="8195" max="8195" width="30" style="36" customWidth="1"/>
    <col min="8196" max="8196" width="7.6640625" style="36" customWidth="1"/>
    <col min="8197" max="8197" width="0.5546875" style="36" customWidth="1"/>
    <col min="8198" max="8209" width="11.88671875" style="36" customWidth="1"/>
    <col min="8210" max="8249" width="0" style="36" hidden="1" customWidth="1"/>
    <col min="8250" max="8250" width="0.44140625" style="36" customWidth="1"/>
    <col min="8251" max="8251" width="12.44140625" style="36" customWidth="1"/>
    <col min="8252" max="8252" width="0" style="36" hidden="1" customWidth="1"/>
    <col min="8253" max="8448" width="9.109375" style="36"/>
    <col min="8449" max="8449" width="0" style="36" hidden="1" customWidth="1"/>
    <col min="8450" max="8450" width="9.33203125" style="36" customWidth="1"/>
    <col min="8451" max="8451" width="30" style="36" customWidth="1"/>
    <col min="8452" max="8452" width="7.6640625" style="36" customWidth="1"/>
    <col min="8453" max="8453" width="0.5546875" style="36" customWidth="1"/>
    <col min="8454" max="8465" width="11.88671875" style="36" customWidth="1"/>
    <col min="8466" max="8505" width="0" style="36" hidden="1" customWidth="1"/>
    <col min="8506" max="8506" width="0.44140625" style="36" customWidth="1"/>
    <col min="8507" max="8507" width="12.44140625" style="36" customWidth="1"/>
    <col min="8508" max="8508" width="0" style="36" hidden="1" customWidth="1"/>
    <col min="8509" max="8704" width="9.109375" style="36"/>
    <col min="8705" max="8705" width="0" style="36" hidden="1" customWidth="1"/>
    <col min="8706" max="8706" width="9.33203125" style="36" customWidth="1"/>
    <col min="8707" max="8707" width="30" style="36" customWidth="1"/>
    <col min="8708" max="8708" width="7.6640625" style="36" customWidth="1"/>
    <col min="8709" max="8709" width="0.5546875" style="36" customWidth="1"/>
    <col min="8710" max="8721" width="11.88671875" style="36" customWidth="1"/>
    <col min="8722" max="8761" width="0" style="36" hidden="1" customWidth="1"/>
    <col min="8762" max="8762" width="0.44140625" style="36" customWidth="1"/>
    <col min="8763" max="8763" width="12.44140625" style="36" customWidth="1"/>
    <col min="8764" max="8764" width="0" style="36" hidden="1" customWidth="1"/>
    <col min="8765" max="8960" width="9.109375" style="36"/>
    <col min="8961" max="8961" width="0" style="36" hidden="1" customWidth="1"/>
    <col min="8962" max="8962" width="9.33203125" style="36" customWidth="1"/>
    <col min="8963" max="8963" width="30" style="36" customWidth="1"/>
    <col min="8964" max="8964" width="7.6640625" style="36" customWidth="1"/>
    <col min="8965" max="8965" width="0.5546875" style="36" customWidth="1"/>
    <col min="8966" max="8977" width="11.88671875" style="36" customWidth="1"/>
    <col min="8978" max="9017" width="0" style="36" hidden="1" customWidth="1"/>
    <col min="9018" max="9018" width="0.44140625" style="36" customWidth="1"/>
    <col min="9019" max="9019" width="12.44140625" style="36" customWidth="1"/>
    <col min="9020" max="9020" width="0" style="36" hidden="1" customWidth="1"/>
    <col min="9021" max="9216" width="9.109375" style="36"/>
    <col min="9217" max="9217" width="0" style="36" hidden="1" customWidth="1"/>
    <col min="9218" max="9218" width="9.33203125" style="36" customWidth="1"/>
    <col min="9219" max="9219" width="30" style="36" customWidth="1"/>
    <col min="9220" max="9220" width="7.6640625" style="36" customWidth="1"/>
    <col min="9221" max="9221" width="0.5546875" style="36" customWidth="1"/>
    <col min="9222" max="9233" width="11.88671875" style="36" customWidth="1"/>
    <col min="9234" max="9273" width="0" style="36" hidden="1" customWidth="1"/>
    <col min="9274" max="9274" width="0.44140625" style="36" customWidth="1"/>
    <col min="9275" max="9275" width="12.44140625" style="36" customWidth="1"/>
    <col min="9276" max="9276" width="0" style="36" hidden="1" customWidth="1"/>
    <col min="9277" max="9472" width="9.109375" style="36"/>
    <col min="9473" max="9473" width="0" style="36" hidden="1" customWidth="1"/>
    <col min="9474" max="9474" width="9.33203125" style="36" customWidth="1"/>
    <col min="9475" max="9475" width="30" style="36" customWidth="1"/>
    <col min="9476" max="9476" width="7.6640625" style="36" customWidth="1"/>
    <col min="9477" max="9477" width="0.5546875" style="36" customWidth="1"/>
    <col min="9478" max="9489" width="11.88671875" style="36" customWidth="1"/>
    <col min="9490" max="9529" width="0" style="36" hidden="1" customWidth="1"/>
    <col min="9530" max="9530" width="0.44140625" style="36" customWidth="1"/>
    <col min="9531" max="9531" width="12.44140625" style="36" customWidth="1"/>
    <col min="9532" max="9532" width="0" style="36" hidden="1" customWidth="1"/>
    <col min="9533" max="9728" width="9.109375" style="36"/>
    <col min="9729" max="9729" width="0" style="36" hidden="1" customWidth="1"/>
    <col min="9730" max="9730" width="9.33203125" style="36" customWidth="1"/>
    <col min="9731" max="9731" width="30" style="36" customWidth="1"/>
    <col min="9732" max="9732" width="7.6640625" style="36" customWidth="1"/>
    <col min="9733" max="9733" width="0.5546875" style="36" customWidth="1"/>
    <col min="9734" max="9745" width="11.88671875" style="36" customWidth="1"/>
    <col min="9746" max="9785" width="0" style="36" hidden="1" customWidth="1"/>
    <col min="9786" max="9786" width="0.44140625" style="36" customWidth="1"/>
    <col min="9787" max="9787" width="12.44140625" style="36" customWidth="1"/>
    <col min="9788" max="9788" width="0" style="36" hidden="1" customWidth="1"/>
    <col min="9789" max="9984" width="9.109375" style="36"/>
    <col min="9985" max="9985" width="0" style="36" hidden="1" customWidth="1"/>
    <col min="9986" max="9986" width="9.33203125" style="36" customWidth="1"/>
    <col min="9987" max="9987" width="30" style="36" customWidth="1"/>
    <col min="9988" max="9988" width="7.6640625" style="36" customWidth="1"/>
    <col min="9989" max="9989" width="0.5546875" style="36" customWidth="1"/>
    <col min="9990" max="10001" width="11.88671875" style="36" customWidth="1"/>
    <col min="10002" max="10041" width="0" style="36" hidden="1" customWidth="1"/>
    <col min="10042" max="10042" width="0.44140625" style="36" customWidth="1"/>
    <col min="10043" max="10043" width="12.44140625" style="36" customWidth="1"/>
    <col min="10044" max="10044" width="0" style="36" hidden="1" customWidth="1"/>
    <col min="10045" max="10240" width="9.109375" style="36"/>
    <col min="10241" max="10241" width="0" style="36" hidden="1" customWidth="1"/>
    <col min="10242" max="10242" width="9.33203125" style="36" customWidth="1"/>
    <col min="10243" max="10243" width="30" style="36" customWidth="1"/>
    <col min="10244" max="10244" width="7.6640625" style="36" customWidth="1"/>
    <col min="10245" max="10245" width="0.5546875" style="36" customWidth="1"/>
    <col min="10246" max="10257" width="11.88671875" style="36" customWidth="1"/>
    <col min="10258" max="10297" width="0" style="36" hidden="1" customWidth="1"/>
    <col min="10298" max="10298" width="0.44140625" style="36" customWidth="1"/>
    <col min="10299" max="10299" width="12.44140625" style="36" customWidth="1"/>
    <col min="10300" max="10300" width="0" style="36" hidden="1" customWidth="1"/>
    <col min="10301" max="10496" width="9.109375" style="36"/>
    <col min="10497" max="10497" width="0" style="36" hidden="1" customWidth="1"/>
    <col min="10498" max="10498" width="9.33203125" style="36" customWidth="1"/>
    <col min="10499" max="10499" width="30" style="36" customWidth="1"/>
    <col min="10500" max="10500" width="7.6640625" style="36" customWidth="1"/>
    <col min="10501" max="10501" width="0.5546875" style="36" customWidth="1"/>
    <col min="10502" max="10513" width="11.88671875" style="36" customWidth="1"/>
    <col min="10514" max="10553" width="0" style="36" hidden="1" customWidth="1"/>
    <col min="10554" max="10554" width="0.44140625" style="36" customWidth="1"/>
    <col min="10555" max="10555" width="12.44140625" style="36" customWidth="1"/>
    <col min="10556" max="10556" width="0" style="36" hidden="1" customWidth="1"/>
    <col min="10557" max="10752" width="9.109375" style="36"/>
    <col min="10753" max="10753" width="0" style="36" hidden="1" customWidth="1"/>
    <col min="10754" max="10754" width="9.33203125" style="36" customWidth="1"/>
    <col min="10755" max="10755" width="30" style="36" customWidth="1"/>
    <col min="10756" max="10756" width="7.6640625" style="36" customWidth="1"/>
    <col min="10757" max="10757" width="0.5546875" style="36" customWidth="1"/>
    <col min="10758" max="10769" width="11.88671875" style="36" customWidth="1"/>
    <col min="10770" max="10809" width="0" style="36" hidden="1" customWidth="1"/>
    <col min="10810" max="10810" width="0.44140625" style="36" customWidth="1"/>
    <col min="10811" max="10811" width="12.44140625" style="36" customWidth="1"/>
    <col min="10812" max="10812" width="0" style="36" hidden="1" customWidth="1"/>
    <col min="10813" max="11008" width="9.109375" style="36"/>
    <col min="11009" max="11009" width="0" style="36" hidden="1" customWidth="1"/>
    <col min="11010" max="11010" width="9.33203125" style="36" customWidth="1"/>
    <col min="11011" max="11011" width="30" style="36" customWidth="1"/>
    <col min="11012" max="11012" width="7.6640625" style="36" customWidth="1"/>
    <col min="11013" max="11013" width="0.5546875" style="36" customWidth="1"/>
    <col min="11014" max="11025" width="11.88671875" style="36" customWidth="1"/>
    <col min="11026" max="11065" width="0" style="36" hidden="1" customWidth="1"/>
    <col min="11066" max="11066" width="0.44140625" style="36" customWidth="1"/>
    <col min="11067" max="11067" width="12.44140625" style="36" customWidth="1"/>
    <col min="11068" max="11068" width="0" style="36" hidden="1" customWidth="1"/>
    <col min="11069" max="11264" width="9.109375" style="36"/>
    <col min="11265" max="11265" width="0" style="36" hidden="1" customWidth="1"/>
    <col min="11266" max="11266" width="9.33203125" style="36" customWidth="1"/>
    <col min="11267" max="11267" width="30" style="36" customWidth="1"/>
    <col min="11268" max="11268" width="7.6640625" style="36" customWidth="1"/>
    <col min="11269" max="11269" width="0.5546875" style="36" customWidth="1"/>
    <col min="11270" max="11281" width="11.88671875" style="36" customWidth="1"/>
    <col min="11282" max="11321" width="0" style="36" hidden="1" customWidth="1"/>
    <col min="11322" max="11322" width="0.44140625" style="36" customWidth="1"/>
    <col min="11323" max="11323" width="12.44140625" style="36" customWidth="1"/>
    <col min="11324" max="11324" width="0" style="36" hidden="1" customWidth="1"/>
    <col min="11325" max="11520" width="9.109375" style="36"/>
    <col min="11521" max="11521" width="0" style="36" hidden="1" customWidth="1"/>
    <col min="11522" max="11522" width="9.33203125" style="36" customWidth="1"/>
    <col min="11523" max="11523" width="30" style="36" customWidth="1"/>
    <col min="11524" max="11524" width="7.6640625" style="36" customWidth="1"/>
    <col min="11525" max="11525" width="0.5546875" style="36" customWidth="1"/>
    <col min="11526" max="11537" width="11.88671875" style="36" customWidth="1"/>
    <col min="11538" max="11577" width="0" style="36" hidden="1" customWidth="1"/>
    <col min="11578" max="11578" width="0.44140625" style="36" customWidth="1"/>
    <col min="11579" max="11579" width="12.44140625" style="36" customWidth="1"/>
    <col min="11580" max="11580" width="0" style="36" hidden="1" customWidth="1"/>
    <col min="11581" max="11776" width="9.109375" style="36"/>
    <col min="11777" max="11777" width="0" style="36" hidden="1" customWidth="1"/>
    <col min="11778" max="11778" width="9.33203125" style="36" customWidth="1"/>
    <col min="11779" max="11779" width="30" style="36" customWidth="1"/>
    <col min="11780" max="11780" width="7.6640625" style="36" customWidth="1"/>
    <col min="11781" max="11781" width="0.5546875" style="36" customWidth="1"/>
    <col min="11782" max="11793" width="11.88671875" style="36" customWidth="1"/>
    <col min="11794" max="11833" width="0" style="36" hidden="1" customWidth="1"/>
    <col min="11834" max="11834" width="0.44140625" style="36" customWidth="1"/>
    <col min="11835" max="11835" width="12.44140625" style="36" customWidth="1"/>
    <col min="11836" max="11836" width="0" style="36" hidden="1" customWidth="1"/>
    <col min="11837" max="12032" width="9.109375" style="36"/>
    <col min="12033" max="12033" width="0" style="36" hidden="1" customWidth="1"/>
    <col min="12034" max="12034" width="9.33203125" style="36" customWidth="1"/>
    <col min="12035" max="12035" width="30" style="36" customWidth="1"/>
    <col min="12036" max="12036" width="7.6640625" style="36" customWidth="1"/>
    <col min="12037" max="12037" width="0.5546875" style="36" customWidth="1"/>
    <col min="12038" max="12049" width="11.88671875" style="36" customWidth="1"/>
    <col min="12050" max="12089" width="0" style="36" hidden="1" customWidth="1"/>
    <col min="12090" max="12090" width="0.44140625" style="36" customWidth="1"/>
    <col min="12091" max="12091" width="12.44140625" style="36" customWidth="1"/>
    <col min="12092" max="12092" width="0" style="36" hidden="1" customWidth="1"/>
    <col min="12093" max="12288" width="9.109375" style="36"/>
    <col min="12289" max="12289" width="0" style="36" hidden="1" customWidth="1"/>
    <col min="12290" max="12290" width="9.33203125" style="36" customWidth="1"/>
    <col min="12291" max="12291" width="30" style="36" customWidth="1"/>
    <col min="12292" max="12292" width="7.6640625" style="36" customWidth="1"/>
    <col min="12293" max="12293" width="0.5546875" style="36" customWidth="1"/>
    <col min="12294" max="12305" width="11.88671875" style="36" customWidth="1"/>
    <col min="12306" max="12345" width="0" style="36" hidden="1" customWidth="1"/>
    <col min="12346" max="12346" width="0.44140625" style="36" customWidth="1"/>
    <col min="12347" max="12347" width="12.44140625" style="36" customWidth="1"/>
    <col min="12348" max="12348" width="0" style="36" hidden="1" customWidth="1"/>
    <col min="12349" max="12544" width="9.109375" style="36"/>
    <col min="12545" max="12545" width="0" style="36" hidden="1" customWidth="1"/>
    <col min="12546" max="12546" width="9.33203125" style="36" customWidth="1"/>
    <col min="12547" max="12547" width="30" style="36" customWidth="1"/>
    <col min="12548" max="12548" width="7.6640625" style="36" customWidth="1"/>
    <col min="12549" max="12549" width="0.5546875" style="36" customWidth="1"/>
    <col min="12550" max="12561" width="11.88671875" style="36" customWidth="1"/>
    <col min="12562" max="12601" width="0" style="36" hidden="1" customWidth="1"/>
    <col min="12602" max="12602" width="0.44140625" style="36" customWidth="1"/>
    <col min="12603" max="12603" width="12.44140625" style="36" customWidth="1"/>
    <col min="12604" max="12604" width="0" style="36" hidden="1" customWidth="1"/>
    <col min="12605" max="12800" width="9.109375" style="36"/>
    <col min="12801" max="12801" width="0" style="36" hidden="1" customWidth="1"/>
    <col min="12802" max="12802" width="9.33203125" style="36" customWidth="1"/>
    <col min="12803" max="12803" width="30" style="36" customWidth="1"/>
    <col min="12804" max="12804" width="7.6640625" style="36" customWidth="1"/>
    <col min="12805" max="12805" width="0.5546875" style="36" customWidth="1"/>
    <col min="12806" max="12817" width="11.88671875" style="36" customWidth="1"/>
    <col min="12818" max="12857" width="0" style="36" hidden="1" customWidth="1"/>
    <col min="12858" max="12858" width="0.44140625" style="36" customWidth="1"/>
    <col min="12859" max="12859" width="12.44140625" style="36" customWidth="1"/>
    <col min="12860" max="12860" width="0" style="36" hidden="1" customWidth="1"/>
    <col min="12861" max="13056" width="9.109375" style="36"/>
    <col min="13057" max="13057" width="0" style="36" hidden="1" customWidth="1"/>
    <col min="13058" max="13058" width="9.33203125" style="36" customWidth="1"/>
    <col min="13059" max="13059" width="30" style="36" customWidth="1"/>
    <col min="13060" max="13060" width="7.6640625" style="36" customWidth="1"/>
    <col min="13061" max="13061" width="0.5546875" style="36" customWidth="1"/>
    <col min="13062" max="13073" width="11.88671875" style="36" customWidth="1"/>
    <col min="13074" max="13113" width="0" style="36" hidden="1" customWidth="1"/>
    <col min="13114" max="13114" width="0.44140625" style="36" customWidth="1"/>
    <col min="13115" max="13115" width="12.44140625" style="36" customWidth="1"/>
    <col min="13116" max="13116" width="0" style="36" hidden="1" customWidth="1"/>
    <col min="13117" max="13312" width="9.109375" style="36"/>
    <col min="13313" max="13313" width="0" style="36" hidden="1" customWidth="1"/>
    <col min="13314" max="13314" width="9.33203125" style="36" customWidth="1"/>
    <col min="13315" max="13315" width="30" style="36" customWidth="1"/>
    <col min="13316" max="13316" width="7.6640625" style="36" customWidth="1"/>
    <col min="13317" max="13317" width="0.5546875" style="36" customWidth="1"/>
    <col min="13318" max="13329" width="11.88671875" style="36" customWidth="1"/>
    <col min="13330" max="13369" width="0" style="36" hidden="1" customWidth="1"/>
    <col min="13370" max="13370" width="0.44140625" style="36" customWidth="1"/>
    <col min="13371" max="13371" width="12.44140625" style="36" customWidth="1"/>
    <col min="13372" max="13372" width="0" style="36" hidden="1" customWidth="1"/>
    <col min="13373" max="13568" width="9.109375" style="36"/>
    <col min="13569" max="13569" width="0" style="36" hidden="1" customWidth="1"/>
    <col min="13570" max="13570" width="9.33203125" style="36" customWidth="1"/>
    <col min="13571" max="13571" width="30" style="36" customWidth="1"/>
    <col min="13572" max="13572" width="7.6640625" style="36" customWidth="1"/>
    <col min="13573" max="13573" width="0.5546875" style="36" customWidth="1"/>
    <col min="13574" max="13585" width="11.88671875" style="36" customWidth="1"/>
    <col min="13586" max="13625" width="0" style="36" hidden="1" customWidth="1"/>
    <col min="13626" max="13626" width="0.44140625" style="36" customWidth="1"/>
    <col min="13627" max="13627" width="12.44140625" style="36" customWidth="1"/>
    <col min="13628" max="13628" width="0" style="36" hidden="1" customWidth="1"/>
    <col min="13629" max="13824" width="9.109375" style="36"/>
    <col min="13825" max="13825" width="0" style="36" hidden="1" customWidth="1"/>
    <col min="13826" max="13826" width="9.33203125" style="36" customWidth="1"/>
    <col min="13827" max="13827" width="30" style="36" customWidth="1"/>
    <col min="13828" max="13828" width="7.6640625" style="36" customWidth="1"/>
    <col min="13829" max="13829" width="0.5546875" style="36" customWidth="1"/>
    <col min="13830" max="13841" width="11.88671875" style="36" customWidth="1"/>
    <col min="13842" max="13881" width="0" style="36" hidden="1" customWidth="1"/>
    <col min="13882" max="13882" width="0.44140625" style="36" customWidth="1"/>
    <col min="13883" max="13883" width="12.44140625" style="36" customWidth="1"/>
    <col min="13884" max="13884" width="0" style="36" hidden="1" customWidth="1"/>
    <col min="13885" max="14080" width="9.109375" style="36"/>
    <col min="14081" max="14081" width="0" style="36" hidden="1" customWidth="1"/>
    <col min="14082" max="14082" width="9.33203125" style="36" customWidth="1"/>
    <col min="14083" max="14083" width="30" style="36" customWidth="1"/>
    <col min="14084" max="14084" width="7.6640625" style="36" customWidth="1"/>
    <col min="14085" max="14085" width="0.5546875" style="36" customWidth="1"/>
    <col min="14086" max="14097" width="11.88671875" style="36" customWidth="1"/>
    <col min="14098" max="14137" width="0" style="36" hidden="1" customWidth="1"/>
    <col min="14138" max="14138" width="0.44140625" style="36" customWidth="1"/>
    <col min="14139" max="14139" width="12.44140625" style="36" customWidth="1"/>
    <col min="14140" max="14140" width="0" style="36" hidden="1" customWidth="1"/>
    <col min="14141" max="14336" width="9.109375" style="36"/>
    <col min="14337" max="14337" width="0" style="36" hidden="1" customWidth="1"/>
    <col min="14338" max="14338" width="9.33203125" style="36" customWidth="1"/>
    <col min="14339" max="14339" width="30" style="36" customWidth="1"/>
    <col min="14340" max="14340" width="7.6640625" style="36" customWidth="1"/>
    <col min="14341" max="14341" width="0.5546875" style="36" customWidth="1"/>
    <col min="14342" max="14353" width="11.88671875" style="36" customWidth="1"/>
    <col min="14354" max="14393" width="0" style="36" hidden="1" customWidth="1"/>
    <col min="14394" max="14394" width="0.44140625" style="36" customWidth="1"/>
    <col min="14395" max="14395" width="12.44140625" style="36" customWidth="1"/>
    <col min="14396" max="14396" width="0" style="36" hidden="1" customWidth="1"/>
    <col min="14397" max="14592" width="9.109375" style="36"/>
    <col min="14593" max="14593" width="0" style="36" hidden="1" customWidth="1"/>
    <col min="14594" max="14594" width="9.33203125" style="36" customWidth="1"/>
    <col min="14595" max="14595" width="30" style="36" customWidth="1"/>
    <col min="14596" max="14596" width="7.6640625" style="36" customWidth="1"/>
    <col min="14597" max="14597" width="0.5546875" style="36" customWidth="1"/>
    <col min="14598" max="14609" width="11.88671875" style="36" customWidth="1"/>
    <col min="14610" max="14649" width="0" style="36" hidden="1" customWidth="1"/>
    <col min="14650" max="14650" width="0.44140625" style="36" customWidth="1"/>
    <col min="14651" max="14651" width="12.44140625" style="36" customWidth="1"/>
    <col min="14652" max="14652" width="0" style="36" hidden="1" customWidth="1"/>
    <col min="14653" max="14848" width="9.109375" style="36"/>
    <col min="14849" max="14849" width="0" style="36" hidden="1" customWidth="1"/>
    <col min="14850" max="14850" width="9.33203125" style="36" customWidth="1"/>
    <col min="14851" max="14851" width="30" style="36" customWidth="1"/>
    <col min="14852" max="14852" width="7.6640625" style="36" customWidth="1"/>
    <col min="14853" max="14853" width="0.5546875" style="36" customWidth="1"/>
    <col min="14854" max="14865" width="11.88671875" style="36" customWidth="1"/>
    <col min="14866" max="14905" width="0" style="36" hidden="1" customWidth="1"/>
    <col min="14906" max="14906" width="0.44140625" style="36" customWidth="1"/>
    <col min="14907" max="14907" width="12.44140625" style="36" customWidth="1"/>
    <col min="14908" max="14908" width="0" style="36" hidden="1" customWidth="1"/>
    <col min="14909" max="15104" width="9.109375" style="36"/>
    <col min="15105" max="15105" width="0" style="36" hidden="1" customWidth="1"/>
    <col min="15106" max="15106" width="9.33203125" style="36" customWidth="1"/>
    <col min="15107" max="15107" width="30" style="36" customWidth="1"/>
    <col min="15108" max="15108" width="7.6640625" style="36" customWidth="1"/>
    <col min="15109" max="15109" width="0.5546875" style="36" customWidth="1"/>
    <col min="15110" max="15121" width="11.88671875" style="36" customWidth="1"/>
    <col min="15122" max="15161" width="0" style="36" hidden="1" customWidth="1"/>
    <col min="15162" max="15162" width="0.44140625" style="36" customWidth="1"/>
    <col min="15163" max="15163" width="12.44140625" style="36" customWidth="1"/>
    <col min="15164" max="15164" width="0" style="36" hidden="1" customWidth="1"/>
    <col min="15165" max="15360" width="9.109375" style="36"/>
    <col min="15361" max="15361" width="0" style="36" hidden="1" customWidth="1"/>
    <col min="15362" max="15362" width="9.33203125" style="36" customWidth="1"/>
    <col min="15363" max="15363" width="30" style="36" customWidth="1"/>
    <col min="15364" max="15364" width="7.6640625" style="36" customWidth="1"/>
    <col min="15365" max="15365" width="0.5546875" style="36" customWidth="1"/>
    <col min="15366" max="15377" width="11.88671875" style="36" customWidth="1"/>
    <col min="15378" max="15417" width="0" style="36" hidden="1" customWidth="1"/>
    <col min="15418" max="15418" width="0.44140625" style="36" customWidth="1"/>
    <col min="15419" max="15419" width="12.44140625" style="36" customWidth="1"/>
    <col min="15420" max="15420" width="0" style="36" hidden="1" customWidth="1"/>
    <col min="15421" max="15616" width="9.109375" style="36"/>
    <col min="15617" max="15617" width="0" style="36" hidden="1" customWidth="1"/>
    <col min="15618" max="15618" width="9.33203125" style="36" customWidth="1"/>
    <col min="15619" max="15619" width="30" style="36" customWidth="1"/>
    <col min="15620" max="15620" width="7.6640625" style="36" customWidth="1"/>
    <col min="15621" max="15621" width="0.5546875" style="36" customWidth="1"/>
    <col min="15622" max="15633" width="11.88671875" style="36" customWidth="1"/>
    <col min="15634" max="15673" width="0" style="36" hidden="1" customWidth="1"/>
    <col min="15674" max="15674" width="0.44140625" style="36" customWidth="1"/>
    <col min="15675" max="15675" width="12.44140625" style="36" customWidth="1"/>
    <col min="15676" max="15676" width="0" style="36" hidden="1" customWidth="1"/>
    <col min="15677" max="15872" width="9.109375" style="36"/>
    <col min="15873" max="15873" width="0" style="36" hidden="1" customWidth="1"/>
    <col min="15874" max="15874" width="9.33203125" style="36" customWidth="1"/>
    <col min="15875" max="15875" width="30" style="36" customWidth="1"/>
    <col min="15876" max="15876" width="7.6640625" style="36" customWidth="1"/>
    <col min="15877" max="15877" width="0.5546875" style="36" customWidth="1"/>
    <col min="15878" max="15889" width="11.88671875" style="36" customWidth="1"/>
    <col min="15890" max="15929" width="0" style="36" hidden="1" customWidth="1"/>
    <col min="15930" max="15930" width="0.44140625" style="36" customWidth="1"/>
    <col min="15931" max="15931" width="12.44140625" style="36" customWidth="1"/>
    <col min="15932" max="15932" width="0" style="36" hidden="1" customWidth="1"/>
    <col min="15933" max="16128" width="9.109375" style="36"/>
    <col min="16129" max="16129" width="0" style="36" hidden="1" customWidth="1"/>
    <col min="16130" max="16130" width="9.33203125" style="36" customWidth="1"/>
    <col min="16131" max="16131" width="30" style="36" customWidth="1"/>
    <col min="16132" max="16132" width="7.6640625" style="36" customWidth="1"/>
    <col min="16133" max="16133" width="0.5546875" style="36" customWidth="1"/>
    <col min="16134" max="16145" width="11.88671875" style="36" customWidth="1"/>
    <col min="16146" max="16185" width="0" style="36" hidden="1" customWidth="1"/>
    <col min="16186" max="16186" width="0.44140625" style="36" customWidth="1"/>
    <col min="16187" max="16187" width="12.44140625" style="36" customWidth="1"/>
    <col min="16188" max="16188" width="0" style="36" hidden="1" customWidth="1"/>
    <col min="16189" max="16384" width="9.109375" style="36"/>
  </cols>
  <sheetData>
    <row r="1" spans="1:60" ht="19.5" customHeight="1" x14ac:dyDescent="0.35">
      <c r="A1"/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</row>
    <row r="2" spans="1:60" ht="18" customHeight="1" x14ac:dyDescent="0.3">
      <c r="A2"/>
      <c r="B2" s="60" t="s">
        <v>341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</row>
    <row r="3" spans="1:60" ht="10.5" customHeight="1" x14ac:dyDescent="0.25">
      <c r="A3" s="1" t="s">
        <v>2</v>
      </c>
      <c r="B3" s="114" t="s">
        <v>3</v>
      </c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</row>
    <row r="4" spans="1:60" ht="12.75" hidden="1" customHeight="1" x14ac:dyDescent="0.25">
      <c r="A4" s="1" t="s">
        <v>345</v>
      </c>
      <c r="B4" s="115" t="s">
        <v>346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</row>
    <row r="5" spans="1:60" ht="10.5" customHeight="1" x14ac:dyDescent="0.25">
      <c r="A5" s="1" t="s">
        <v>6</v>
      </c>
      <c r="B5" s="1" t="s">
        <v>343</v>
      </c>
      <c r="C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</row>
    <row r="6" spans="1:60" ht="10.5" customHeight="1" x14ac:dyDescent="0.25">
      <c r="A6"/>
      <c r="B6" s="1" t="s">
        <v>347</v>
      </c>
      <c r="C6" s="1"/>
      <c r="D6" s="1"/>
      <c r="E6" s="1"/>
      <c r="F6" s="1"/>
      <c r="G6" s="1"/>
      <c r="H6" s="1"/>
      <c r="I6"/>
      <c r="J6"/>
      <c r="K6"/>
      <c r="L6"/>
      <c r="M6"/>
      <c r="N6"/>
      <c r="O6"/>
      <c r="P6"/>
      <c r="Q6"/>
      <c r="R6"/>
      <c r="S6" s="9" t="s">
        <v>8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</row>
    <row r="7" spans="1:60" ht="12.75" hidden="1" customHeight="1" x14ac:dyDescent="0.25">
      <c r="A7" s="8"/>
      <c r="B7" s="62" t="s">
        <v>338</v>
      </c>
      <c r="C7" s="62" t="s">
        <v>338</v>
      </c>
      <c r="D7" s="62" t="s">
        <v>338</v>
      </c>
      <c r="E7" s="9"/>
      <c r="F7" s="62" t="s">
        <v>9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9"/>
      <c r="BG7" s="62" t="s">
        <v>10</v>
      </c>
    </row>
    <row r="8" spans="1:60" ht="10.5" customHeight="1" x14ac:dyDescent="0.25">
      <c r="A8" s="8"/>
      <c r="B8" s="62" t="s">
        <v>11</v>
      </c>
      <c r="C8" s="62" t="s">
        <v>12</v>
      </c>
      <c r="D8" s="62" t="s">
        <v>13</v>
      </c>
      <c r="E8" s="9"/>
      <c r="F8" s="62">
        <v>202301</v>
      </c>
      <c r="G8" s="62">
        <v>202302</v>
      </c>
      <c r="H8" s="62">
        <v>202303</v>
      </c>
      <c r="I8" s="62">
        <v>202304</v>
      </c>
      <c r="J8" s="62">
        <v>202305</v>
      </c>
      <c r="K8" s="62">
        <v>202306</v>
      </c>
      <c r="L8" s="62">
        <v>202307</v>
      </c>
      <c r="M8" s="62">
        <v>202308</v>
      </c>
      <c r="N8" s="62">
        <v>202309</v>
      </c>
      <c r="O8" s="62">
        <v>202310</v>
      </c>
      <c r="P8" s="62">
        <v>202311</v>
      </c>
      <c r="Q8" s="62">
        <v>202312</v>
      </c>
      <c r="R8" s="9"/>
      <c r="S8" s="62">
        <v>202310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</row>
    <row r="9" spans="1:60" s="8" customFormat="1" x14ac:dyDescent="0.25">
      <c r="A9" s="1"/>
      <c r="B9" s="63" t="s">
        <v>14</v>
      </c>
      <c r="C9" s="64" t="s">
        <v>15</v>
      </c>
      <c r="D9" s="64"/>
      <c r="E9" s="4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4"/>
      <c r="S9" s="65">
        <v>0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</row>
    <row r="10" spans="1:60" s="8" customFormat="1" ht="12.75" customHeight="1" x14ac:dyDescent="0.25">
      <c r="A10" s="1"/>
      <c r="B10" s="63" t="s">
        <v>17</v>
      </c>
      <c r="C10" s="64" t="s">
        <v>18</v>
      </c>
      <c r="D10" s="64"/>
      <c r="E10" s="4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4"/>
      <c r="S10" s="65">
        <v>0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</row>
    <row r="11" spans="1:60" s="18" customFormat="1" ht="12.75" customHeight="1" x14ac:dyDescent="0.25">
      <c r="A11" s="1"/>
      <c r="B11" s="63" t="s">
        <v>19</v>
      </c>
      <c r="C11" s="64" t="s">
        <v>20</v>
      </c>
      <c r="D11" s="64"/>
      <c r="E11" s="4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4"/>
      <c r="S11" s="65">
        <v>0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 s="18" t="s">
        <v>16</v>
      </c>
    </row>
    <row r="12" spans="1:60" s="18" customFormat="1" ht="12.75" customHeight="1" x14ac:dyDescent="0.25">
      <c r="A12" s="1"/>
      <c r="B12" s="4" t="s">
        <v>21</v>
      </c>
      <c r="C12" s="4" t="s">
        <v>22</v>
      </c>
      <c r="D12" s="4"/>
      <c r="E12" s="4"/>
      <c r="F12" s="61"/>
      <c r="G12" s="61"/>
      <c r="H12" s="61"/>
      <c r="I12" s="61"/>
      <c r="J12" s="61">
        <v>325.99</v>
      </c>
      <c r="K12" s="61"/>
      <c r="L12" s="61"/>
      <c r="M12" s="61"/>
      <c r="N12" s="61"/>
      <c r="O12" s="61"/>
      <c r="P12" s="61"/>
      <c r="Q12" s="61"/>
      <c r="R12" s="4"/>
      <c r="S12" s="65">
        <v>325.99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 s="18" t="s">
        <v>16</v>
      </c>
    </row>
    <row r="13" spans="1:60" s="18" customFormat="1" ht="12.75" customHeight="1" x14ac:dyDescent="0.25">
      <c r="A13" s="1"/>
      <c r="B13" s="4" t="s">
        <v>26</v>
      </c>
      <c r="C13" s="4" t="s">
        <v>27</v>
      </c>
      <c r="D13" s="4"/>
      <c r="E13" s="4"/>
      <c r="F13" s="61">
        <v>447</v>
      </c>
      <c r="G13" s="61"/>
      <c r="H13" s="67">
        <v>2282</v>
      </c>
      <c r="I13" s="61">
        <v>149</v>
      </c>
      <c r="J13" s="61">
        <v>202</v>
      </c>
      <c r="K13" s="61">
        <v>194</v>
      </c>
      <c r="L13" s="61">
        <v>140</v>
      </c>
      <c r="M13" s="61">
        <v>60</v>
      </c>
      <c r="N13" s="61">
        <v>442.57</v>
      </c>
      <c r="O13" s="61">
        <v>313</v>
      </c>
      <c r="P13" s="61"/>
      <c r="Q13" s="61"/>
      <c r="R13" s="4"/>
      <c r="S13" s="66">
        <v>4229.57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 s="18" t="s">
        <v>16</v>
      </c>
    </row>
    <row r="14" spans="1:60" s="18" customFormat="1" ht="12.75" customHeight="1" x14ac:dyDescent="0.25">
      <c r="A14" s="1"/>
      <c r="B14" s="4" t="s">
        <v>28</v>
      </c>
      <c r="C14" s="4" t="s">
        <v>29</v>
      </c>
      <c r="D14" s="4"/>
      <c r="E14" s="4"/>
      <c r="F14" s="61">
        <v>-120</v>
      </c>
      <c r="G14" s="61"/>
      <c r="H14" s="61"/>
      <c r="I14" s="61">
        <v>97</v>
      </c>
      <c r="J14" s="61">
        <v>97</v>
      </c>
      <c r="K14" s="61">
        <v>-194</v>
      </c>
      <c r="L14" s="61"/>
      <c r="M14" s="61"/>
      <c r="N14" s="61"/>
      <c r="O14" s="61">
        <v>204</v>
      </c>
      <c r="P14" s="61"/>
      <c r="Q14" s="61"/>
      <c r="R14" s="4"/>
      <c r="S14" s="65">
        <v>84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 s="18" t="s">
        <v>23</v>
      </c>
    </row>
    <row r="15" spans="1:60" s="18" customFormat="1" ht="12.75" customHeight="1" x14ac:dyDescent="0.25">
      <c r="A15" s="1"/>
      <c r="B15" s="4" t="s">
        <v>30</v>
      </c>
      <c r="C15" s="4" t="s">
        <v>31</v>
      </c>
      <c r="D15" s="4"/>
      <c r="E15" s="4"/>
      <c r="F15" s="61"/>
      <c r="G15" s="61"/>
      <c r="H15" s="61"/>
      <c r="I15" s="61">
        <v>425</v>
      </c>
      <c r="J15" s="61"/>
      <c r="K15" s="61"/>
      <c r="L15" s="61"/>
      <c r="M15" s="61"/>
      <c r="N15" s="61"/>
      <c r="O15" s="61"/>
      <c r="P15" s="61"/>
      <c r="Q15" s="61"/>
      <c r="R15" s="4"/>
      <c r="S15" s="65">
        <v>425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 s="18" t="s">
        <v>23</v>
      </c>
    </row>
    <row r="16" spans="1:60" s="18" customFormat="1" ht="12.75" customHeight="1" x14ac:dyDescent="0.25">
      <c r="A16" s="1"/>
      <c r="B16" s="4" t="s">
        <v>32</v>
      </c>
      <c r="C16" s="4" t="s">
        <v>33</v>
      </c>
      <c r="D16" s="4"/>
      <c r="E16" s="4"/>
      <c r="F16" s="61"/>
      <c r="G16" s="61"/>
      <c r="H16" s="61">
        <v>425</v>
      </c>
      <c r="I16" s="61">
        <v>-425</v>
      </c>
      <c r="J16" s="61"/>
      <c r="K16" s="61"/>
      <c r="L16" s="61"/>
      <c r="M16" s="61"/>
      <c r="N16" s="61"/>
      <c r="O16" s="61"/>
      <c r="P16" s="61"/>
      <c r="Q16" s="61"/>
      <c r="R16" s="4"/>
      <c r="S16" s="65">
        <v>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 s="18" t="s">
        <v>23</v>
      </c>
    </row>
    <row r="17" spans="1:60" s="18" customFormat="1" ht="12.75" customHeight="1" x14ac:dyDescent="0.25">
      <c r="A17" s="1"/>
      <c r="B17" s="4" t="s">
        <v>38</v>
      </c>
      <c r="C17" s="4" t="s">
        <v>39</v>
      </c>
      <c r="D17" s="4"/>
      <c r="E17" s="4"/>
      <c r="F17" s="61">
        <v>50</v>
      </c>
      <c r="G17" s="61"/>
      <c r="H17" s="61"/>
      <c r="I17" s="61"/>
      <c r="J17" s="61"/>
      <c r="K17" s="61">
        <v>60</v>
      </c>
      <c r="L17" s="61"/>
      <c r="M17" s="61"/>
      <c r="N17" s="61"/>
      <c r="O17" s="61"/>
      <c r="P17" s="61"/>
      <c r="Q17" s="61"/>
      <c r="R17" s="4"/>
      <c r="S17" s="65">
        <v>110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8" t="s">
        <v>23</v>
      </c>
    </row>
    <row r="18" spans="1:60" s="18" customFormat="1" ht="12.75" customHeight="1" x14ac:dyDescent="0.25">
      <c r="A18" s="1"/>
      <c r="B18" s="4" t="s">
        <v>40</v>
      </c>
      <c r="C18" s="4" t="s">
        <v>41</v>
      </c>
      <c r="D18" s="4"/>
      <c r="E18" s="4"/>
      <c r="F18" s="61">
        <v>-150</v>
      </c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4"/>
      <c r="S18" s="65">
        <v>-150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 s="18" t="s">
        <v>23</v>
      </c>
    </row>
    <row r="19" spans="1:60" s="18" customFormat="1" ht="12.75" customHeight="1" x14ac:dyDescent="0.25">
      <c r="A19" s="1"/>
      <c r="B19" s="4" t="s">
        <v>42</v>
      </c>
      <c r="C19" s="4" t="s">
        <v>43</v>
      </c>
      <c r="D19" s="4"/>
      <c r="E19" s="4"/>
      <c r="F19" s="67">
        <v>1600</v>
      </c>
      <c r="G19" s="67">
        <v>2247</v>
      </c>
      <c r="H19" s="67">
        <v>5155</v>
      </c>
      <c r="I19" s="67">
        <v>14588.52</v>
      </c>
      <c r="J19" s="67">
        <v>8558</v>
      </c>
      <c r="K19" s="61">
        <v>370</v>
      </c>
      <c r="L19" s="61">
        <v>785</v>
      </c>
      <c r="M19" s="67">
        <v>2275</v>
      </c>
      <c r="N19" s="67">
        <v>7616.25</v>
      </c>
      <c r="O19" s="67">
        <v>2908</v>
      </c>
      <c r="P19" s="61"/>
      <c r="Q19" s="61"/>
      <c r="R19" s="4"/>
      <c r="S19" s="66">
        <v>46102.77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 s="18" t="s">
        <v>23</v>
      </c>
    </row>
    <row r="20" spans="1:60" s="18" customFormat="1" ht="12.75" customHeight="1" x14ac:dyDescent="0.25">
      <c r="A20" s="1"/>
      <c r="B20" s="4" t="s">
        <v>44</v>
      </c>
      <c r="C20" s="4" t="s">
        <v>45</v>
      </c>
      <c r="D20" s="4"/>
      <c r="E20" s="4"/>
      <c r="F20" s="67">
        <v>-3270</v>
      </c>
      <c r="G20" s="67">
        <v>1300</v>
      </c>
      <c r="H20" s="61">
        <v>416.5</v>
      </c>
      <c r="I20" s="67">
        <v>-1066.5</v>
      </c>
      <c r="J20" s="61">
        <v>-600</v>
      </c>
      <c r="K20" s="61">
        <v>100</v>
      </c>
      <c r="L20" s="67">
        <v>1800</v>
      </c>
      <c r="M20" s="67">
        <v>-1800</v>
      </c>
      <c r="N20" s="67">
        <v>1662</v>
      </c>
      <c r="O20" s="67">
        <v>-1812</v>
      </c>
      <c r="P20" s="61"/>
      <c r="Q20" s="61"/>
      <c r="R20" s="4"/>
      <c r="S20" s="66">
        <v>-3270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 s="18" t="s">
        <v>23</v>
      </c>
    </row>
    <row r="21" spans="1:60" s="18" customFormat="1" ht="12.75" customHeight="1" x14ac:dyDescent="0.25">
      <c r="A21" s="1"/>
      <c r="B21" s="4" t="s">
        <v>48</v>
      </c>
      <c r="C21" s="4" t="s">
        <v>49</v>
      </c>
      <c r="D21" s="4"/>
      <c r="E21" s="4"/>
      <c r="F21" s="67">
        <v>2354</v>
      </c>
      <c r="G21" s="67">
        <v>5522</v>
      </c>
      <c r="H21" s="67">
        <v>13170</v>
      </c>
      <c r="I21" s="61">
        <v>-576</v>
      </c>
      <c r="J21" s="61"/>
      <c r="K21" s="61"/>
      <c r="L21" s="61"/>
      <c r="M21" s="61">
        <v>907.5</v>
      </c>
      <c r="N21" s="61"/>
      <c r="O21" s="61"/>
      <c r="P21" s="61"/>
      <c r="Q21" s="61"/>
      <c r="R21" s="4"/>
      <c r="S21" s="66">
        <v>21377.5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 s="18" t="s">
        <v>23</v>
      </c>
    </row>
    <row r="22" spans="1:60" s="18" customFormat="1" ht="12.75" customHeight="1" x14ac:dyDescent="0.25">
      <c r="A22" s="1"/>
      <c r="B22" s="4" t="s">
        <v>50</v>
      </c>
      <c r="C22" s="4" t="s">
        <v>51</v>
      </c>
      <c r="D22" s="4"/>
      <c r="E22" s="4"/>
      <c r="F22" s="67">
        <v>-3454</v>
      </c>
      <c r="G22" s="61"/>
      <c r="H22" s="61">
        <v>200</v>
      </c>
      <c r="I22" s="61"/>
      <c r="J22" s="61"/>
      <c r="K22" s="61"/>
      <c r="L22" s="61"/>
      <c r="M22" s="61">
        <v>-200</v>
      </c>
      <c r="N22" s="61"/>
      <c r="O22" s="61"/>
      <c r="P22" s="61"/>
      <c r="Q22" s="61"/>
      <c r="R22" s="4"/>
      <c r="S22" s="66">
        <v>-3454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 s="18" t="s">
        <v>23</v>
      </c>
    </row>
    <row r="23" spans="1:60" s="18" customFormat="1" ht="12.75" customHeight="1" x14ac:dyDescent="0.25">
      <c r="A23" s="1"/>
      <c r="B23" s="4" t="s">
        <v>52</v>
      </c>
      <c r="C23" s="4" t="s">
        <v>53</v>
      </c>
      <c r="D23" s="4"/>
      <c r="E23" s="4"/>
      <c r="F23" s="67">
        <v>118109.34</v>
      </c>
      <c r="G23" s="67">
        <v>91241</v>
      </c>
      <c r="H23" s="67">
        <v>113123.63</v>
      </c>
      <c r="I23" s="67">
        <v>65097.919999999998</v>
      </c>
      <c r="J23" s="67">
        <v>57451.98</v>
      </c>
      <c r="K23" s="67">
        <v>56527.24</v>
      </c>
      <c r="L23" s="67">
        <v>79427</v>
      </c>
      <c r="M23" s="67">
        <v>108328</v>
      </c>
      <c r="N23" s="67">
        <v>52351</v>
      </c>
      <c r="O23" s="67">
        <v>40260.76</v>
      </c>
      <c r="P23" s="61"/>
      <c r="Q23" s="61"/>
      <c r="R23" s="4"/>
      <c r="S23" s="66">
        <v>781917.87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 s="18" t="s">
        <v>23</v>
      </c>
    </row>
    <row r="24" spans="1:60" s="18" customFormat="1" ht="12.75" customHeight="1" x14ac:dyDescent="0.25">
      <c r="A24" s="1"/>
      <c r="B24" s="4" t="s">
        <v>54</v>
      </c>
      <c r="C24" s="4" t="s">
        <v>55</v>
      </c>
      <c r="D24" s="4"/>
      <c r="E24" s="4"/>
      <c r="F24" s="67">
        <v>-73872.23</v>
      </c>
      <c r="G24" s="67">
        <v>58481.63</v>
      </c>
      <c r="H24" s="67">
        <v>-47427.78</v>
      </c>
      <c r="I24" s="67">
        <v>-5105.8500000000004</v>
      </c>
      <c r="J24" s="61">
        <v>-375</v>
      </c>
      <c r="K24" s="67">
        <v>1632</v>
      </c>
      <c r="L24" s="67">
        <v>55230</v>
      </c>
      <c r="M24" s="67">
        <v>-61085</v>
      </c>
      <c r="N24" s="67">
        <v>4835</v>
      </c>
      <c r="O24" s="67">
        <v>7285</v>
      </c>
      <c r="P24" s="61"/>
      <c r="Q24" s="61"/>
      <c r="R24" s="4"/>
      <c r="S24" s="66">
        <v>-60402.23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 s="18" t="s">
        <v>23</v>
      </c>
    </row>
    <row r="25" spans="1:60" s="18" customFormat="1" ht="12.75" customHeight="1" x14ac:dyDescent="0.25">
      <c r="A25" s="1"/>
      <c r="B25" s="4" t="s">
        <v>259</v>
      </c>
      <c r="C25" s="4" t="s">
        <v>260</v>
      </c>
      <c r="D25" s="4"/>
      <c r="E25" s="4"/>
      <c r="F25" s="61">
        <v>140</v>
      </c>
      <c r="G25" s="61">
        <v>687</v>
      </c>
      <c r="H25" s="61">
        <v>927.5</v>
      </c>
      <c r="I25" s="67">
        <v>1590.19</v>
      </c>
      <c r="J25" s="61"/>
      <c r="K25" s="61">
        <v>685</v>
      </c>
      <c r="L25" s="61">
        <v>781.5</v>
      </c>
      <c r="M25" s="61"/>
      <c r="N25" s="61">
        <v>552.5</v>
      </c>
      <c r="O25" s="61">
        <v>907.5</v>
      </c>
      <c r="P25" s="61"/>
      <c r="Q25" s="61"/>
      <c r="R25" s="4"/>
      <c r="S25" s="66">
        <v>6271.19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 s="18" t="s">
        <v>23</v>
      </c>
    </row>
    <row r="26" spans="1:60" s="18" customFormat="1" ht="12.75" customHeight="1" x14ac:dyDescent="0.25">
      <c r="A26" s="1"/>
      <c r="B26" s="4" t="s">
        <v>56</v>
      </c>
      <c r="C26" s="4" t="s">
        <v>57</v>
      </c>
      <c r="D26" s="4"/>
      <c r="E26" s="4"/>
      <c r="F26" s="61">
        <v>-875</v>
      </c>
      <c r="G26" s="61">
        <v>235</v>
      </c>
      <c r="H26" s="61">
        <v>500.19</v>
      </c>
      <c r="I26" s="61">
        <v>-650.19000000000005</v>
      </c>
      <c r="J26" s="61">
        <v>-85</v>
      </c>
      <c r="K26" s="61"/>
      <c r="L26" s="61"/>
      <c r="M26" s="61"/>
      <c r="N26" s="61">
        <v>510</v>
      </c>
      <c r="O26" s="61"/>
      <c r="P26" s="61"/>
      <c r="Q26" s="61"/>
      <c r="R26" s="4"/>
      <c r="S26" s="65">
        <v>-365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 s="18" t="s">
        <v>23</v>
      </c>
    </row>
    <row r="27" spans="1:60" s="18" customFormat="1" ht="12.75" customHeight="1" x14ac:dyDescent="0.25">
      <c r="A27" s="1"/>
      <c r="B27" s="4" t="s">
        <v>58</v>
      </c>
      <c r="C27" s="4" t="s">
        <v>59</v>
      </c>
      <c r="D27" s="4"/>
      <c r="E27" s="4"/>
      <c r="F27" s="61"/>
      <c r="G27" s="61"/>
      <c r="H27" s="61">
        <v>440</v>
      </c>
      <c r="I27" s="61"/>
      <c r="J27" s="61">
        <v>-440</v>
      </c>
      <c r="K27" s="61"/>
      <c r="L27" s="61"/>
      <c r="M27" s="61"/>
      <c r="N27" s="61">
        <v>55</v>
      </c>
      <c r="O27" s="61">
        <v>226.5</v>
      </c>
      <c r="P27" s="61"/>
      <c r="Q27" s="61"/>
      <c r="R27" s="4"/>
      <c r="S27" s="65">
        <v>281.5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 s="18" t="s">
        <v>23</v>
      </c>
    </row>
    <row r="28" spans="1:60" s="18" customFormat="1" ht="12.75" customHeight="1" x14ac:dyDescent="0.25">
      <c r="A28" s="1"/>
      <c r="B28" s="68" t="s">
        <v>62</v>
      </c>
      <c r="C28" s="69" t="s">
        <v>63</v>
      </c>
      <c r="D28" s="69"/>
      <c r="E28" s="4"/>
      <c r="F28" s="71">
        <v>40959.11</v>
      </c>
      <c r="G28" s="71">
        <v>159713.63</v>
      </c>
      <c r="H28" s="71">
        <v>89212.04</v>
      </c>
      <c r="I28" s="71">
        <v>74124.09</v>
      </c>
      <c r="J28" s="71">
        <v>65134.97</v>
      </c>
      <c r="K28" s="71">
        <v>59374.239999999998</v>
      </c>
      <c r="L28" s="71">
        <v>138163.5</v>
      </c>
      <c r="M28" s="71">
        <v>48485.5</v>
      </c>
      <c r="N28" s="71">
        <v>68024.320000000007</v>
      </c>
      <c r="O28" s="71">
        <v>50292.76</v>
      </c>
      <c r="P28" s="70"/>
      <c r="Q28" s="70"/>
      <c r="R28" s="4"/>
      <c r="S28" s="71">
        <v>793484.16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 s="18" t="s">
        <v>23</v>
      </c>
    </row>
    <row r="29" spans="1:60" s="18" customFormat="1" ht="12.75" customHeight="1" x14ac:dyDescent="0.25">
      <c r="A29" s="1"/>
      <c r="B29" s="63" t="s">
        <v>65</v>
      </c>
      <c r="C29" s="64" t="s">
        <v>66</v>
      </c>
      <c r="D29" s="64"/>
      <c r="E29" s="4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4"/>
      <c r="S29" s="65">
        <v>0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 s="18" t="s">
        <v>23</v>
      </c>
    </row>
    <row r="30" spans="1:60" s="18" customFormat="1" ht="12.75" customHeight="1" x14ac:dyDescent="0.25">
      <c r="A30" s="1"/>
      <c r="B30" s="4" t="s">
        <v>69</v>
      </c>
      <c r="C30" s="4" t="s">
        <v>70</v>
      </c>
      <c r="D30" s="4"/>
      <c r="E30" s="4"/>
      <c r="F30" s="61"/>
      <c r="G30" s="61"/>
      <c r="H30" s="61"/>
      <c r="I30" s="61"/>
      <c r="J30" s="61">
        <v>-296.35000000000002</v>
      </c>
      <c r="K30" s="61">
        <v>296.35000000000002</v>
      </c>
      <c r="L30" s="61"/>
      <c r="M30" s="61"/>
      <c r="N30" s="61"/>
      <c r="O30" s="61"/>
      <c r="P30" s="61"/>
      <c r="Q30" s="61"/>
      <c r="R30" s="4"/>
      <c r="S30" s="65">
        <v>0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 s="18" t="s">
        <v>64</v>
      </c>
    </row>
    <row r="31" spans="1:60" s="18" customFormat="1" ht="12.75" customHeight="1" x14ac:dyDescent="0.25">
      <c r="A31" s="1"/>
      <c r="B31" s="4" t="s">
        <v>71</v>
      </c>
      <c r="C31" s="4" t="s">
        <v>72</v>
      </c>
      <c r="D31" s="4"/>
      <c r="E31" s="4"/>
      <c r="F31" s="61">
        <v>-471.93</v>
      </c>
      <c r="G31" s="61"/>
      <c r="H31" s="67">
        <v>-1965.24</v>
      </c>
      <c r="I31" s="61">
        <v>-44.21</v>
      </c>
      <c r="J31" s="61">
        <v>-367.89</v>
      </c>
      <c r="K31" s="61"/>
      <c r="L31" s="61">
        <v>-135</v>
      </c>
      <c r="M31" s="61">
        <v>-20</v>
      </c>
      <c r="N31" s="61">
        <v>-128.41999999999999</v>
      </c>
      <c r="O31" s="61">
        <v>-298.01</v>
      </c>
      <c r="P31" s="61"/>
      <c r="Q31" s="61"/>
      <c r="R31" s="4"/>
      <c r="S31" s="66">
        <v>-3430.7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 s="18" t="s">
        <v>16</v>
      </c>
    </row>
    <row r="32" spans="1:60" s="18" customFormat="1" ht="12.75" customHeight="1" x14ac:dyDescent="0.25">
      <c r="A32" s="1"/>
      <c r="B32" s="4" t="s">
        <v>73</v>
      </c>
      <c r="C32" s="4" t="s">
        <v>74</v>
      </c>
      <c r="D32" s="4"/>
      <c r="E32" s="4"/>
      <c r="F32" s="61"/>
      <c r="G32" s="61"/>
      <c r="H32" s="61"/>
      <c r="I32" s="61">
        <v>-172.58</v>
      </c>
      <c r="J32" s="61">
        <v>88.34</v>
      </c>
      <c r="K32" s="61"/>
      <c r="L32" s="61"/>
      <c r="M32" s="61">
        <v>-40</v>
      </c>
      <c r="N32" s="61">
        <v>-285.17</v>
      </c>
      <c r="O32" s="61">
        <v>-158.09</v>
      </c>
      <c r="P32" s="61"/>
      <c r="Q32" s="61"/>
      <c r="R32" s="4"/>
      <c r="S32" s="65">
        <v>-567.5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 s="18" t="s">
        <v>23</v>
      </c>
    </row>
    <row r="33" spans="1:60" s="18" customFormat="1" ht="12.75" customHeight="1" x14ac:dyDescent="0.25">
      <c r="A33" s="1"/>
      <c r="B33" s="4" t="s">
        <v>75</v>
      </c>
      <c r="C33" s="4" t="s">
        <v>76</v>
      </c>
      <c r="D33" s="4"/>
      <c r="E33" s="4"/>
      <c r="F33" s="61"/>
      <c r="G33" s="61"/>
      <c r="H33" s="61">
        <v>-210</v>
      </c>
      <c r="I33" s="61">
        <v>-105</v>
      </c>
      <c r="J33" s="61"/>
      <c r="K33" s="61"/>
      <c r="L33" s="61"/>
      <c r="M33" s="61"/>
      <c r="N33" s="61"/>
      <c r="O33" s="61"/>
      <c r="P33" s="61"/>
      <c r="Q33" s="61"/>
      <c r="R33" s="4"/>
      <c r="S33" s="65">
        <v>-315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 s="18" t="s">
        <v>23</v>
      </c>
    </row>
    <row r="34" spans="1:60" s="18" customFormat="1" ht="12.75" customHeight="1" x14ac:dyDescent="0.25">
      <c r="A34" s="1"/>
      <c r="B34" s="4" t="s">
        <v>320</v>
      </c>
      <c r="C34" s="4" t="s">
        <v>321</v>
      </c>
      <c r="D34" s="4"/>
      <c r="E34" s="4"/>
      <c r="F34" s="61"/>
      <c r="G34" s="61"/>
      <c r="H34" s="61">
        <v>-105</v>
      </c>
      <c r="I34" s="61">
        <v>105</v>
      </c>
      <c r="J34" s="61"/>
      <c r="K34" s="61"/>
      <c r="L34" s="61"/>
      <c r="M34" s="61"/>
      <c r="N34" s="61"/>
      <c r="O34" s="61"/>
      <c r="P34" s="61"/>
      <c r="Q34" s="61"/>
      <c r="R34" s="4"/>
      <c r="S34" s="65">
        <v>0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 s="18" t="s">
        <v>23</v>
      </c>
    </row>
    <row r="35" spans="1:60" s="18" customFormat="1" ht="12.75" customHeight="1" x14ac:dyDescent="0.25">
      <c r="A35" s="1"/>
      <c r="B35" s="4" t="s">
        <v>87</v>
      </c>
      <c r="C35" s="4" t="s">
        <v>88</v>
      </c>
      <c r="D35" s="4"/>
      <c r="E35" s="4"/>
      <c r="F35" s="61"/>
      <c r="G35" s="61">
        <v>-950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4"/>
      <c r="S35" s="65">
        <v>-950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 s="18" t="s">
        <v>23</v>
      </c>
    </row>
    <row r="36" spans="1:60" s="18" customFormat="1" ht="12.75" customHeight="1" x14ac:dyDescent="0.25">
      <c r="A36" s="1"/>
      <c r="B36" s="4" t="s">
        <v>89</v>
      </c>
      <c r="C36" s="4" t="s">
        <v>90</v>
      </c>
      <c r="D36" s="4"/>
      <c r="E36" s="4"/>
      <c r="F36" s="67">
        <v>-2096</v>
      </c>
      <c r="G36" s="61"/>
      <c r="H36" s="67">
        <v>-1300</v>
      </c>
      <c r="I36" s="67">
        <v>-2160</v>
      </c>
      <c r="J36" s="67">
        <v>-2900</v>
      </c>
      <c r="K36" s="61"/>
      <c r="L36" s="61">
        <v>-950</v>
      </c>
      <c r="M36" s="61">
        <v>-900</v>
      </c>
      <c r="N36" s="67">
        <v>-3694.6</v>
      </c>
      <c r="O36" s="61">
        <v>-275</v>
      </c>
      <c r="P36" s="61"/>
      <c r="Q36" s="61"/>
      <c r="R36" s="4"/>
      <c r="S36" s="66">
        <v>-14275.6</v>
      </c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 s="18" t="s">
        <v>23</v>
      </c>
    </row>
    <row r="37" spans="1:60" s="18" customFormat="1" ht="12.75" customHeight="1" x14ac:dyDescent="0.25">
      <c r="A37" s="1"/>
      <c r="B37" s="4" t="s">
        <v>91</v>
      </c>
      <c r="C37" s="4" t="s">
        <v>92</v>
      </c>
      <c r="D37" s="4"/>
      <c r="E37" s="4"/>
      <c r="F37" s="67">
        <v>1595</v>
      </c>
      <c r="G37" s="67">
        <v>-1035</v>
      </c>
      <c r="H37" s="67">
        <v>-1980.6</v>
      </c>
      <c r="I37" s="67">
        <v>1615.6</v>
      </c>
      <c r="J37" s="61"/>
      <c r="K37" s="61">
        <v>500</v>
      </c>
      <c r="L37" s="61"/>
      <c r="M37" s="61">
        <v>900</v>
      </c>
      <c r="N37" s="61">
        <v>-275</v>
      </c>
      <c r="O37" s="61">
        <v>155</v>
      </c>
      <c r="P37" s="61"/>
      <c r="Q37" s="61"/>
      <c r="R37" s="4"/>
      <c r="S37" s="66">
        <v>1475</v>
      </c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 s="18" t="s">
        <v>23</v>
      </c>
    </row>
    <row r="38" spans="1:60" s="18" customFormat="1" ht="12.75" customHeight="1" x14ac:dyDescent="0.25">
      <c r="A38" s="1"/>
      <c r="B38" s="4" t="s">
        <v>95</v>
      </c>
      <c r="C38" s="4" t="s">
        <v>96</v>
      </c>
      <c r="D38" s="4"/>
      <c r="E38" s="4"/>
      <c r="F38" s="67">
        <v>-3320</v>
      </c>
      <c r="G38" s="67">
        <v>-2040</v>
      </c>
      <c r="H38" s="61">
        <v>-475</v>
      </c>
      <c r="I38" s="67">
        <v>-6130</v>
      </c>
      <c r="J38" s="61">
        <v>-405</v>
      </c>
      <c r="K38" s="61"/>
      <c r="L38" s="61"/>
      <c r="M38" s="61"/>
      <c r="N38" s="67">
        <v>7730</v>
      </c>
      <c r="O38" s="61"/>
      <c r="P38" s="61"/>
      <c r="Q38" s="61"/>
      <c r="R38" s="4"/>
      <c r="S38" s="66">
        <v>-4640</v>
      </c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 s="18" t="s">
        <v>23</v>
      </c>
    </row>
    <row r="39" spans="1:60" s="18" customFormat="1" ht="12.75" customHeight="1" x14ac:dyDescent="0.25">
      <c r="A39" s="1"/>
      <c r="B39" s="4" t="s">
        <v>97</v>
      </c>
      <c r="C39" s="4" t="s">
        <v>98</v>
      </c>
      <c r="D39" s="4"/>
      <c r="E39" s="4"/>
      <c r="F39" s="67">
        <v>4040</v>
      </c>
      <c r="G39" s="67">
        <v>-2970</v>
      </c>
      <c r="H39" s="67">
        <v>-8545</v>
      </c>
      <c r="I39" s="67">
        <v>7910</v>
      </c>
      <c r="J39" s="61">
        <v>160</v>
      </c>
      <c r="K39" s="67">
        <v>9430</v>
      </c>
      <c r="L39" s="61"/>
      <c r="M39" s="61"/>
      <c r="N39" s="67">
        <v>-7730</v>
      </c>
      <c r="O39" s="61"/>
      <c r="P39" s="61"/>
      <c r="Q39" s="61"/>
      <c r="R39" s="4"/>
      <c r="S39" s="66">
        <v>2295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 s="18" t="s">
        <v>23</v>
      </c>
    </row>
    <row r="40" spans="1:60" s="18" customFormat="1" ht="12.75" customHeight="1" x14ac:dyDescent="0.25">
      <c r="A40" s="1"/>
      <c r="B40" s="4" t="s">
        <v>99</v>
      </c>
      <c r="C40" s="4" t="s">
        <v>100</v>
      </c>
      <c r="D40" s="4"/>
      <c r="E40" s="4"/>
      <c r="F40" s="67">
        <v>-139481.01999999999</v>
      </c>
      <c r="G40" s="67">
        <v>-60728.71</v>
      </c>
      <c r="H40" s="67">
        <v>-91180.71</v>
      </c>
      <c r="I40" s="67">
        <v>-52126.25</v>
      </c>
      <c r="J40" s="67">
        <v>-49624.56</v>
      </c>
      <c r="K40" s="67">
        <v>-59063.89</v>
      </c>
      <c r="L40" s="67">
        <v>-59068.99</v>
      </c>
      <c r="M40" s="67">
        <v>-66890</v>
      </c>
      <c r="N40" s="67">
        <v>-74909.5</v>
      </c>
      <c r="O40" s="67">
        <v>-31176.14</v>
      </c>
      <c r="P40" s="61"/>
      <c r="Q40" s="61"/>
      <c r="R40" s="4"/>
      <c r="S40" s="66">
        <v>-684249.77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 s="18" t="s">
        <v>23</v>
      </c>
    </row>
    <row r="41" spans="1:60" s="18" customFormat="1" ht="12.75" customHeight="1" x14ac:dyDescent="0.25">
      <c r="A41" s="1"/>
      <c r="B41" s="4" t="s">
        <v>101</v>
      </c>
      <c r="C41" s="4" t="s">
        <v>102</v>
      </c>
      <c r="D41" s="4"/>
      <c r="E41" s="4"/>
      <c r="F41" s="67">
        <v>92449.97</v>
      </c>
      <c r="G41" s="67">
        <v>-56185.73</v>
      </c>
      <c r="H41" s="67">
        <v>42826.96</v>
      </c>
      <c r="I41" s="67">
        <v>1801.96</v>
      </c>
      <c r="J41" s="67">
        <v>18559.060000000001</v>
      </c>
      <c r="K41" s="67">
        <v>10096.780000000001</v>
      </c>
      <c r="L41" s="67">
        <v>-51325.67</v>
      </c>
      <c r="M41" s="67">
        <v>34009.32</v>
      </c>
      <c r="N41" s="67">
        <v>18444.5</v>
      </c>
      <c r="O41" s="67">
        <v>-10109.6</v>
      </c>
      <c r="P41" s="61"/>
      <c r="Q41" s="61"/>
      <c r="R41" s="4"/>
      <c r="S41" s="66">
        <v>100567.55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 s="18" t="s">
        <v>23</v>
      </c>
    </row>
    <row r="42" spans="1:60" s="18" customFormat="1" ht="12.75" customHeight="1" x14ac:dyDescent="0.25">
      <c r="A42" s="1"/>
      <c r="B42" s="4" t="s">
        <v>261</v>
      </c>
      <c r="C42" s="4" t="s">
        <v>262</v>
      </c>
      <c r="D42" s="4"/>
      <c r="E42" s="4"/>
      <c r="F42" s="61">
        <v>-150</v>
      </c>
      <c r="G42" s="61">
        <v>-161.01</v>
      </c>
      <c r="H42" s="61">
        <v>-836.33</v>
      </c>
      <c r="I42" s="67">
        <v>-1644.38</v>
      </c>
      <c r="J42" s="61"/>
      <c r="K42" s="61">
        <v>-275</v>
      </c>
      <c r="L42" s="61">
        <v>-317</v>
      </c>
      <c r="M42" s="61"/>
      <c r="N42" s="61">
        <v>-112.5</v>
      </c>
      <c r="O42" s="61">
        <v>-402.5</v>
      </c>
      <c r="P42" s="61"/>
      <c r="Q42" s="61"/>
      <c r="R42" s="4"/>
      <c r="S42" s="66">
        <v>-3898.72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 s="18" t="s">
        <v>23</v>
      </c>
    </row>
    <row r="43" spans="1:60" s="18" customFormat="1" ht="12.75" customHeight="1" x14ac:dyDescent="0.25">
      <c r="A43" s="1"/>
      <c r="B43" s="4" t="s">
        <v>103</v>
      </c>
      <c r="C43" s="4" t="s">
        <v>104</v>
      </c>
      <c r="D43" s="4"/>
      <c r="E43" s="4"/>
      <c r="F43" s="61"/>
      <c r="G43" s="61">
        <v>-490.82</v>
      </c>
      <c r="H43" s="61">
        <v>-193.93</v>
      </c>
      <c r="I43" s="61">
        <v>599.75</v>
      </c>
      <c r="J43" s="61">
        <v>85</v>
      </c>
      <c r="K43" s="61"/>
      <c r="L43" s="61"/>
      <c r="M43" s="61"/>
      <c r="N43" s="61">
        <v>-510</v>
      </c>
      <c r="O43" s="61">
        <v>-90</v>
      </c>
      <c r="P43" s="61"/>
      <c r="Q43" s="61"/>
      <c r="R43" s="4"/>
      <c r="S43" s="65">
        <v>-600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 s="18" t="s">
        <v>23</v>
      </c>
    </row>
    <row r="44" spans="1:60" s="18" customFormat="1" ht="12.75" customHeight="1" x14ac:dyDescent="0.25">
      <c r="A44" s="1"/>
      <c r="B44" s="4" t="s">
        <v>105</v>
      </c>
      <c r="C44" s="4" t="s">
        <v>106</v>
      </c>
      <c r="D44" s="4"/>
      <c r="E44" s="4"/>
      <c r="F44" s="61"/>
      <c r="G44" s="61"/>
      <c r="H44" s="61"/>
      <c r="I44" s="61"/>
      <c r="J44" s="61"/>
      <c r="K44" s="61">
        <v>135</v>
      </c>
      <c r="L44" s="61"/>
      <c r="M44" s="61"/>
      <c r="N44" s="61">
        <v>-190</v>
      </c>
      <c r="O44" s="61"/>
      <c r="P44" s="61"/>
      <c r="Q44" s="61"/>
      <c r="R44" s="4"/>
      <c r="S44" s="65">
        <v>-55</v>
      </c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 s="18" t="s">
        <v>23</v>
      </c>
    </row>
    <row r="45" spans="1:60" s="18" customFormat="1" ht="12.75" customHeight="1" x14ac:dyDescent="0.25">
      <c r="A45" s="1"/>
      <c r="B45" s="4" t="s">
        <v>107</v>
      </c>
      <c r="C45" s="4" t="s">
        <v>108</v>
      </c>
      <c r="D45" s="4"/>
      <c r="E45" s="4"/>
      <c r="F45" s="61"/>
      <c r="G45" s="61"/>
      <c r="H45" s="61"/>
      <c r="I45" s="61"/>
      <c r="J45" s="61"/>
      <c r="K45" s="61"/>
      <c r="L45" s="61"/>
      <c r="M45" s="61"/>
      <c r="N45" s="61">
        <v>135</v>
      </c>
      <c r="O45" s="61"/>
      <c r="P45" s="61"/>
      <c r="Q45" s="61"/>
      <c r="R45" s="4"/>
      <c r="S45" s="65">
        <v>135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 s="18" t="s">
        <v>23</v>
      </c>
    </row>
    <row r="46" spans="1:60" s="18" customFormat="1" ht="12.75" customHeight="1" x14ac:dyDescent="0.25">
      <c r="A46" s="1"/>
      <c r="B46" s="68" t="s">
        <v>109</v>
      </c>
      <c r="C46" s="69" t="s">
        <v>110</v>
      </c>
      <c r="D46" s="69"/>
      <c r="E46" s="4"/>
      <c r="F46" s="71">
        <v>-47433.98</v>
      </c>
      <c r="G46" s="71">
        <v>-124561.27</v>
      </c>
      <c r="H46" s="71">
        <v>-63964.85</v>
      </c>
      <c r="I46" s="71">
        <v>-50350.11</v>
      </c>
      <c r="J46" s="71">
        <v>-34701.4</v>
      </c>
      <c r="K46" s="71">
        <v>-38880.76</v>
      </c>
      <c r="L46" s="71">
        <v>-111796.66</v>
      </c>
      <c r="M46" s="71">
        <v>-32940.68</v>
      </c>
      <c r="N46" s="71">
        <v>-61525.69</v>
      </c>
      <c r="O46" s="71">
        <v>-42354.34</v>
      </c>
      <c r="P46" s="70"/>
      <c r="Q46" s="70"/>
      <c r="R46" s="4"/>
      <c r="S46" s="71">
        <v>-608509.74</v>
      </c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 s="18" t="s">
        <v>23</v>
      </c>
    </row>
    <row r="47" spans="1:60" s="18" customFormat="1" ht="12.75" customHeight="1" x14ac:dyDescent="0.25">
      <c r="A47" s="1"/>
      <c r="B47" s="68" t="s">
        <v>111</v>
      </c>
      <c r="C47" s="69" t="s">
        <v>112</v>
      </c>
      <c r="D47" s="69"/>
      <c r="E47" s="4"/>
      <c r="F47" s="71">
        <v>-6474.87</v>
      </c>
      <c r="G47" s="71">
        <v>35152.36</v>
      </c>
      <c r="H47" s="71">
        <v>25247.19</v>
      </c>
      <c r="I47" s="71">
        <v>23773.98</v>
      </c>
      <c r="J47" s="71">
        <v>30433.57</v>
      </c>
      <c r="K47" s="71">
        <v>20493.48</v>
      </c>
      <c r="L47" s="71">
        <v>26366.84</v>
      </c>
      <c r="M47" s="71">
        <v>15544.82</v>
      </c>
      <c r="N47" s="71">
        <v>6498.63</v>
      </c>
      <c r="O47" s="71">
        <v>7938.42</v>
      </c>
      <c r="P47" s="70"/>
      <c r="Q47" s="70"/>
      <c r="R47" s="4"/>
      <c r="S47" s="71">
        <v>184974.42</v>
      </c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 s="18" t="s">
        <v>23</v>
      </c>
    </row>
    <row r="48" spans="1:60" s="18" customFormat="1" ht="12.75" customHeight="1" x14ac:dyDescent="0.25">
      <c r="A48" s="1"/>
      <c r="B48" s="4" t="s">
        <v>322</v>
      </c>
      <c r="C48" s="4" t="s">
        <v>323</v>
      </c>
      <c r="D48" s="4"/>
      <c r="E48" s="4"/>
      <c r="F48" s="61"/>
      <c r="G48" s="61"/>
      <c r="H48" s="61"/>
      <c r="I48" s="61">
        <v>327.84</v>
      </c>
      <c r="J48" s="61"/>
      <c r="K48" s="61"/>
      <c r="L48" s="61"/>
      <c r="M48" s="61"/>
      <c r="N48" s="61"/>
      <c r="O48" s="61"/>
      <c r="P48" s="61"/>
      <c r="Q48" s="61"/>
      <c r="R48" s="4"/>
      <c r="S48" s="65">
        <v>327.84</v>
      </c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 s="18" t="s">
        <v>64</v>
      </c>
    </row>
    <row r="49" spans="1:61" s="18" customFormat="1" ht="25.5" customHeight="1" x14ac:dyDescent="0.25">
      <c r="A49" s="1"/>
      <c r="B49" s="4" t="s">
        <v>324</v>
      </c>
      <c r="C49" s="4" t="s">
        <v>325</v>
      </c>
      <c r="D49" s="4"/>
      <c r="E49" s="4"/>
      <c r="F49" s="61"/>
      <c r="G49" s="61"/>
      <c r="H49" s="61"/>
      <c r="I49" s="61">
        <v>-163.92</v>
      </c>
      <c r="J49" s="61">
        <v>-178.92</v>
      </c>
      <c r="K49" s="61"/>
      <c r="L49" s="61"/>
      <c r="M49" s="61"/>
      <c r="N49" s="61"/>
      <c r="O49" s="61"/>
      <c r="P49" s="61"/>
      <c r="Q49" s="61"/>
      <c r="R49" s="4"/>
      <c r="S49" s="65">
        <v>-342.84</v>
      </c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 s="18" t="s">
        <v>64</v>
      </c>
    </row>
    <row r="50" spans="1:61" s="18" customFormat="1" ht="12.75" customHeight="1" x14ac:dyDescent="0.25">
      <c r="A50" s="1"/>
      <c r="B50" s="4" t="s">
        <v>326</v>
      </c>
      <c r="C50" s="4" t="s">
        <v>327</v>
      </c>
      <c r="D50" s="4"/>
      <c r="E50" s="4"/>
      <c r="F50" s="61"/>
      <c r="G50" s="61"/>
      <c r="H50" s="61"/>
      <c r="I50" s="61">
        <v>-163.92</v>
      </c>
      <c r="J50" s="61">
        <v>163.92</v>
      </c>
      <c r="K50" s="61"/>
      <c r="L50" s="61"/>
      <c r="M50" s="61"/>
      <c r="N50" s="61"/>
      <c r="O50" s="61"/>
      <c r="P50" s="61"/>
      <c r="Q50" s="61"/>
      <c r="R50" s="4"/>
      <c r="S50" s="65">
        <v>0</v>
      </c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 s="18" t="s">
        <v>23</v>
      </c>
    </row>
    <row r="51" spans="1:61" s="18" customFormat="1" ht="12.75" customHeight="1" x14ac:dyDescent="0.25">
      <c r="A51" s="1"/>
      <c r="B51" s="68" t="s">
        <v>113</v>
      </c>
      <c r="C51" s="69" t="s">
        <v>114</v>
      </c>
      <c r="D51" s="69"/>
      <c r="E51" s="4"/>
      <c r="F51" s="71">
        <v>-6474.87</v>
      </c>
      <c r="G51" s="71">
        <v>35152.36</v>
      </c>
      <c r="H51" s="71">
        <v>25247.19</v>
      </c>
      <c r="I51" s="71">
        <v>23773.98</v>
      </c>
      <c r="J51" s="71">
        <v>30418.57</v>
      </c>
      <c r="K51" s="71">
        <v>20493.48</v>
      </c>
      <c r="L51" s="71">
        <v>26366.84</v>
      </c>
      <c r="M51" s="71">
        <v>15544.82</v>
      </c>
      <c r="N51" s="71">
        <v>6498.63</v>
      </c>
      <c r="O51" s="71">
        <v>7938.42</v>
      </c>
      <c r="P51" s="70"/>
      <c r="Q51" s="70"/>
      <c r="R51" s="4"/>
      <c r="S51" s="71">
        <v>184959.42</v>
      </c>
      <c r="T51">
        <f>S51/S28</f>
        <v>0.23309781004324018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 s="18" t="s">
        <v>23</v>
      </c>
    </row>
    <row r="52" spans="1:61" s="18" customFormat="1" ht="12.75" customHeight="1" x14ac:dyDescent="0.25">
      <c r="A52" s="1"/>
      <c r="B52" s="63" t="s">
        <v>115</v>
      </c>
      <c r="C52" s="64" t="s">
        <v>116</v>
      </c>
      <c r="D52" s="64"/>
      <c r="E52" s="4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4"/>
      <c r="S52" s="65">
        <v>0</v>
      </c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 s="18" t="s">
        <v>23</v>
      </c>
    </row>
    <row r="53" spans="1:61" s="18" customFormat="1" ht="12.75" customHeight="1" x14ac:dyDescent="0.25">
      <c r="A53" s="1"/>
      <c r="B53" s="63" t="s">
        <v>117</v>
      </c>
      <c r="C53" s="64" t="s">
        <v>118</v>
      </c>
      <c r="D53" s="64"/>
      <c r="E53" s="4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4"/>
      <c r="S53" s="65">
        <v>0</v>
      </c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 s="18" t="s">
        <v>64</v>
      </c>
      <c r="BI53" s="18" t="e">
        <f>BG53/BG30</f>
        <v>#DIV/0!</v>
      </c>
    </row>
    <row r="54" spans="1:61" s="18" customFormat="1" ht="12.75" customHeight="1" x14ac:dyDescent="0.25">
      <c r="A54" s="1"/>
      <c r="B54" s="4" t="s">
        <v>119</v>
      </c>
      <c r="C54" s="4" t="s">
        <v>120</v>
      </c>
      <c r="D54" s="4"/>
      <c r="E54" s="4"/>
      <c r="F54" s="61"/>
      <c r="G54" s="61"/>
      <c r="H54" s="61"/>
      <c r="I54" s="61"/>
      <c r="J54" s="61"/>
      <c r="K54" s="61"/>
      <c r="L54" s="67">
        <v>-5289</v>
      </c>
      <c r="M54" s="67">
        <v>-10260.48</v>
      </c>
      <c r="N54" s="67">
        <v>-10057.99</v>
      </c>
      <c r="O54" s="67">
        <v>-8564.59</v>
      </c>
      <c r="P54" s="61"/>
      <c r="Q54" s="61"/>
      <c r="R54" s="4"/>
      <c r="S54" s="66">
        <v>-34172.06</v>
      </c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 s="18" t="s">
        <v>16</v>
      </c>
    </row>
    <row r="55" spans="1:61" s="18" customFormat="1" ht="12.75" customHeight="1" x14ac:dyDescent="0.25">
      <c r="A55" s="1"/>
      <c r="B55" s="4" t="s">
        <v>121</v>
      </c>
      <c r="C55" s="4" t="s">
        <v>122</v>
      </c>
      <c r="D55" s="4"/>
      <c r="E55" s="4"/>
      <c r="F55" s="61"/>
      <c r="G55" s="61"/>
      <c r="H55" s="61"/>
      <c r="I55" s="61"/>
      <c r="J55" s="61"/>
      <c r="K55" s="61"/>
      <c r="L55" s="61">
        <v>-630</v>
      </c>
      <c r="M55" s="61"/>
      <c r="N55" s="61"/>
      <c r="O55" s="61">
        <v>-560</v>
      </c>
      <c r="P55" s="61"/>
      <c r="Q55" s="61"/>
      <c r="R55" s="4"/>
      <c r="S55" s="66">
        <v>-1190</v>
      </c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 s="18" t="s">
        <v>16</v>
      </c>
    </row>
    <row r="56" spans="1:61" s="18" customFormat="1" ht="12.75" customHeight="1" x14ac:dyDescent="0.25">
      <c r="A56" s="1"/>
      <c r="B56" s="4" t="s">
        <v>123</v>
      </c>
      <c r="C56" s="4" t="s">
        <v>124</v>
      </c>
      <c r="D56" s="4"/>
      <c r="E56" s="4"/>
      <c r="F56" s="61"/>
      <c r="G56" s="61"/>
      <c r="H56" s="61"/>
      <c r="I56" s="61"/>
      <c r="J56" s="61"/>
      <c r="K56" s="61"/>
      <c r="L56" s="61">
        <v>-220.33</v>
      </c>
      <c r="M56" s="61">
        <v>-396.66</v>
      </c>
      <c r="N56" s="61">
        <v>-396.66</v>
      </c>
      <c r="O56" s="61">
        <v>-361.87</v>
      </c>
      <c r="P56" s="61"/>
      <c r="Q56" s="61"/>
      <c r="R56" s="4"/>
      <c r="S56" s="66">
        <v>-1375.52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 s="18" t="s">
        <v>23</v>
      </c>
    </row>
    <row r="57" spans="1:61" s="18" customFormat="1" ht="12.75" customHeight="1" x14ac:dyDescent="0.25">
      <c r="A57" s="1"/>
      <c r="B57" s="4" t="s">
        <v>125</v>
      </c>
      <c r="C57" s="4" t="s">
        <v>126</v>
      </c>
      <c r="D57" s="4"/>
      <c r="E57" s="4"/>
      <c r="F57" s="61"/>
      <c r="G57" s="61"/>
      <c r="H57" s="61"/>
      <c r="I57" s="61"/>
      <c r="J57" s="61"/>
      <c r="K57" s="61"/>
      <c r="L57" s="61">
        <v>65.31</v>
      </c>
      <c r="M57" s="61">
        <v>-350.62</v>
      </c>
      <c r="N57" s="61">
        <v>-350.62</v>
      </c>
      <c r="O57" s="61">
        <v>-472.48</v>
      </c>
      <c r="P57" s="61"/>
      <c r="Q57" s="61"/>
      <c r="R57" s="4"/>
      <c r="S57" s="66">
        <v>-1108.4100000000001</v>
      </c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 s="18" t="s">
        <v>23</v>
      </c>
    </row>
    <row r="58" spans="1:61" s="18" customFormat="1" ht="12.75" customHeight="1" x14ac:dyDescent="0.25">
      <c r="A58" s="1"/>
      <c r="B58" s="4" t="s">
        <v>133</v>
      </c>
      <c r="C58" s="4" t="s">
        <v>134</v>
      </c>
      <c r="D58" s="4"/>
      <c r="E58" s="4"/>
      <c r="F58" s="61"/>
      <c r="G58" s="61"/>
      <c r="H58" s="61"/>
      <c r="I58" s="61"/>
      <c r="J58" s="61"/>
      <c r="K58" s="61"/>
      <c r="L58" s="61">
        <v>-455.46</v>
      </c>
      <c r="M58" s="61">
        <v>-781.55</v>
      </c>
      <c r="N58" s="61">
        <v>-762.37</v>
      </c>
      <c r="O58" s="61">
        <v>-698.98</v>
      </c>
      <c r="P58" s="61"/>
      <c r="Q58" s="61"/>
      <c r="R58" s="4"/>
      <c r="S58" s="66">
        <v>-2698.36</v>
      </c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 s="18" t="s">
        <v>23</v>
      </c>
    </row>
    <row r="59" spans="1:61" s="18" customFormat="1" ht="12.75" customHeight="1" x14ac:dyDescent="0.25">
      <c r="A59" s="1"/>
      <c r="B59" s="68" t="s">
        <v>139</v>
      </c>
      <c r="C59" s="69" t="s">
        <v>140</v>
      </c>
      <c r="D59" s="69"/>
      <c r="E59" s="4"/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1">
        <v>-6529.48</v>
      </c>
      <c r="M59" s="71">
        <v>-11789.31</v>
      </c>
      <c r="N59" s="71">
        <v>-11567.64</v>
      </c>
      <c r="O59" s="71">
        <v>-10657.92</v>
      </c>
      <c r="P59" s="70"/>
      <c r="Q59" s="70"/>
      <c r="R59" s="4"/>
      <c r="S59" s="71">
        <v>-40544.35</v>
      </c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 s="18" t="s">
        <v>23</v>
      </c>
    </row>
    <row r="60" spans="1:61" s="18" customFormat="1" ht="12.75" customHeight="1" x14ac:dyDescent="0.25">
      <c r="A60" s="1"/>
      <c r="B60" s="63" t="s">
        <v>141</v>
      </c>
      <c r="C60" s="64" t="s">
        <v>142</v>
      </c>
      <c r="D60" s="64"/>
      <c r="E60" s="4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4"/>
      <c r="S60" s="65">
        <v>0</v>
      </c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 s="18" t="s">
        <v>23</v>
      </c>
    </row>
    <row r="61" spans="1:61" s="18" customFormat="1" ht="12.75" customHeight="1" x14ac:dyDescent="0.25">
      <c r="A61" s="1"/>
      <c r="B61" s="68" t="s">
        <v>147</v>
      </c>
      <c r="C61" s="69" t="s">
        <v>148</v>
      </c>
      <c r="D61" s="69"/>
      <c r="E61" s="4"/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/>
      <c r="Q61" s="70"/>
      <c r="R61" s="4"/>
      <c r="S61" s="70">
        <v>0</v>
      </c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 s="18" t="s">
        <v>64</v>
      </c>
    </row>
    <row r="62" spans="1:61" s="18" customFormat="1" ht="25.5" customHeight="1" x14ac:dyDescent="0.25">
      <c r="A62" s="1"/>
      <c r="B62" s="63" t="s">
        <v>149</v>
      </c>
      <c r="C62" s="64" t="s">
        <v>150</v>
      </c>
      <c r="D62" s="64"/>
      <c r="E62" s="4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4"/>
      <c r="S62" s="65">
        <v>0</v>
      </c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 s="18" t="s">
        <v>16</v>
      </c>
    </row>
    <row r="63" spans="1:61" s="18" customFormat="1" ht="12.75" customHeight="1" x14ac:dyDescent="0.25">
      <c r="A63" s="1"/>
      <c r="B63" s="4" t="s">
        <v>271</v>
      </c>
      <c r="C63" s="4" t="s">
        <v>272</v>
      </c>
      <c r="D63" s="4"/>
      <c r="E63" s="4"/>
      <c r="F63" s="61"/>
      <c r="G63" s="61"/>
      <c r="H63" s="61"/>
      <c r="I63" s="61"/>
      <c r="J63" s="61"/>
      <c r="K63" s="61"/>
      <c r="L63" s="61"/>
      <c r="M63" s="61">
        <v>-190.84</v>
      </c>
      <c r="N63" s="61">
        <v>-190.84</v>
      </c>
      <c r="O63" s="61">
        <v>-190.84</v>
      </c>
      <c r="P63" s="61"/>
      <c r="Q63" s="61"/>
      <c r="R63" s="4"/>
      <c r="S63" s="65">
        <v>-572.52</v>
      </c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 s="18" t="s">
        <v>64</v>
      </c>
    </row>
    <row r="64" spans="1:61" s="18" customFormat="1" ht="12.75" customHeight="1" x14ac:dyDescent="0.25">
      <c r="A64" s="1"/>
      <c r="B64" s="68" t="s">
        <v>153</v>
      </c>
      <c r="C64" s="69" t="s">
        <v>154</v>
      </c>
      <c r="D64" s="69"/>
      <c r="E64" s="4"/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-190.84</v>
      </c>
      <c r="N64" s="70">
        <v>-190.84</v>
      </c>
      <c r="O64" s="70">
        <v>-190.84</v>
      </c>
      <c r="P64" s="70"/>
      <c r="Q64" s="70"/>
      <c r="R64" s="4"/>
      <c r="S64" s="70">
        <v>-572.52</v>
      </c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 s="18" t="s">
        <v>16</v>
      </c>
    </row>
    <row r="65" spans="1:60" s="18" customFormat="1" ht="12.75" customHeight="1" x14ac:dyDescent="0.25">
      <c r="A65" s="1"/>
      <c r="B65" s="63" t="s">
        <v>155</v>
      </c>
      <c r="C65" s="64" t="s">
        <v>156</v>
      </c>
      <c r="D65" s="64"/>
      <c r="E65" s="4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4"/>
      <c r="S65" s="65">
        <v>0</v>
      </c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 s="18" t="s">
        <v>23</v>
      </c>
    </row>
    <row r="66" spans="1:60" s="18" customFormat="1" ht="12.75" customHeight="1" x14ac:dyDescent="0.25">
      <c r="A66" s="1"/>
      <c r="B66" s="68" t="s">
        <v>161</v>
      </c>
      <c r="C66" s="69" t="s">
        <v>162</v>
      </c>
      <c r="D66" s="69"/>
      <c r="E66" s="4"/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/>
      <c r="Q66" s="70"/>
      <c r="R66" s="4"/>
      <c r="S66" s="70">
        <v>0</v>
      </c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 s="18" t="s">
        <v>64</v>
      </c>
    </row>
    <row r="67" spans="1:60" s="18" customFormat="1" ht="12.75" customHeight="1" x14ac:dyDescent="0.25">
      <c r="A67" s="1"/>
      <c r="B67" s="63" t="s">
        <v>163</v>
      </c>
      <c r="C67" s="64" t="s">
        <v>164</v>
      </c>
      <c r="D67" s="64"/>
      <c r="E67" s="4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4"/>
      <c r="S67" s="65">
        <v>0</v>
      </c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 s="18" t="s">
        <v>16</v>
      </c>
    </row>
    <row r="68" spans="1:60" s="18" customFormat="1" ht="12.75" customHeight="1" x14ac:dyDescent="0.25">
      <c r="A68" s="1"/>
      <c r="B68" s="68" t="s">
        <v>171</v>
      </c>
      <c r="C68" s="69" t="s">
        <v>172</v>
      </c>
      <c r="D68" s="69"/>
      <c r="E68" s="4"/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/>
      <c r="Q68" s="70"/>
      <c r="R68" s="4"/>
      <c r="S68" s="70">
        <v>0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 s="18" t="s">
        <v>64</v>
      </c>
    </row>
    <row r="69" spans="1:60" s="18" customFormat="1" ht="12.75" customHeight="1" x14ac:dyDescent="0.25">
      <c r="A69" s="1"/>
      <c r="B69" s="63" t="s">
        <v>173</v>
      </c>
      <c r="C69" s="64" t="s">
        <v>174</v>
      </c>
      <c r="D69" s="64"/>
      <c r="E69" s="4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4"/>
      <c r="S69" s="65">
        <v>0</v>
      </c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 s="18" t="s">
        <v>16</v>
      </c>
    </row>
    <row r="70" spans="1:60" s="18" customFormat="1" ht="12.75" customHeight="1" x14ac:dyDescent="0.25">
      <c r="A70" s="1"/>
      <c r="B70" s="4" t="s">
        <v>187</v>
      </c>
      <c r="C70" s="4" t="s">
        <v>188</v>
      </c>
      <c r="D70" s="4"/>
      <c r="E70" s="4"/>
      <c r="F70" s="61"/>
      <c r="G70" s="61"/>
      <c r="H70" s="61"/>
      <c r="I70" s="61"/>
      <c r="J70" s="61"/>
      <c r="K70" s="61"/>
      <c r="L70" s="61"/>
      <c r="M70" s="61">
        <v>-55.23</v>
      </c>
      <c r="N70" s="61"/>
      <c r="O70" s="61"/>
      <c r="P70" s="61"/>
      <c r="Q70" s="61"/>
      <c r="R70" s="4"/>
      <c r="S70" s="65">
        <v>-55.23</v>
      </c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 s="18" t="s">
        <v>64</v>
      </c>
    </row>
    <row r="71" spans="1:60" s="18" customFormat="1" ht="25.5" customHeight="1" x14ac:dyDescent="0.25">
      <c r="A71" s="1"/>
      <c r="B71" s="4" t="s">
        <v>279</v>
      </c>
      <c r="C71" s="4" t="s">
        <v>280</v>
      </c>
      <c r="D71" s="4"/>
      <c r="E71" s="4"/>
      <c r="F71" s="61"/>
      <c r="G71" s="61"/>
      <c r="H71" s="61"/>
      <c r="I71" s="61"/>
      <c r="J71" s="61"/>
      <c r="K71" s="61"/>
      <c r="L71" s="61"/>
      <c r="M71" s="61">
        <v>-11.98</v>
      </c>
      <c r="N71" s="61"/>
      <c r="O71" s="61"/>
      <c r="P71" s="61"/>
      <c r="Q71" s="61"/>
      <c r="R71" s="4"/>
      <c r="S71" s="65">
        <v>-11.98</v>
      </c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 s="18" t="s">
        <v>16</v>
      </c>
    </row>
    <row r="72" spans="1:60" s="18" customFormat="1" ht="12.75" customHeight="1" x14ac:dyDescent="0.25">
      <c r="A72" s="1"/>
      <c r="B72" s="68" t="s">
        <v>197</v>
      </c>
      <c r="C72" s="69" t="s">
        <v>198</v>
      </c>
      <c r="D72" s="69"/>
      <c r="E72" s="4"/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-67.209999999999994</v>
      </c>
      <c r="N72" s="70">
        <v>0</v>
      </c>
      <c r="O72" s="70">
        <v>0</v>
      </c>
      <c r="P72" s="70"/>
      <c r="Q72" s="70"/>
      <c r="R72" s="4"/>
      <c r="S72" s="70">
        <v>-67.209999999999994</v>
      </c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 s="18" t="s">
        <v>23</v>
      </c>
    </row>
    <row r="73" spans="1:60" s="18" customFormat="1" ht="12.75" customHeight="1" x14ac:dyDescent="0.25">
      <c r="A73" s="1"/>
      <c r="B73" s="63" t="s">
        <v>199</v>
      </c>
      <c r="C73" s="64" t="s">
        <v>200</v>
      </c>
      <c r="D73" s="64"/>
      <c r="E73" s="4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4"/>
      <c r="S73" s="65">
        <v>0</v>
      </c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 s="18" t="s">
        <v>23</v>
      </c>
    </row>
    <row r="74" spans="1:60" s="18" customFormat="1" ht="12.75" customHeight="1" x14ac:dyDescent="0.25">
      <c r="A74" s="1"/>
      <c r="B74" s="68" t="s">
        <v>205</v>
      </c>
      <c r="C74" s="69" t="s">
        <v>206</v>
      </c>
      <c r="D74" s="69"/>
      <c r="E74" s="4"/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/>
      <c r="Q74" s="70"/>
      <c r="R74" s="4"/>
      <c r="S74" s="70">
        <v>0</v>
      </c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 s="18" t="s">
        <v>64</v>
      </c>
    </row>
    <row r="75" spans="1:60" s="18" customFormat="1" ht="12.75" customHeight="1" x14ac:dyDescent="0.25">
      <c r="A75" s="1"/>
      <c r="B75" s="63" t="s">
        <v>207</v>
      </c>
      <c r="C75" s="64" t="s">
        <v>208</v>
      </c>
      <c r="D75" s="64"/>
      <c r="E75" s="4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4"/>
      <c r="S75" s="65">
        <v>0</v>
      </c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 s="18" t="s">
        <v>16</v>
      </c>
    </row>
    <row r="76" spans="1:60" s="18" customFormat="1" ht="12.75" customHeight="1" x14ac:dyDescent="0.25">
      <c r="A76" s="1"/>
      <c r="B76" s="68" t="s">
        <v>211</v>
      </c>
      <c r="C76" s="69" t="s">
        <v>281</v>
      </c>
      <c r="D76" s="69"/>
      <c r="E76" s="4"/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/>
      <c r="Q76" s="70"/>
      <c r="R76" s="4"/>
      <c r="S76" s="70">
        <v>0</v>
      </c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 s="18" t="s">
        <v>64</v>
      </c>
    </row>
    <row r="77" spans="1:60" s="18" customFormat="1" ht="12.75" customHeight="1" x14ac:dyDescent="0.25">
      <c r="A77" s="1"/>
      <c r="B77" s="63" t="s">
        <v>213</v>
      </c>
      <c r="C77" s="64" t="s">
        <v>214</v>
      </c>
      <c r="D77" s="64"/>
      <c r="E77" s="4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4"/>
      <c r="S77" s="65">
        <v>0</v>
      </c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 s="18" t="s">
        <v>16</v>
      </c>
    </row>
    <row r="78" spans="1:60" s="18" customFormat="1" ht="12.75" customHeight="1" x14ac:dyDescent="0.25">
      <c r="A78" s="1"/>
      <c r="B78" s="4" t="s">
        <v>215</v>
      </c>
      <c r="C78" s="4" t="s">
        <v>216</v>
      </c>
      <c r="D78" s="4"/>
      <c r="E78" s="4"/>
      <c r="F78" s="61"/>
      <c r="G78" s="61"/>
      <c r="H78" s="61"/>
      <c r="I78" s="61"/>
      <c r="J78" s="61"/>
      <c r="K78" s="61"/>
      <c r="L78" s="61"/>
      <c r="M78" s="61">
        <v>-260</v>
      </c>
      <c r="N78" s="61">
        <v>-260</v>
      </c>
      <c r="O78" s="61">
        <v>-260</v>
      </c>
      <c r="P78" s="61"/>
      <c r="Q78" s="61"/>
      <c r="R78" s="4"/>
      <c r="S78" s="65">
        <v>-780</v>
      </c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 s="18" t="s">
        <v>64</v>
      </c>
    </row>
    <row r="79" spans="1:60" s="18" customFormat="1" ht="12.75" customHeight="1" x14ac:dyDescent="0.25">
      <c r="A79" s="1"/>
      <c r="B79" s="68" t="s">
        <v>219</v>
      </c>
      <c r="C79" s="69" t="s">
        <v>220</v>
      </c>
      <c r="D79" s="69"/>
      <c r="E79" s="4"/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-260</v>
      </c>
      <c r="N79" s="70">
        <v>-260</v>
      </c>
      <c r="O79" s="70">
        <v>-260</v>
      </c>
      <c r="P79" s="70"/>
      <c r="Q79" s="70"/>
      <c r="R79" s="4"/>
      <c r="S79" s="70">
        <v>-780</v>
      </c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 s="18" t="s">
        <v>16</v>
      </c>
    </row>
    <row r="80" spans="1:60" s="18" customFormat="1" ht="12.75" customHeight="1" x14ac:dyDescent="0.25">
      <c r="A80" s="1"/>
      <c r="B80" s="63" t="s">
        <v>221</v>
      </c>
      <c r="C80" s="64" t="s">
        <v>222</v>
      </c>
      <c r="D80" s="64"/>
      <c r="E80" s="4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4"/>
      <c r="S80" s="65">
        <v>0</v>
      </c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 s="18" t="s">
        <v>23</v>
      </c>
    </row>
    <row r="81" spans="1:60" s="18" customFormat="1" ht="12.75" customHeight="1" x14ac:dyDescent="0.25">
      <c r="A81" s="1"/>
      <c r="B81" s="68" t="s">
        <v>223</v>
      </c>
      <c r="C81" s="69" t="s">
        <v>224</v>
      </c>
      <c r="D81" s="69"/>
      <c r="E81" s="4"/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/>
      <c r="Q81" s="70"/>
      <c r="R81" s="4"/>
      <c r="S81" s="70">
        <v>0</v>
      </c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 s="18" t="s">
        <v>64</v>
      </c>
    </row>
    <row r="82" spans="1:60" s="18" customFormat="1" ht="12.75" customHeight="1" x14ac:dyDescent="0.25">
      <c r="A82" s="1"/>
      <c r="B82" s="63" t="s">
        <v>225</v>
      </c>
      <c r="C82" s="64" t="s">
        <v>226</v>
      </c>
      <c r="D82" s="64"/>
      <c r="E82" s="4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4"/>
      <c r="S82" s="65">
        <v>0</v>
      </c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 s="18" t="s">
        <v>16</v>
      </c>
    </row>
    <row r="83" spans="1:60" s="18" customFormat="1" ht="12.75" customHeight="1" x14ac:dyDescent="0.25">
      <c r="A83" s="1"/>
      <c r="B83" s="68" t="s">
        <v>227</v>
      </c>
      <c r="C83" s="69" t="s">
        <v>228</v>
      </c>
      <c r="D83" s="69"/>
      <c r="E83" s="4"/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/>
      <c r="Q83" s="70"/>
      <c r="R83" s="4"/>
      <c r="S83" s="70">
        <v>0</v>
      </c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 s="18" t="s">
        <v>64</v>
      </c>
    </row>
    <row r="84" spans="1:60" s="18" customFormat="1" ht="12.75" customHeight="1" x14ac:dyDescent="0.25">
      <c r="A84" s="1"/>
      <c r="B84" s="63" t="s">
        <v>229</v>
      </c>
      <c r="C84" s="64" t="s">
        <v>230</v>
      </c>
      <c r="D84" s="64"/>
      <c r="E84" s="4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4"/>
      <c r="S84" s="65">
        <v>0</v>
      </c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 s="18" t="s">
        <v>16</v>
      </c>
    </row>
    <row r="85" spans="1:60" s="18" customFormat="1" ht="12.75" customHeight="1" x14ac:dyDescent="0.25">
      <c r="A85" s="1"/>
      <c r="B85" s="4" t="s">
        <v>334</v>
      </c>
      <c r="C85" s="4" t="s">
        <v>335</v>
      </c>
      <c r="D85" s="4"/>
      <c r="E85" s="4"/>
      <c r="F85" s="61"/>
      <c r="G85" s="61"/>
      <c r="H85" s="61"/>
      <c r="I85" s="61"/>
      <c r="J85" s="61"/>
      <c r="K85" s="61"/>
      <c r="L85" s="61"/>
      <c r="M85" s="61"/>
      <c r="N85" s="67">
        <v>-26845</v>
      </c>
      <c r="O85" s="61"/>
      <c r="P85" s="61"/>
      <c r="Q85" s="61"/>
      <c r="R85" s="4"/>
      <c r="S85" s="66">
        <v>-26845</v>
      </c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 s="18" t="s">
        <v>64</v>
      </c>
    </row>
    <row r="86" spans="1:60" s="18" customFormat="1" ht="12.75" customHeight="1" x14ac:dyDescent="0.25">
      <c r="A86" s="1"/>
      <c r="B86" s="68" t="s">
        <v>231</v>
      </c>
      <c r="C86" s="69" t="s">
        <v>232</v>
      </c>
      <c r="D86" s="69"/>
      <c r="E86" s="4"/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1">
        <v>-26845</v>
      </c>
      <c r="O86" s="70">
        <v>0</v>
      </c>
      <c r="P86" s="70"/>
      <c r="Q86" s="70"/>
      <c r="R86" s="4"/>
      <c r="S86" s="71">
        <v>-26845</v>
      </c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 s="18" t="s">
        <v>16</v>
      </c>
    </row>
    <row r="87" spans="1:60" s="18" customFormat="1" ht="12.75" customHeight="1" x14ac:dyDescent="0.25">
      <c r="A87" s="1"/>
      <c r="B87" s="68" t="s">
        <v>233</v>
      </c>
      <c r="C87" s="69" t="s">
        <v>234</v>
      </c>
      <c r="D87" s="69"/>
      <c r="E87" s="4"/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1">
        <v>-6529.48</v>
      </c>
      <c r="M87" s="71">
        <v>-12307.36</v>
      </c>
      <c r="N87" s="71">
        <v>-38863.480000000003</v>
      </c>
      <c r="O87" s="71">
        <v>-11108.76</v>
      </c>
      <c r="P87" s="70"/>
      <c r="Q87" s="70"/>
      <c r="R87" s="4"/>
      <c r="S87" s="71">
        <v>-68809.08</v>
      </c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 s="18" t="s">
        <v>23</v>
      </c>
    </row>
    <row r="88" spans="1:60" s="18" customFormat="1" ht="12.75" customHeight="1" x14ac:dyDescent="0.25">
      <c r="A88" s="1"/>
      <c r="B88" s="68" t="s">
        <v>235</v>
      </c>
      <c r="C88" s="69" t="s">
        <v>236</v>
      </c>
      <c r="D88" s="69"/>
      <c r="E88" s="4"/>
      <c r="F88" s="71">
        <v>-6474.87</v>
      </c>
      <c r="G88" s="71">
        <v>35152.36</v>
      </c>
      <c r="H88" s="71">
        <v>25247.19</v>
      </c>
      <c r="I88" s="71">
        <v>23773.98</v>
      </c>
      <c r="J88" s="71">
        <v>30418.57</v>
      </c>
      <c r="K88" s="71">
        <v>20493.48</v>
      </c>
      <c r="L88" s="71">
        <v>19837.36</v>
      </c>
      <c r="M88" s="71">
        <v>3237.46</v>
      </c>
      <c r="N88" s="71">
        <v>-32364.85</v>
      </c>
      <c r="O88" s="71">
        <v>-3170.34</v>
      </c>
      <c r="P88" s="70"/>
      <c r="Q88" s="70"/>
      <c r="R88" s="4"/>
      <c r="S88" s="71">
        <v>116150.34</v>
      </c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 s="18" t="s">
        <v>64</v>
      </c>
    </row>
    <row r="89" spans="1:60" s="18" customFormat="1" ht="12.75" customHeight="1" x14ac:dyDescent="0.25">
      <c r="A89" s="1"/>
      <c r="B89" s="63" t="s">
        <v>237</v>
      </c>
      <c r="C89" s="64" t="s">
        <v>238</v>
      </c>
      <c r="D89" s="64"/>
      <c r="E89" s="4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4"/>
      <c r="S89" s="65">
        <v>0</v>
      </c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 s="18" t="s">
        <v>64</v>
      </c>
    </row>
    <row r="90" spans="1:60" s="18" customFormat="1" ht="12.75" customHeight="1" x14ac:dyDescent="0.25">
      <c r="A90" s="1"/>
      <c r="B90" s="68" t="s">
        <v>239</v>
      </c>
      <c r="C90" s="69" t="s">
        <v>238</v>
      </c>
      <c r="D90" s="69"/>
      <c r="E90" s="4"/>
      <c r="F90" s="71">
        <v>-6474.87</v>
      </c>
      <c r="G90" s="71">
        <v>35152.36</v>
      </c>
      <c r="H90" s="71">
        <v>25247.19</v>
      </c>
      <c r="I90" s="71">
        <v>23773.98</v>
      </c>
      <c r="J90" s="71">
        <v>30418.57</v>
      </c>
      <c r="K90" s="71">
        <v>20493.48</v>
      </c>
      <c r="L90" s="71">
        <v>19837.36</v>
      </c>
      <c r="M90" s="71">
        <v>3237.46</v>
      </c>
      <c r="N90" s="71">
        <v>-32364.85</v>
      </c>
      <c r="O90" s="71">
        <v>-3170.34</v>
      </c>
      <c r="P90" s="70"/>
      <c r="Q90" s="70"/>
      <c r="R90" s="4"/>
      <c r="S90" s="71">
        <v>116150.34</v>
      </c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 s="18" t="s">
        <v>64</v>
      </c>
    </row>
    <row r="91" spans="1:60" s="18" customFormat="1" ht="12.75" customHeight="1" x14ac:dyDescent="0.25">
      <c r="A91" s="1"/>
      <c r="B91" s="68" t="s">
        <v>240</v>
      </c>
      <c r="C91" s="69" t="s">
        <v>241</v>
      </c>
      <c r="D91" s="69"/>
      <c r="E91" s="4"/>
      <c r="F91" s="71">
        <v>-6474.87</v>
      </c>
      <c r="G91" s="71">
        <v>35152.36</v>
      </c>
      <c r="H91" s="71">
        <v>25247.19</v>
      </c>
      <c r="I91" s="71">
        <v>23773.98</v>
      </c>
      <c r="J91" s="71">
        <v>30418.57</v>
      </c>
      <c r="K91" s="71">
        <v>20493.48</v>
      </c>
      <c r="L91" s="71">
        <v>19837.36</v>
      </c>
      <c r="M91" s="71">
        <v>3237.46</v>
      </c>
      <c r="N91" s="71">
        <v>-32364.85</v>
      </c>
      <c r="O91" s="71">
        <v>-3170.34</v>
      </c>
      <c r="P91" s="70"/>
      <c r="Q91" s="70"/>
      <c r="R91" s="4"/>
      <c r="S91" s="71">
        <v>116150.34</v>
      </c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 s="18" t="s">
        <v>16</v>
      </c>
    </row>
    <row r="92" spans="1:60" s="18" customFormat="1" ht="12.75" customHeight="1" x14ac:dyDescent="0.25">
      <c r="A92" s="1"/>
      <c r="B92" s="63" t="s">
        <v>242</v>
      </c>
      <c r="C92" s="64" t="s">
        <v>243</v>
      </c>
      <c r="D92" s="64"/>
      <c r="E92" s="4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4"/>
      <c r="S92" s="65">
        <v>0</v>
      </c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 s="18" t="s">
        <v>64</v>
      </c>
    </row>
    <row r="93" spans="1:60" s="18" customFormat="1" ht="12.75" customHeight="1" x14ac:dyDescent="0.25">
      <c r="A93" s="1"/>
      <c r="B93" s="68" t="s">
        <v>248</v>
      </c>
      <c r="C93" s="69" t="s">
        <v>249</v>
      </c>
      <c r="D93" s="69"/>
      <c r="E93" s="4"/>
      <c r="F93" s="71">
        <v>-6474.87</v>
      </c>
      <c r="G93" s="71">
        <v>35152.36</v>
      </c>
      <c r="H93" s="71">
        <v>25247.19</v>
      </c>
      <c r="I93" s="71">
        <v>23773.98</v>
      </c>
      <c r="J93" s="71">
        <v>30418.57</v>
      </c>
      <c r="K93" s="71">
        <v>20493.48</v>
      </c>
      <c r="L93" s="71">
        <v>19837.36</v>
      </c>
      <c r="M93" s="71">
        <v>3237.46</v>
      </c>
      <c r="N93" s="71">
        <v>-32364.85</v>
      </c>
      <c r="O93" s="71">
        <v>-3170.34</v>
      </c>
      <c r="P93" s="70"/>
      <c r="Q93" s="70"/>
      <c r="R93" s="4"/>
      <c r="S93" s="71">
        <v>116150.34</v>
      </c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 s="18" t="s">
        <v>64</v>
      </c>
    </row>
    <row r="94" spans="1:60" s="18" customFormat="1" ht="12.75" customHeight="1" x14ac:dyDescent="0.25">
      <c r="A94" s="1"/>
      <c r="B94" s="4" t="s">
        <v>250</v>
      </c>
      <c r="C94" s="4" t="s">
        <v>251</v>
      </c>
      <c r="D94" s="4"/>
      <c r="E94" s="4"/>
      <c r="F94" s="61"/>
      <c r="G94" s="61"/>
      <c r="H94" s="61"/>
      <c r="I94" s="61"/>
      <c r="J94" s="61"/>
      <c r="K94" s="61"/>
      <c r="L94" s="67">
        <v>-12791.33</v>
      </c>
      <c r="M94" s="67">
        <v>-14858</v>
      </c>
      <c r="N94" s="67">
        <v>-12745</v>
      </c>
      <c r="O94" s="61"/>
      <c r="P94" s="61"/>
      <c r="Q94" s="61"/>
      <c r="R94" s="4"/>
      <c r="S94" s="66">
        <v>-40394.33</v>
      </c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 s="18" t="s">
        <v>16</v>
      </c>
    </row>
    <row r="95" spans="1:60" s="18" customFormat="1" ht="12.75" customHeight="1" x14ac:dyDescent="0.25">
      <c r="A95" s="1"/>
      <c r="B95" s="4" t="s">
        <v>252</v>
      </c>
      <c r="C95" s="4" t="s">
        <v>253</v>
      </c>
      <c r="D95" s="4"/>
      <c r="E95" s="4"/>
      <c r="F95" s="61"/>
      <c r="G95" s="61"/>
      <c r="H95" s="61"/>
      <c r="I95" s="61"/>
      <c r="J95" s="61"/>
      <c r="K95" s="61"/>
      <c r="L95" s="67">
        <v>5335</v>
      </c>
      <c r="M95" s="67">
        <v>-3852.66</v>
      </c>
      <c r="N95" s="67">
        <v>-1482.34</v>
      </c>
      <c r="O95" s="61"/>
      <c r="P95" s="61"/>
      <c r="Q95" s="61"/>
      <c r="R95" s="4"/>
      <c r="S95" s="65">
        <v>0</v>
      </c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 s="18" t="s">
        <v>64</v>
      </c>
    </row>
    <row r="96" spans="1:60" s="18" customFormat="1" ht="12.75" customHeight="1" x14ac:dyDescent="0.25">
      <c r="A96" s="1"/>
      <c r="B96" s="68" t="s">
        <v>254</v>
      </c>
      <c r="C96" s="69" t="s">
        <v>255</v>
      </c>
      <c r="D96" s="69"/>
      <c r="E96" s="4"/>
      <c r="F96" s="71">
        <v>-6474.87</v>
      </c>
      <c r="G96" s="71">
        <v>35152.36</v>
      </c>
      <c r="H96" s="71">
        <v>25247.19</v>
      </c>
      <c r="I96" s="71">
        <v>23773.98</v>
      </c>
      <c r="J96" s="71">
        <v>30418.57</v>
      </c>
      <c r="K96" s="71">
        <v>20493.48</v>
      </c>
      <c r="L96" s="71">
        <v>12381.03</v>
      </c>
      <c r="M96" s="71">
        <v>-15473.2</v>
      </c>
      <c r="N96" s="71">
        <v>-46592.19</v>
      </c>
      <c r="O96" s="71">
        <v>-3170.34</v>
      </c>
      <c r="P96" s="70"/>
      <c r="Q96" s="70"/>
      <c r="R96" s="4"/>
      <c r="S96" s="71">
        <v>75756.009999999995</v>
      </c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 s="18" t="s">
        <v>23</v>
      </c>
    </row>
    <row r="97" spans="1:60" s="18" customFormat="1" ht="12.75" customHeight="1" x14ac:dyDescent="0.25">
      <c r="A97" s="1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 s="18" t="s">
        <v>23</v>
      </c>
    </row>
    <row r="98" spans="1:60" s="18" customFormat="1" ht="12.75" customHeight="1" x14ac:dyDescent="0.25">
      <c r="A98" s="1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 s="18" t="s">
        <v>64</v>
      </c>
    </row>
    <row r="99" spans="1:60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 s="1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</row>
    <row r="100" spans="1:60" x14ac:dyDescent="0.25">
      <c r="A100" s="1"/>
    </row>
    <row r="101" spans="1:60" x14ac:dyDescent="0.25">
      <c r="BG101" s="6"/>
    </row>
  </sheetData>
  <mergeCells count="2">
    <mergeCell ref="B3:S3"/>
    <mergeCell ref="B4:S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BH76"/>
  <sheetViews>
    <sheetView topLeftCell="B1" workbookViewId="0">
      <selection activeCell="J4" sqref="J4"/>
    </sheetView>
  </sheetViews>
  <sheetFormatPr defaultColWidth="9.109375" defaultRowHeight="13.2" x14ac:dyDescent="0.25"/>
  <cols>
    <col min="1" max="1" width="0" style="36" hidden="1" customWidth="1"/>
    <col min="2" max="2" width="2.88671875" style="36" customWidth="1"/>
    <col min="3" max="3" width="12.109375" style="36" customWidth="1"/>
    <col min="4" max="4" width="31.33203125" style="36" customWidth="1"/>
    <col min="5" max="5" width="0.5546875" style="36" customWidth="1"/>
    <col min="6" max="17" width="11.88671875" style="36" customWidth="1"/>
    <col min="18" max="57" width="0" style="36" hidden="1" customWidth="1"/>
    <col min="58" max="58" width="0.44140625" style="36" customWidth="1"/>
    <col min="59" max="59" width="12.44140625" style="36" customWidth="1"/>
    <col min="60" max="60" width="0" style="36" hidden="1" customWidth="1"/>
    <col min="61" max="16384" width="9.109375" style="36"/>
  </cols>
  <sheetData>
    <row r="1" spans="1:60" ht="19.5" customHeight="1" x14ac:dyDescent="0.35">
      <c r="B1" s="76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</row>
    <row r="2" spans="1:60" ht="18" customHeight="1" x14ac:dyDescent="0.3">
      <c r="B2" s="78" t="s">
        <v>348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</row>
    <row r="3" spans="1:60" ht="11.25" customHeight="1" x14ac:dyDescent="0.25">
      <c r="A3" s="80"/>
      <c r="B3" s="1" t="s">
        <v>349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0" ht="11.25" customHeight="1" x14ac:dyDescent="0.25">
      <c r="A4" s="80"/>
      <c r="B4" s="1" t="s">
        <v>337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60" ht="11.25" customHeight="1" x14ac:dyDescent="0.25">
      <c r="A5" s="80"/>
      <c r="B5" s="80"/>
      <c r="C5" s="1" t="str">
        <f>IF("ALLACCT"="DEFAULT","Display Option: Show All Accounts","") &amp;IF("ALLACCT"="","Display Option: Show All Accounts","")
 &amp;IF("ALLACCT"="TTLONLY","Display Option: Show Total Accounts Only","")
 &amp;IF("ALLACCT"="NETONLY","Display Option: Show Gross Profit, Total Overhead and Net Profit Only","")</f>
        <v/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60" ht="11.25" customHeight="1" x14ac:dyDescent="0.25">
      <c r="B6" s="1" t="str">
        <f>"Printed by Anne Ferrancol  31-Jan-24 05:26"</f>
        <v>Printed by Anne Ferrancol  31-Jan-24 05:26</v>
      </c>
      <c r="D6" s="1"/>
      <c r="E6" s="1"/>
      <c r="F6" s="1"/>
      <c r="G6" s="6"/>
      <c r="H6" s="1"/>
      <c r="BG6" s="5" t="s">
        <v>8</v>
      </c>
    </row>
    <row r="7" spans="1:60" s="8" customFormat="1" x14ac:dyDescent="0.25">
      <c r="B7" s="81"/>
      <c r="C7" s="81"/>
      <c r="D7" s="81"/>
      <c r="E7" s="9"/>
      <c r="F7" s="82" t="s">
        <v>9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13"/>
      <c r="BG7" s="83" t="s">
        <v>10</v>
      </c>
    </row>
    <row r="8" spans="1:60" s="8" customFormat="1" ht="12.75" customHeight="1" x14ac:dyDescent="0.25">
      <c r="B8" s="81"/>
      <c r="C8" s="81" t="s">
        <v>11</v>
      </c>
      <c r="D8" s="81" t="s">
        <v>12</v>
      </c>
      <c r="E8" s="9"/>
      <c r="F8" s="84">
        <v>202401</v>
      </c>
      <c r="G8" s="84">
        <f t="shared" ref="G8:BE8" si="0">F8+1</f>
        <v>202402</v>
      </c>
      <c r="H8" s="84">
        <f t="shared" si="0"/>
        <v>202403</v>
      </c>
      <c r="I8" s="84">
        <f t="shared" si="0"/>
        <v>202404</v>
      </c>
      <c r="J8" s="84">
        <f t="shared" si="0"/>
        <v>202405</v>
      </c>
      <c r="K8" s="84">
        <f t="shared" si="0"/>
        <v>202406</v>
      </c>
      <c r="L8" s="84">
        <f t="shared" si="0"/>
        <v>202407</v>
      </c>
      <c r="M8" s="84">
        <f t="shared" si="0"/>
        <v>202408</v>
      </c>
      <c r="N8" s="84">
        <f t="shared" si="0"/>
        <v>202409</v>
      </c>
      <c r="O8" s="84">
        <f t="shared" si="0"/>
        <v>202410</v>
      </c>
      <c r="P8" s="84">
        <f t="shared" si="0"/>
        <v>202411</v>
      </c>
      <c r="Q8" s="84">
        <f t="shared" si="0"/>
        <v>202412</v>
      </c>
      <c r="R8" s="84">
        <f t="shared" si="0"/>
        <v>202413</v>
      </c>
      <c r="S8" s="84">
        <f t="shared" si="0"/>
        <v>202414</v>
      </c>
      <c r="T8" s="84">
        <f t="shared" si="0"/>
        <v>202415</v>
      </c>
      <c r="U8" s="84">
        <f t="shared" si="0"/>
        <v>202416</v>
      </c>
      <c r="V8" s="84">
        <f t="shared" si="0"/>
        <v>202417</v>
      </c>
      <c r="W8" s="84">
        <f t="shared" si="0"/>
        <v>202418</v>
      </c>
      <c r="X8" s="84">
        <f t="shared" si="0"/>
        <v>202419</v>
      </c>
      <c r="Y8" s="84">
        <f t="shared" si="0"/>
        <v>202420</v>
      </c>
      <c r="Z8" s="84">
        <f t="shared" si="0"/>
        <v>202421</v>
      </c>
      <c r="AA8" s="84">
        <f t="shared" si="0"/>
        <v>202422</v>
      </c>
      <c r="AB8" s="84">
        <f t="shared" si="0"/>
        <v>202423</v>
      </c>
      <c r="AC8" s="84">
        <f t="shared" si="0"/>
        <v>202424</v>
      </c>
      <c r="AD8" s="84">
        <f t="shared" si="0"/>
        <v>202425</v>
      </c>
      <c r="AE8" s="84">
        <f t="shared" si="0"/>
        <v>202426</v>
      </c>
      <c r="AF8" s="84">
        <f t="shared" si="0"/>
        <v>202427</v>
      </c>
      <c r="AG8" s="84">
        <f t="shared" si="0"/>
        <v>202428</v>
      </c>
      <c r="AH8" s="84">
        <f t="shared" si="0"/>
        <v>202429</v>
      </c>
      <c r="AI8" s="84">
        <f t="shared" si="0"/>
        <v>202430</v>
      </c>
      <c r="AJ8" s="84">
        <f t="shared" si="0"/>
        <v>202431</v>
      </c>
      <c r="AK8" s="84">
        <f t="shared" si="0"/>
        <v>202432</v>
      </c>
      <c r="AL8" s="84">
        <f t="shared" si="0"/>
        <v>202433</v>
      </c>
      <c r="AM8" s="84">
        <f t="shared" si="0"/>
        <v>202434</v>
      </c>
      <c r="AN8" s="84">
        <f t="shared" si="0"/>
        <v>202435</v>
      </c>
      <c r="AO8" s="84">
        <f t="shared" si="0"/>
        <v>202436</v>
      </c>
      <c r="AP8" s="84">
        <f t="shared" si="0"/>
        <v>202437</v>
      </c>
      <c r="AQ8" s="84">
        <f t="shared" si="0"/>
        <v>202438</v>
      </c>
      <c r="AR8" s="84">
        <f t="shared" si="0"/>
        <v>202439</v>
      </c>
      <c r="AS8" s="84">
        <f t="shared" si="0"/>
        <v>202440</v>
      </c>
      <c r="AT8" s="84">
        <f t="shared" si="0"/>
        <v>202441</v>
      </c>
      <c r="AU8" s="84">
        <f t="shared" si="0"/>
        <v>202442</v>
      </c>
      <c r="AV8" s="84">
        <f t="shared" si="0"/>
        <v>202443</v>
      </c>
      <c r="AW8" s="84">
        <f t="shared" si="0"/>
        <v>202444</v>
      </c>
      <c r="AX8" s="84">
        <f t="shared" si="0"/>
        <v>202445</v>
      </c>
      <c r="AY8" s="84">
        <f t="shared" si="0"/>
        <v>202446</v>
      </c>
      <c r="AZ8" s="84">
        <f t="shared" si="0"/>
        <v>202447</v>
      </c>
      <c r="BA8" s="84">
        <f t="shared" si="0"/>
        <v>202448</v>
      </c>
      <c r="BB8" s="84">
        <f t="shared" si="0"/>
        <v>202449</v>
      </c>
      <c r="BC8" s="84">
        <f t="shared" si="0"/>
        <v>202450</v>
      </c>
      <c r="BD8" s="84">
        <f t="shared" si="0"/>
        <v>202451</v>
      </c>
      <c r="BE8" s="84">
        <f t="shared" si="0"/>
        <v>202452</v>
      </c>
      <c r="BF8" s="14"/>
      <c r="BG8" s="83">
        <v>202412</v>
      </c>
    </row>
    <row r="9" spans="1:60" s="1" customFormat="1" ht="12.75" customHeight="1" x14ac:dyDescent="0.2">
      <c r="C9" s="1" t="s">
        <v>14</v>
      </c>
      <c r="D9" s="4" t="s">
        <v>15</v>
      </c>
      <c r="E9" s="85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G9" s="87">
        <f t="shared" ref="BG9:BG72" si="1">SUM(F9:BE9)</f>
        <v>0</v>
      </c>
      <c r="BH9" s="1" t="s">
        <v>16</v>
      </c>
    </row>
    <row r="10" spans="1:60" s="1" customFormat="1" ht="12.75" customHeight="1" x14ac:dyDescent="0.2">
      <c r="C10" s="1" t="s">
        <v>17</v>
      </c>
      <c r="D10" s="4" t="s">
        <v>18</v>
      </c>
      <c r="E10" s="85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G10" s="87">
        <f t="shared" si="1"/>
        <v>0</v>
      </c>
      <c r="BH10" s="1" t="s">
        <v>16</v>
      </c>
    </row>
    <row r="11" spans="1:60" s="1" customFormat="1" ht="12.75" customHeight="1" x14ac:dyDescent="0.2">
      <c r="C11" s="1" t="s">
        <v>19</v>
      </c>
      <c r="D11" s="4" t="s">
        <v>20</v>
      </c>
      <c r="E11" s="85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G11" s="87">
        <f t="shared" si="1"/>
        <v>0</v>
      </c>
      <c r="BH11" s="1" t="s">
        <v>16</v>
      </c>
    </row>
    <row r="12" spans="1:60" s="1" customFormat="1" ht="12.75" customHeight="1" x14ac:dyDescent="0.2">
      <c r="C12" s="1" t="s">
        <v>21</v>
      </c>
      <c r="D12" s="4" t="s">
        <v>22</v>
      </c>
      <c r="E12" s="85"/>
      <c r="F12" s="86">
        <v>115132</v>
      </c>
      <c r="G12" s="86">
        <v>115132</v>
      </c>
      <c r="H12" s="86">
        <v>115132</v>
      </c>
      <c r="I12" s="86">
        <v>126645</v>
      </c>
      <c r="J12" s="86">
        <v>126645</v>
      </c>
      <c r="K12" s="86">
        <v>126645</v>
      </c>
      <c r="L12" s="86">
        <v>139310</v>
      </c>
      <c r="M12" s="86">
        <v>139310</v>
      </c>
      <c r="N12" s="86">
        <v>139310</v>
      </c>
      <c r="O12" s="86">
        <v>153241</v>
      </c>
      <c r="P12" s="86">
        <v>153241</v>
      </c>
      <c r="Q12" s="86">
        <v>153241</v>
      </c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G12" s="87">
        <f t="shared" si="1"/>
        <v>1602984</v>
      </c>
      <c r="BH12" s="1" t="s">
        <v>23</v>
      </c>
    </row>
    <row r="13" spans="1:60" s="1" customFormat="1" ht="12.75" customHeight="1" x14ac:dyDescent="0.2">
      <c r="C13" s="1" t="s">
        <v>62</v>
      </c>
      <c r="D13" s="4" t="s">
        <v>63</v>
      </c>
      <c r="E13" s="85"/>
      <c r="F13" s="86">
        <v>115132</v>
      </c>
      <c r="G13" s="86">
        <v>115132</v>
      </c>
      <c r="H13" s="86">
        <v>115132</v>
      </c>
      <c r="I13" s="86">
        <v>126645</v>
      </c>
      <c r="J13" s="86">
        <v>126645</v>
      </c>
      <c r="K13" s="86">
        <v>126645</v>
      </c>
      <c r="L13" s="86">
        <v>139310</v>
      </c>
      <c r="M13" s="86">
        <v>139310</v>
      </c>
      <c r="N13" s="86">
        <v>139310</v>
      </c>
      <c r="O13" s="86">
        <v>153241</v>
      </c>
      <c r="P13" s="86">
        <v>153241</v>
      </c>
      <c r="Q13" s="86">
        <v>153241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G13" s="87">
        <f t="shared" si="1"/>
        <v>1602984</v>
      </c>
      <c r="BH13" s="1" t="s">
        <v>64</v>
      </c>
    </row>
    <row r="14" spans="1:60" s="1" customFormat="1" ht="12.75" customHeight="1" x14ac:dyDescent="0.2">
      <c r="C14" s="1" t="s">
        <v>65</v>
      </c>
      <c r="D14" s="4" t="s">
        <v>66</v>
      </c>
      <c r="E14" s="85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G14" s="87">
        <f t="shared" si="1"/>
        <v>0</v>
      </c>
      <c r="BH14" s="1" t="s">
        <v>16</v>
      </c>
    </row>
    <row r="15" spans="1:60" s="1" customFormat="1" ht="12.75" customHeight="1" x14ac:dyDescent="0.2">
      <c r="C15" s="1" t="s">
        <v>67</v>
      </c>
      <c r="D15" s="4" t="s">
        <v>68</v>
      </c>
      <c r="E15" s="85"/>
      <c r="F15" s="86">
        <v>-32237</v>
      </c>
      <c r="G15" s="86">
        <v>-32237</v>
      </c>
      <c r="H15" s="86">
        <v>-32237</v>
      </c>
      <c r="I15" s="86">
        <v>-35461</v>
      </c>
      <c r="J15" s="86">
        <v>-35461</v>
      </c>
      <c r="K15" s="86">
        <v>-35461</v>
      </c>
      <c r="L15" s="86">
        <v>-39007</v>
      </c>
      <c r="M15" s="86">
        <v>-39007</v>
      </c>
      <c r="N15" s="86">
        <v>-39007</v>
      </c>
      <c r="O15" s="86">
        <v>-42907</v>
      </c>
      <c r="P15" s="86">
        <v>-42907</v>
      </c>
      <c r="Q15" s="86">
        <v>-42907</v>
      </c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G15" s="87">
        <f t="shared" si="1"/>
        <v>-448836</v>
      </c>
      <c r="BH15" s="1" t="s">
        <v>23</v>
      </c>
    </row>
    <row r="16" spans="1:60" s="1" customFormat="1" ht="12.75" customHeight="1" x14ac:dyDescent="0.2">
      <c r="C16" s="1" t="s">
        <v>109</v>
      </c>
      <c r="D16" s="4" t="s">
        <v>110</v>
      </c>
      <c r="E16" s="85"/>
      <c r="F16" s="86">
        <v>-32237</v>
      </c>
      <c r="G16" s="86">
        <v>-32237</v>
      </c>
      <c r="H16" s="86">
        <v>-32237</v>
      </c>
      <c r="I16" s="86">
        <v>-35461</v>
      </c>
      <c r="J16" s="86">
        <v>-35461</v>
      </c>
      <c r="K16" s="86">
        <v>-35461</v>
      </c>
      <c r="L16" s="86">
        <v>-39007</v>
      </c>
      <c r="M16" s="86">
        <v>-39007</v>
      </c>
      <c r="N16" s="86">
        <v>-39007</v>
      </c>
      <c r="O16" s="86">
        <v>-42907</v>
      </c>
      <c r="P16" s="86">
        <v>-42907</v>
      </c>
      <c r="Q16" s="86">
        <v>-42907</v>
      </c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G16" s="87">
        <f t="shared" si="1"/>
        <v>-448836</v>
      </c>
      <c r="BH16" s="1" t="s">
        <v>64</v>
      </c>
    </row>
    <row r="17" spans="3:60" s="1" customFormat="1" ht="12.75" customHeight="1" x14ac:dyDescent="0.2">
      <c r="C17" s="1" t="s">
        <v>111</v>
      </c>
      <c r="D17" s="4" t="s">
        <v>112</v>
      </c>
      <c r="E17" s="85"/>
      <c r="F17" s="86">
        <v>82895</v>
      </c>
      <c r="G17" s="86">
        <v>82895</v>
      </c>
      <c r="H17" s="86">
        <v>82895</v>
      </c>
      <c r="I17" s="86">
        <v>91184</v>
      </c>
      <c r="J17" s="86">
        <v>91184</v>
      </c>
      <c r="K17" s="86">
        <v>91184</v>
      </c>
      <c r="L17" s="86">
        <v>100303</v>
      </c>
      <c r="M17" s="86">
        <v>100303</v>
      </c>
      <c r="N17" s="86">
        <v>100303</v>
      </c>
      <c r="O17" s="86">
        <v>110334</v>
      </c>
      <c r="P17" s="86">
        <v>110334</v>
      </c>
      <c r="Q17" s="86">
        <v>110334</v>
      </c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G17" s="87">
        <f t="shared" si="1"/>
        <v>1154148</v>
      </c>
      <c r="BH17" s="1" t="s">
        <v>64</v>
      </c>
    </row>
    <row r="18" spans="3:60" s="1" customFormat="1" ht="12.75" customHeight="1" x14ac:dyDescent="0.2">
      <c r="C18" s="1" t="s">
        <v>113</v>
      </c>
      <c r="D18" s="4" t="s">
        <v>114</v>
      </c>
      <c r="E18" s="85"/>
      <c r="F18" s="86">
        <v>82895</v>
      </c>
      <c r="G18" s="86">
        <v>82895</v>
      </c>
      <c r="H18" s="86">
        <v>82895</v>
      </c>
      <c r="I18" s="86">
        <v>91184</v>
      </c>
      <c r="J18" s="86">
        <v>91184</v>
      </c>
      <c r="K18" s="86">
        <v>91184</v>
      </c>
      <c r="L18" s="86">
        <v>100303</v>
      </c>
      <c r="M18" s="86">
        <v>100303</v>
      </c>
      <c r="N18" s="86">
        <v>100303</v>
      </c>
      <c r="O18" s="86">
        <v>110334</v>
      </c>
      <c r="P18" s="86">
        <v>110334</v>
      </c>
      <c r="Q18" s="86">
        <v>110334</v>
      </c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G18" s="87">
        <f t="shared" si="1"/>
        <v>1154148</v>
      </c>
      <c r="BH18" s="1" t="s">
        <v>64</v>
      </c>
    </row>
    <row r="19" spans="3:60" s="1" customFormat="1" ht="12.75" customHeight="1" x14ac:dyDescent="0.2">
      <c r="C19" s="1" t="s">
        <v>115</v>
      </c>
      <c r="D19" s="4" t="s">
        <v>116</v>
      </c>
      <c r="E19" s="85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G19" s="87">
        <f t="shared" si="1"/>
        <v>0</v>
      </c>
      <c r="BH19" s="1" t="s">
        <v>16</v>
      </c>
    </row>
    <row r="20" spans="3:60" s="1" customFormat="1" ht="12.75" customHeight="1" x14ac:dyDescent="0.2">
      <c r="C20" s="1" t="s">
        <v>117</v>
      </c>
      <c r="D20" s="4" t="s">
        <v>118</v>
      </c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G20" s="87">
        <f t="shared" si="1"/>
        <v>0</v>
      </c>
      <c r="BH20" s="1" t="s">
        <v>16</v>
      </c>
    </row>
    <row r="21" spans="3:60" s="1" customFormat="1" ht="12.75" customHeight="1" x14ac:dyDescent="0.2">
      <c r="C21" s="1" t="s">
        <v>119</v>
      </c>
      <c r="D21" s="4" t="s">
        <v>120</v>
      </c>
      <c r="E21" s="85"/>
      <c r="F21" s="86">
        <v>-42200</v>
      </c>
      <c r="G21" s="86">
        <v>-42200</v>
      </c>
      <c r="H21" s="86">
        <v>-42200</v>
      </c>
      <c r="I21" s="86">
        <v>-42200</v>
      </c>
      <c r="J21" s="86">
        <v>-42200</v>
      </c>
      <c r="K21" s="86">
        <v>-42200</v>
      </c>
      <c r="L21" s="86">
        <v>-42200</v>
      </c>
      <c r="M21" s="86">
        <v>-42200</v>
      </c>
      <c r="N21" s="86">
        <v>-42200</v>
      </c>
      <c r="O21" s="86">
        <v>-42200</v>
      </c>
      <c r="P21" s="86">
        <v>-42200</v>
      </c>
      <c r="Q21" s="86">
        <v>-42200</v>
      </c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G21" s="87">
        <f t="shared" si="1"/>
        <v>-506400</v>
      </c>
      <c r="BH21" s="1" t="s">
        <v>23</v>
      </c>
    </row>
    <row r="22" spans="3:60" s="1" customFormat="1" ht="12.75" customHeight="1" x14ac:dyDescent="0.2">
      <c r="C22" s="1" t="s">
        <v>121</v>
      </c>
      <c r="D22" s="4" t="s">
        <v>122</v>
      </c>
      <c r="E22" s="85"/>
      <c r="F22" s="86"/>
      <c r="G22" s="86"/>
      <c r="H22" s="86">
        <v>-6330</v>
      </c>
      <c r="I22" s="86"/>
      <c r="J22" s="86"/>
      <c r="K22" s="86">
        <v>-6330</v>
      </c>
      <c r="L22" s="86"/>
      <c r="M22" s="86"/>
      <c r="N22" s="86">
        <v>-6330</v>
      </c>
      <c r="O22" s="86"/>
      <c r="P22" s="86"/>
      <c r="Q22" s="86">
        <v>-6330</v>
      </c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G22" s="87">
        <f t="shared" si="1"/>
        <v>-25320</v>
      </c>
      <c r="BH22" s="1" t="s">
        <v>23</v>
      </c>
    </row>
    <row r="23" spans="3:60" s="1" customFormat="1" ht="12.75" customHeight="1" x14ac:dyDescent="0.2">
      <c r="C23" s="1" t="s">
        <v>123</v>
      </c>
      <c r="D23" s="4" t="s">
        <v>124</v>
      </c>
      <c r="E23" s="85"/>
      <c r="F23" s="86">
        <v>-844</v>
      </c>
      <c r="G23" s="86">
        <v>-844</v>
      </c>
      <c r="H23" s="86">
        <v>-971</v>
      </c>
      <c r="I23" s="86">
        <v>-844</v>
      </c>
      <c r="J23" s="86">
        <v>-844</v>
      </c>
      <c r="K23" s="86">
        <v>-971</v>
      </c>
      <c r="L23" s="86">
        <v>-844</v>
      </c>
      <c r="M23" s="86">
        <v>-844</v>
      </c>
      <c r="N23" s="86">
        <v>-971</v>
      </c>
      <c r="O23" s="86">
        <v>-844</v>
      </c>
      <c r="P23" s="86">
        <v>-844</v>
      </c>
      <c r="Q23" s="86">
        <v>-971</v>
      </c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G23" s="87">
        <f t="shared" si="1"/>
        <v>-10636</v>
      </c>
      <c r="BH23" s="1" t="s">
        <v>23</v>
      </c>
    </row>
    <row r="24" spans="3:60" s="1" customFormat="1" ht="12.75" customHeight="1" x14ac:dyDescent="0.2">
      <c r="C24" s="1" t="s">
        <v>125</v>
      </c>
      <c r="D24" s="4" t="s">
        <v>126</v>
      </c>
      <c r="E24" s="85"/>
      <c r="F24" s="86">
        <v>-2785.2</v>
      </c>
      <c r="G24" s="86">
        <v>-2785.2</v>
      </c>
      <c r="H24" s="86">
        <v>-2785.2</v>
      </c>
      <c r="I24" s="86">
        <v>-2785.2</v>
      </c>
      <c r="J24" s="86">
        <v>-2785.2</v>
      </c>
      <c r="K24" s="86">
        <v>-2785.2</v>
      </c>
      <c r="L24" s="86">
        <v>-2785.2</v>
      </c>
      <c r="M24" s="86">
        <v>-2785.2</v>
      </c>
      <c r="N24" s="86">
        <v>-2785.2</v>
      </c>
      <c r="O24" s="86">
        <v>-2785.2</v>
      </c>
      <c r="P24" s="86">
        <v>-2785.2</v>
      </c>
      <c r="Q24" s="86">
        <v>-2785.2</v>
      </c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G24" s="87">
        <f t="shared" si="1"/>
        <v>-33422.400000000001</v>
      </c>
      <c r="BH24" s="1" t="s">
        <v>23</v>
      </c>
    </row>
    <row r="25" spans="3:60" s="1" customFormat="1" ht="12.75" customHeight="1" x14ac:dyDescent="0.2">
      <c r="C25" s="1" t="s">
        <v>127</v>
      </c>
      <c r="D25" s="4" t="s">
        <v>128</v>
      </c>
      <c r="E25" s="85"/>
      <c r="F25" s="86"/>
      <c r="G25" s="86">
        <v>-200</v>
      </c>
      <c r="H25" s="86"/>
      <c r="I25" s="86"/>
      <c r="J25" s="86"/>
      <c r="K25" s="86"/>
      <c r="L25" s="86"/>
      <c r="M25" s="86"/>
      <c r="N25" s="86">
        <v>-200</v>
      </c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G25" s="87">
        <f t="shared" si="1"/>
        <v>-400</v>
      </c>
      <c r="BH25" s="1" t="s">
        <v>23</v>
      </c>
    </row>
    <row r="26" spans="3:60" s="1" customFormat="1" ht="12.75" customHeight="1" x14ac:dyDescent="0.2">
      <c r="C26" s="1" t="s">
        <v>129</v>
      </c>
      <c r="D26" s="4" t="s">
        <v>130</v>
      </c>
      <c r="E26" s="85"/>
      <c r="F26" s="86"/>
      <c r="G26" s="86">
        <v>-100</v>
      </c>
      <c r="H26" s="86"/>
      <c r="I26" s="86"/>
      <c r="J26" s="86">
        <v>-100</v>
      </c>
      <c r="K26" s="86"/>
      <c r="L26" s="86"/>
      <c r="M26" s="86">
        <v>-100</v>
      </c>
      <c r="N26" s="86"/>
      <c r="O26" s="86"/>
      <c r="P26" s="86">
        <v>-100</v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G26" s="87">
        <f t="shared" si="1"/>
        <v>-400</v>
      </c>
      <c r="BH26" s="1" t="s">
        <v>23</v>
      </c>
    </row>
    <row r="27" spans="3:60" s="1" customFormat="1" ht="12.75" customHeight="1" x14ac:dyDescent="0.2">
      <c r="C27" s="1" t="s">
        <v>263</v>
      </c>
      <c r="D27" s="4" t="s">
        <v>264</v>
      </c>
      <c r="E27" s="85"/>
      <c r="F27" s="86"/>
      <c r="G27" s="86"/>
      <c r="H27" s="86"/>
      <c r="I27" s="86"/>
      <c r="J27" s="86"/>
      <c r="K27" s="86"/>
      <c r="L27" s="86">
        <v>-1000</v>
      </c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G27" s="87">
        <f t="shared" si="1"/>
        <v>-1000</v>
      </c>
      <c r="BH27" s="1" t="s">
        <v>23</v>
      </c>
    </row>
    <row r="28" spans="3:60" s="1" customFormat="1" ht="12.75" customHeight="1" x14ac:dyDescent="0.2">
      <c r="C28" s="1" t="s">
        <v>133</v>
      </c>
      <c r="D28" s="4" t="s">
        <v>134</v>
      </c>
      <c r="E28" s="85"/>
      <c r="F28" s="86">
        <v>-4220</v>
      </c>
      <c r="G28" s="86">
        <v>-4220</v>
      </c>
      <c r="H28" s="86">
        <v>-4853</v>
      </c>
      <c r="I28" s="86">
        <v>-3798</v>
      </c>
      <c r="J28" s="86">
        <v>-3798</v>
      </c>
      <c r="K28" s="86">
        <v>-4368</v>
      </c>
      <c r="L28" s="86">
        <v>-3798</v>
      </c>
      <c r="M28" s="86">
        <v>-3798</v>
      </c>
      <c r="N28" s="86">
        <v>-4368</v>
      </c>
      <c r="O28" s="86">
        <v>-3798</v>
      </c>
      <c r="P28" s="86">
        <v>-3798</v>
      </c>
      <c r="Q28" s="86">
        <v>-4368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G28" s="87">
        <f t="shared" si="1"/>
        <v>-49185</v>
      </c>
      <c r="BH28" s="1" t="s">
        <v>23</v>
      </c>
    </row>
    <row r="29" spans="3:60" s="1" customFormat="1" ht="12.75" customHeight="1" x14ac:dyDescent="0.2">
      <c r="C29" s="1" t="s">
        <v>135</v>
      </c>
      <c r="D29" s="4" t="s">
        <v>136</v>
      </c>
      <c r="E29" s="85"/>
      <c r="F29" s="86">
        <v>-3500</v>
      </c>
      <c r="G29" s="86">
        <v>-3500</v>
      </c>
      <c r="H29" s="86">
        <v>-3500</v>
      </c>
      <c r="I29" s="86">
        <v>-3500</v>
      </c>
      <c r="J29" s="86">
        <v>-3500</v>
      </c>
      <c r="K29" s="86">
        <v>-3500</v>
      </c>
      <c r="L29" s="86">
        <v>-3500</v>
      </c>
      <c r="M29" s="86">
        <v>-3500</v>
      </c>
      <c r="N29" s="86">
        <v>-3500</v>
      </c>
      <c r="O29" s="86">
        <v>-3500</v>
      </c>
      <c r="P29" s="86">
        <v>-3500</v>
      </c>
      <c r="Q29" s="86">
        <v>-3500</v>
      </c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G29" s="87">
        <f t="shared" si="1"/>
        <v>-42000</v>
      </c>
      <c r="BH29" s="1" t="s">
        <v>23</v>
      </c>
    </row>
    <row r="30" spans="3:60" s="1" customFormat="1" ht="12.75" customHeight="1" x14ac:dyDescent="0.2">
      <c r="C30" s="1" t="s">
        <v>139</v>
      </c>
      <c r="D30" s="4" t="s">
        <v>140</v>
      </c>
      <c r="E30" s="85"/>
      <c r="F30" s="86">
        <v>-53549.2</v>
      </c>
      <c r="G30" s="86">
        <v>-53849.2</v>
      </c>
      <c r="H30" s="86">
        <v>-60639.199999999997</v>
      </c>
      <c r="I30" s="86">
        <v>-53127.199999999997</v>
      </c>
      <c r="J30" s="86">
        <v>-53227.199999999997</v>
      </c>
      <c r="K30" s="86">
        <v>-60154.2</v>
      </c>
      <c r="L30" s="86">
        <v>-54127.199999999997</v>
      </c>
      <c r="M30" s="86">
        <v>-53227.199999999997</v>
      </c>
      <c r="N30" s="86">
        <v>-60354.2</v>
      </c>
      <c r="O30" s="86">
        <v>-53127.199999999997</v>
      </c>
      <c r="P30" s="86">
        <v>-53227.199999999997</v>
      </c>
      <c r="Q30" s="86">
        <v>-60154.2</v>
      </c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G30" s="87">
        <f t="shared" si="1"/>
        <v>-668763.39999999991</v>
      </c>
      <c r="BH30" s="1" t="s">
        <v>64</v>
      </c>
    </row>
    <row r="31" spans="3:60" s="1" customFormat="1" ht="12.75" customHeight="1" x14ac:dyDescent="0.2">
      <c r="C31" s="1" t="s">
        <v>141</v>
      </c>
      <c r="D31" s="4" t="s">
        <v>142</v>
      </c>
      <c r="E31" s="85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G31" s="87">
        <f t="shared" si="1"/>
        <v>0</v>
      </c>
      <c r="BH31" s="1" t="s">
        <v>16</v>
      </c>
    </row>
    <row r="32" spans="3:60" s="1" customFormat="1" ht="12.75" customHeight="1" x14ac:dyDescent="0.2">
      <c r="C32" s="1" t="s">
        <v>147</v>
      </c>
      <c r="D32" s="4" t="s">
        <v>148</v>
      </c>
      <c r="E32" s="85"/>
      <c r="F32" s="86">
        <v>0</v>
      </c>
      <c r="G32" s="86">
        <v>0</v>
      </c>
      <c r="H32" s="86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  <c r="O32" s="86">
        <v>0</v>
      </c>
      <c r="P32" s="86">
        <v>0</v>
      </c>
      <c r="Q32" s="86">
        <v>0</v>
      </c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G32" s="87">
        <f t="shared" si="1"/>
        <v>0</v>
      </c>
      <c r="BH32" s="1" t="s">
        <v>64</v>
      </c>
    </row>
    <row r="33" spans="3:60" s="1" customFormat="1" ht="12.75" customHeight="1" x14ac:dyDescent="0.2">
      <c r="C33" s="1" t="s">
        <v>149</v>
      </c>
      <c r="D33" s="4" t="s">
        <v>150</v>
      </c>
      <c r="E33" s="85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G33" s="87">
        <f t="shared" si="1"/>
        <v>0</v>
      </c>
      <c r="BH33" s="1" t="s">
        <v>16</v>
      </c>
    </row>
    <row r="34" spans="3:60" s="1" customFormat="1" ht="12.75" customHeight="1" x14ac:dyDescent="0.2">
      <c r="C34" s="1" t="s">
        <v>271</v>
      </c>
      <c r="D34" s="4" t="s">
        <v>272</v>
      </c>
      <c r="E34" s="85"/>
      <c r="F34" s="86">
        <v>-200</v>
      </c>
      <c r="G34" s="86">
        <v>-200</v>
      </c>
      <c r="H34" s="86">
        <v>-200</v>
      </c>
      <c r="I34" s="86">
        <v>-200</v>
      </c>
      <c r="J34" s="86">
        <v>-200</v>
      </c>
      <c r="K34" s="86">
        <v>-200</v>
      </c>
      <c r="L34" s="86">
        <v>-200</v>
      </c>
      <c r="M34" s="86">
        <v>-200</v>
      </c>
      <c r="N34" s="86">
        <v>-200</v>
      </c>
      <c r="O34" s="86">
        <v>-200</v>
      </c>
      <c r="P34" s="86">
        <v>-200</v>
      </c>
      <c r="Q34" s="86">
        <v>-200</v>
      </c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G34" s="87">
        <f t="shared" si="1"/>
        <v>-2400</v>
      </c>
      <c r="BH34" s="1" t="s">
        <v>23</v>
      </c>
    </row>
    <row r="35" spans="3:60" s="1" customFormat="1" ht="12.75" customHeight="1" x14ac:dyDescent="0.2">
      <c r="C35" s="1" t="s">
        <v>153</v>
      </c>
      <c r="D35" s="4" t="s">
        <v>154</v>
      </c>
      <c r="E35" s="85"/>
      <c r="F35" s="86">
        <v>-200</v>
      </c>
      <c r="G35" s="86">
        <v>-200</v>
      </c>
      <c r="H35" s="86">
        <v>-200</v>
      </c>
      <c r="I35" s="86">
        <v>-200</v>
      </c>
      <c r="J35" s="86">
        <v>-200</v>
      </c>
      <c r="K35" s="86">
        <v>-200</v>
      </c>
      <c r="L35" s="86">
        <v>-200</v>
      </c>
      <c r="M35" s="86">
        <v>-200</v>
      </c>
      <c r="N35" s="86">
        <v>-200</v>
      </c>
      <c r="O35" s="86">
        <v>-200</v>
      </c>
      <c r="P35" s="86">
        <v>-200</v>
      </c>
      <c r="Q35" s="86">
        <v>-200</v>
      </c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G35" s="87">
        <f t="shared" si="1"/>
        <v>-2400</v>
      </c>
      <c r="BH35" s="1" t="s">
        <v>64</v>
      </c>
    </row>
    <row r="36" spans="3:60" s="1" customFormat="1" ht="12.75" customHeight="1" x14ac:dyDescent="0.2">
      <c r="C36" s="1" t="s">
        <v>155</v>
      </c>
      <c r="D36" s="4" t="s">
        <v>156</v>
      </c>
      <c r="E36" s="85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G36" s="87">
        <f t="shared" si="1"/>
        <v>0</v>
      </c>
      <c r="BH36" s="1" t="s">
        <v>16</v>
      </c>
    </row>
    <row r="37" spans="3:60" s="1" customFormat="1" ht="12.75" customHeight="1" x14ac:dyDescent="0.2">
      <c r="C37" s="1" t="s">
        <v>161</v>
      </c>
      <c r="D37" s="4" t="s">
        <v>162</v>
      </c>
      <c r="E37" s="85"/>
      <c r="F37" s="86">
        <v>0</v>
      </c>
      <c r="G37" s="86">
        <v>0</v>
      </c>
      <c r="H37" s="86">
        <v>0</v>
      </c>
      <c r="I37" s="86">
        <v>0</v>
      </c>
      <c r="J37" s="86">
        <v>0</v>
      </c>
      <c r="K37" s="86">
        <v>0</v>
      </c>
      <c r="L37" s="86">
        <v>0</v>
      </c>
      <c r="M37" s="86">
        <v>0</v>
      </c>
      <c r="N37" s="86">
        <v>0</v>
      </c>
      <c r="O37" s="86">
        <v>0</v>
      </c>
      <c r="P37" s="86">
        <v>0</v>
      </c>
      <c r="Q37" s="86">
        <v>0</v>
      </c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G37" s="87">
        <f t="shared" si="1"/>
        <v>0</v>
      </c>
      <c r="BH37" s="1" t="s">
        <v>64</v>
      </c>
    </row>
    <row r="38" spans="3:60" s="1" customFormat="1" ht="12.75" customHeight="1" x14ac:dyDescent="0.2">
      <c r="C38" s="1" t="s">
        <v>163</v>
      </c>
      <c r="D38" s="4" t="s">
        <v>164</v>
      </c>
      <c r="E38" s="85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G38" s="87">
        <f t="shared" si="1"/>
        <v>0</v>
      </c>
      <c r="BH38" s="1" t="s">
        <v>16</v>
      </c>
    </row>
    <row r="39" spans="3:60" s="1" customFormat="1" ht="12.75" customHeight="1" x14ac:dyDescent="0.2">
      <c r="C39" s="1" t="s">
        <v>275</v>
      </c>
      <c r="D39" s="4" t="s">
        <v>276</v>
      </c>
      <c r="E39" s="85"/>
      <c r="F39" s="86">
        <v>-900</v>
      </c>
      <c r="G39" s="86">
        <v>-900</v>
      </c>
      <c r="H39" s="86">
        <v>-900</v>
      </c>
      <c r="I39" s="86">
        <v>-900</v>
      </c>
      <c r="J39" s="86">
        <v>-900</v>
      </c>
      <c r="K39" s="86">
        <v>-900</v>
      </c>
      <c r="L39" s="86">
        <v>-900</v>
      </c>
      <c r="M39" s="86">
        <v>-900</v>
      </c>
      <c r="N39" s="86">
        <v>-900</v>
      </c>
      <c r="O39" s="86">
        <v>-900</v>
      </c>
      <c r="P39" s="86">
        <v>-900</v>
      </c>
      <c r="Q39" s="86">
        <v>-900</v>
      </c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G39" s="87">
        <f t="shared" si="1"/>
        <v>-10800</v>
      </c>
      <c r="BH39" s="1" t="s">
        <v>23</v>
      </c>
    </row>
    <row r="40" spans="3:60" s="1" customFormat="1" ht="12.75" customHeight="1" x14ac:dyDescent="0.2">
      <c r="C40" s="1" t="s">
        <v>167</v>
      </c>
      <c r="D40" s="4" t="s">
        <v>168</v>
      </c>
      <c r="E40" s="85"/>
      <c r="F40" s="86">
        <v>-9500</v>
      </c>
      <c r="G40" s="86">
        <v>-9500</v>
      </c>
      <c r="H40" s="86">
        <v>-9500</v>
      </c>
      <c r="I40" s="86">
        <v>-9500</v>
      </c>
      <c r="J40" s="86">
        <v>-9500</v>
      </c>
      <c r="K40" s="86">
        <v>-9500</v>
      </c>
      <c r="L40" s="86">
        <v>-9500</v>
      </c>
      <c r="M40" s="86">
        <v>-9500</v>
      </c>
      <c r="N40" s="86">
        <v>-9500</v>
      </c>
      <c r="O40" s="86">
        <v>-9500</v>
      </c>
      <c r="P40" s="86">
        <v>-9500</v>
      </c>
      <c r="Q40" s="86">
        <v>-9500</v>
      </c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G40" s="87">
        <f t="shared" si="1"/>
        <v>-114000</v>
      </c>
      <c r="BH40" s="1" t="s">
        <v>23</v>
      </c>
    </row>
    <row r="41" spans="3:60" s="1" customFormat="1" ht="12.75" customHeight="1" x14ac:dyDescent="0.2">
      <c r="C41" s="1" t="s">
        <v>171</v>
      </c>
      <c r="D41" s="4" t="s">
        <v>172</v>
      </c>
      <c r="E41" s="85"/>
      <c r="F41" s="86">
        <v>-10400</v>
      </c>
      <c r="G41" s="86">
        <v>-10400</v>
      </c>
      <c r="H41" s="86">
        <v>-10400</v>
      </c>
      <c r="I41" s="86">
        <v>-10400</v>
      </c>
      <c r="J41" s="86">
        <v>-10400</v>
      </c>
      <c r="K41" s="86">
        <v>-10400</v>
      </c>
      <c r="L41" s="86">
        <v>-10400</v>
      </c>
      <c r="M41" s="86">
        <v>-10400</v>
      </c>
      <c r="N41" s="86">
        <v>-10400</v>
      </c>
      <c r="O41" s="86">
        <v>-10400</v>
      </c>
      <c r="P41" s="86">
        <v>-10400</v>
      </c>
      <c r="Q41" s="86">
        <v>-10400</v>
      </c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G41" s="87">
        <f t="shared" si="1"/>
        <v>-124800</v>
      </c>
      <c r="BH41" s="1" t="s">
        <v>64</v>
      </c>
    </row>
    <row r="42" spans="3:60" s="1" customFormat="1" ht="12.75" customHeight="1" x14ac:dyDescent="0.2">
      <c r="C42" s="1" t="s">
        <v>173</v>
      </c>
      <c r="D42" s="4" t="s">
        <v>174</v>
      </c>
      <c r="E42" s="85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G42" s="87">
        <f t="shared" si="1"/>
        <v>0</v>
      </c>
      <c r="BH42" s="1" t="s">
        <v>16</v>
      </c>
    </row>
    <row r="43" spans="3:60" s="1" customFormat="1" ht="12.75" customHeight="1" x14ac:dyDescent="0.2">
      <c r="C43" s="1" t="s">
        <v>175</v>
      </c>
      <c r="D43" s="4" t="s">
        <v>176</v>
      </c>
      <c r="E43" s="85"/>
      <c r="F43" s="86">
        <v>-21680</v>
      </c>
      <c r="G43" s="86">
        <v>-21680</v>
      </c>
      <c r="H43" s="86">
        <v>-21680</v>
      </c>
      <c r="I43" s="86">
        <v>-21680</v>
      </c>
      <c r="J43" s="86">
        <v>-21680</v>
      </c>
      <c r="K43" s="86">
        <v>-22414</v>
      </c>
      <c r="L43" s="86">
        <v>-22414</v>
      </c>
      <c r="M43" s="86">
        <v>-22414</v>
      </c>
      <c r="N43" s="86">
        <v>-22414</v>
      </c>
      <c r="O43" s="86">
        <v>-22414</v>
      </c>
      <c r="P43" s="86">
        <v>-22414</v>
      </c>
      <c r="Q43" s="86">
        <v>-22414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G43" s="87">
        <f t="shared" si="1"/>
        <v>-265298</v>
      </c>
      <c r="BH43" s="1" t="s">
        <v>23</v>
      </c>
    </row>
    <row r="44" spans="3:60" s="1" customFormat="1" ht="12.75" customHeight="1" x14ac:dyDescent="0.2">
      <c r="C44" s="1" t="s">
        <v>177</v>
      </c>
      <c r="D44" s="4" t="s">
        <v>178</v>
      </c>
      <c r="E44" s="85"/>
      <c r="F44" s="86">
        <v>4053.2</v>
      </c>
      <c r="G44" s="86">
        <v>4053.2</v>
      </c>
      <c r="H44" s="86">
        <v>4053.2</v>
      </c>
      <c r="I44" s="86">
        <v>4053.2</v>
      </c>
      <c r="J44" s="86">
        <v>4053.2</v>
      </c>
      <c r="K44" s="86">
        <v>4053.2</v>
      </c>
      <c r="L44" s="86">
        <v>4053.2</v>
      </c>
      <c r="M44" s="86">
        <v>4053.2</v>
      </c>
      <c r="N44" s="86">
        <v>4053.2</v>
      </c>
      <c r="O44" s="86">
        <v>4053.2</v>
      </c>
      <c r="P44" s="86">
        <v>4053.2</v>
      </c>
      <c r="Q44" s="86">
        <v>4053.2</v>
      </c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G44" s="87">
        <f t="shared" si="1"/>
        <v>48638.399999999994</v>
      </c>
      <c r="BH44" s="1" t="s">
        <v>23</v>
      </c>
    </row>
    <row r="45" spans="3:60" s="1" customFormat="1" ht="12.75" customHeight="1" x14ac:dyDescent="0.2">
      <c r="C45" s="1" t="s">
        <v>179</v>
      </c>
      <c r="D45" s="4" t="s">
        <v>180</v>
      </c>
      <c r="E45" s="85"/>
      <c r="F45" s="86">
        <v>7225</v>
      </c>
      <c r="G45" s="86">
        <v>7225</v>
      </c>
      <c r="H45" s="86">
        <v>7225</v>
      </c>
      <c r="I45" s="86">
        <v>7225</v>
      </c>
      <c r="J45" s="86">
        <v>7225</v>
      </c>
      <c r="K45" s="86">
        <v>7225</v>
      </c>
      <c r="L45" s="86">
        <v>7225</v>
      </c>
      <c r="M45" s="86">
        <v>7225</v>
      </c>
      <c r="N45" s="86">
        <v>7225</v>
      </c>
      <c r="O45" s="86">
        <v>7225</v>
      </c>
      <c r="P45" s="86">
        <v>7225</v>
      </c>
      <c r="Q45" s="86">
        <v>7225</v>
      </c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G45" s="87">
        <f t="shared" si="1"/>
        <v>86700</v>
      </c>
      <c r="BH45" s="1" t="s">
        <v>23</v>
      </c>
    </row>
    <row r="46" spans="3:60" s="1" customFormat="1" ht="12.75" customHeight="1" x14ac:dyDescent="0.2">
      <c r="C46" s="1" t="s">
        <v>181</v>
      </c>
      <c r="D46" s="4" t="s">
        <v>182</v>
      </c>
      <c r="E46" s="85"/>
      <c r="F46" s="86">
        <v>-2500</v>
      </c>
      <c r="G46" s="86">
        <v>-2500</v>
      </c>
      <c r="H46" s="86">
        <v>-2500</v>
      </c>
      <c r="I46" s="86">
        <v>-2500</v>
      </c>
      <c r="J46" s="86">
        <v>-2500</v>
      </c>
      <c r="K46" s="86">
        <v>-2500</v>
      </c>
      <c r="L46" s="86">
        <v>-2500</v>
      </c>
      <c r="M46" s="86">
        <v>-2500</v>
      </c>
      <c r="N46" s="86">
        <v>-2500</v>
      </c>
      <c r="O46" s="86">
        <v>-2500</v>
      </c>
      <c r="P46" s="86">
        <v>-2500</v>
      </c>
      <c r="Q46" s="86">
        <v>-2500</v>
      </c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G46" s="87">
        <f t="shared" si="1"/>
        <v>-30000</v>
      </c>
      <c r="BH46" s="1" t="s">
        <v>23</v>
      </c>
    </row>
    <row r="47" spans="3:60" s="1" customFormat="1" ht="12.75" customHeight="1" x14ac:dyDescent="0.2">
      <c r="C47" s="1" t="s">
        <v>187</v>
      </c>
      <c r="D47" s="4" t="s">
        <v>188</v>
      </c>
      <c r="E47" s="85"/>
      <c r="F47" s="86">
        <v>-500</v>
      </c>
      <c r="G47" s="86">
        <v>-500</v>
      </c>
      <c r="H47" s="86">
        <v>-500</v>
      </c>
      <c r="I47" s="86">
        <v>-500</v>
      </c>
      <c r="J47" s="86">
        <v>-500</v>
      </c>
      <c r="K47" s="86">
        <v>-500</v>
      </c>
      <c r="L47" s="86">
        <v>-500</v>
      </c>
      <c r="M47" s="86">
        <v>-500</v>
      </c>
      <c r="N47" s="86">
        <v>-500</v>
      </c>
      <c r="O47" s="86">
        <v>-500</v>
      </c>
      <c r="P47" s="86">
        <v>-500</v>
      </c>
      <c r="Q47" s="86">
        <v>-500</v>
      </c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G47" s="87">
        <f t="shared" si="1"/>
        <v>-6000</v>
      </c>
      <c r="BH47" s="1" t="s">
        <v>23</v>
      </c>
    </row>
    <row r="48" spans="3:60" s="1" customFormat="1" ht="12.75" customHeight="1" x14ac:dyDescent="0.2">
      <c r="C48" s="1" t="s">
        <v>189</v>
      </c>
      <c r="D48" s="4" t="s">
        <v>190</v>
      </c>
      <c r="E48" s="85"/>
      <c r="F48" s="86">
        <v>-5000</v>
      </c>
      <c r="G48" s="86">
        <v>-5000</v>
      </c>
      <c r="H48" s="86">
        <v>-5000</v>
      </c>
      <c r="I48" s="86">
        <v>-5000</v>
      </c>
      <c r="J48" s="86">
        <v>-5000</v>
      </c>
      <c r="K48" s="86">
        <v>-5000</v>
      </c>
      <c r="L48" s="86">
        <v>-5000</v>
      </c>
      <c r="M48" s="86">
        <v>-5000</v>
      </c>
      <c r="N48" s="86">
        <v>-5000</v>
      </c>
      <c r="O48" s="86">
        <v>-5000</v>
      </c>
      <c r="P48" s="86">
        <v>-5000</v>
      </c>
      <c r="Q48" s="86">
        <v>-5000</v>
      </c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G48" s="87">
        <f t="shared" si="1"/>
        <v>-60000</v>
      </c>
      <c r="BH48" s="1" t="s">
        <v>23</v>
      </c>
    </row>
    <row r="49" spans="3:60" s="1" customFormat="1" ht="12.75" customHeight="1" x14ac:dyDescent="0.2">
      <c r="C49" s="1" t="s">
        <v>193</v>
      </c>
      <c r="D49" s="4" t="s">
        <v>194</v>
      </c>
      <c r="E49" s="85"/>
      <c r="F49" s="86">
        <v>-800</v>
      </c>
      <c r="G49" s="86">
        <v>-800</v>
      </c>
      <c r="H49" s="86">
        <v>-800</v>
      </c>
      <c r="I49" s="86">
        <v>-800</v>
      </c>
      <c r="J49" s="86">
        <v>-800</v>
      </c>
      <c r="K49" s="86">
        <v>-800</v>
      </c>
      <c r="L49" s="86">
        <v>-800</v>
      </c>
      <c r="M49" s="86">
        <v>-800</v>
      </c>
      <c r="N49" s="86">
        <v>-800</v>
      </c>
      <c r="O49" s="86">
        <v>-800</v>
      </c>
      <c r="P49" s="86">
        <v>-800</v>
      </c>
      <c r="Q49" s="86">
        <v>-800</v>
      </c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G49" s="87">
        <f t="shared" si="1"/>
        <v>-9600</v>
      </c>
      <c r="BH49" s="1" t="s">
        <v>23</v>
      </c>
    </row>
    <row r="50" spans="3:60" s="1" customFormat="1" ht="12.75" customHeight="1" x14ac:dyDescent="0.2">
      <c r="C50" s="1" t="s">
        <v>195</v>
      </c>
      <c r="D50" s="4" t="s">
        <v>196</v>
      </c>
      <c r="E50" s="85"/>
      <c r="F50" s="86">
        <v>-300</v>
      </c>
      <c r="G50" s="86">
        <v>-300</v>
      </c>
      <c r="H50" s="86">
        <v>-300</v>
      </c>
      <c r="I50" s="86">
        <v>-300</v>
      </c>
      <c r="J50" s="86">
        <v>-300</v>
      </c>
      <c r="K50" s="86">
        <v>-300</v>
      </c>
      <c r="L50" s="86">
        <v>-300</v>
      </c>
      <c r="M50" s="86">
        <v>-300</v>
      </c>
      <c r="N50" s="86">
        <v>-300</v>
      </c>
      <c r="O50" s="86">
        <v>-300</v>
      </c>
      <c r="P50" s="86">
        <v>-300</v>
      </c>
      <c r="Q50" s="86">
        <v>-300</v>
      </c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G50" s="87">
        <f t="shared" si="1"/>
        <v>-3600</v>
      </c>
      <c r="BH50" s="1" t="s">
        <v>23</v>
      </c>
    </row>
    <row r="51" spans="3:60" s="1" customFormat="1" ht="12.75" customHeight="1" x14ac:dyDescent="0.2">
      <c r="C51" s="1" t="s">
        <v>197</v>
      </c>
      <c r="D51" s="4" t="s">
        <v>198</v>
      </c>
      <c r="E51" s="85"/>
      <c r="F51" s="86">
        <v>-19501.8</v>
      </c>
      <c r="G51" s="86">
        <v>-19501.8</v>
      </c>
      <c r="H51" s="86">
        <v>-19501.8</v>
      </c>
      <c r="I51" s="86">
        <v>-19501.8</v>
      </c>
      <c r="J51" s="86">
        <v>-19501.8</v>
      </c>
      <c r="K51" s="86">
        <v>-20235.8</v>
      </c>
      <c r="L51" s="86">
        <v>-20235.8</v>
      </c>
      <c r="M51" s="86">
        <v>-20235.8</v>
      </c>
      <c r="N51" s="86">
        <v>-20235.8</v>
      </c>
      <c r="O51" s="86">
        <v>-20235.8</v>
      </c>
      <c r="P51" s="86">
        <v>-20235.8</v>
      </c>
      <c r="Q51" s="86">
        <v>-20235.8</v>
      </c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G51" s="87">
        <f t="shared" si="1"/>
        <v>-239159.59999999995</v>
      </c>
      <c r="BH51" s="1" t="s">
        <v>64</v>
      </c>
    </row>
    <row r="52" spans="3:60" s="1" customFormat="1" ht="12.75" customHeight="1" x14ac:dyDescent="0.2">
      <c r="C52" s="1" t="s">
        <v>199</v>
      </c>
      <c r="D52" s="4" t="s">
        <v>200</v>
      </c>
      <c r="E52" s="85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G52" s="87">
        <f t="shared" si="1"/>
        <v>0</v>
      </c>
      <c r="BH52" s="1" t="s">
        <v>16</v>
      </c>
    </row>
    <row r="53" spans="3:60" s="1" customFormat="1" ht="12.75" customHeight="1" x14ac:dyDescent="0.2">
      <c r="C53" s="1" t="s">
        <v>203</v>
      </c>
      <c r="D53" s="4" t="s">
        <v>204</v>
      </c>
      <c r="E53" s="85"/>
      <c r="F53" s="86">
        <v>-1550</v>
      </c>
      <c r="G53" s="86">
        <v>-1550</v>
      </c>
      <c r="H53" s="86">
        <v>-1550</v>
      </c>
      <c r="I53" s="86">
        <v>-1550</v>
      </c>
      <c r="J53" s="86">
        <v>-1550</v>
      </c>
      <c r="K53" s="86">
        <v>-1550</v>
      </c>
      <c r="L53" s="86">
        <v>-1550</v>
      </c>
      <c r="M53" s="86">
        <v>-1550</v>
      </c>
      <c r="N53" s="86">
        <v>-1550</v>
      </c>
      <c r="O53" s="86">
        <v>-1550</v>
      </c>
      <c r="P53" s="86">
        <v>-1550</v>
      </c>
      <c r="Q53" s="86">
        <v>-1550</v>
      </c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G53" s="87">
        <f t="shared" si="1"/>
        <v>-18600</v>
      </c>
      <c r="BH53" s="1" t="s">
        <v>23</v>
      </c>
    </row>
    <row r="54" spans="3:60" s="1" customFormat="1" ht="12.75" customHeight="1" x14ac:dyDescent="0.2">
      <c r="C54" s="1" t="s">
        <v>205</v>
      </c>
      <c r="D54" s="4" t="s">
        <v>206</v>
      </c>
      <c r="E54" s="85"/>
      <c r="F54" s="86">
        <v>-1550</v>
      </c>
      <c r="G54" s="86">
        <v>-1550</v>
      </c>
      <c r="H54" s="86">
        <v>-1550</v>
      </c>
      <c r="I54" s="86">
        <v>-1550</v>
      </c>
      <c r="J54" s="86">
        <v>-1550</v>
      </c>
      <c r="K54" s="86">
        <v>-1550</v>
      </c>
      <c r="L54" s="86">
        <v>-1550</v>
      </c>
      <c r="M54" s="86">
        <v>-1550</v>
      </c>
      <c r="N54" s="86">
        <v>-1550</v>
      </c>
      <c r="O54" s="86">
        <v>-1550</v>
      </c>
      <c r="P54" s="86">
        <v>-1550</v>
      </c>
      <c r="Q54" s="86">
        <v>-1550</v>
      </c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G54" s="87">
        <f t="shared" si="1"/>
        <v>-18600</v>
      </c>
      <c r="BH54" s="1" t="s">
        <v>64</v>
      </c>
    </row>
    <row r="55" spans="3:60" s="1" customFormat="1" ht="12.75" customHeight="1" x14ac:dyDescent="0.2">
      <c r="C55" s="1" t="s">
        <v>207</v>
      </c>
      <c r="D55" s="4" t="s">
        <v>208</v>
      </c>
      <c r="E55" s="85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G55" s="87">
        <f t="shared" si="1"/>
        <v>0</v>
      </c>
      <c r="BH55" s="1" t="s">
        <v>16</v>
      </c>
    </row>
    <row r="56" spans="3:60" s="1" customFormat="1" ht="12.75" customHeight="1" x14ac:dyDescent="0.2">
      <c r="C56" s="1" t="s">
        <v>211</v>
      </c>
      <c r="D56" s="4" t="s">
        <v>281</v>
      </c>
      <c r="E56" s="85"/>
      <c r="F56" s="86">
        <v>0</v>
      </c>
      <c r="G56" s="86">
        <v>0</v>
      </c>
      <c r="H56" s="86">
        <v>0</v>
      </c>
      <c r="I56" s="86">
        <v>0</v>
      </c>
      <c r="J56" s="86">
        <v>0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G56" s="87">
        <f t="shared" si="1"/>
        <v>0</v>
      </c>
      <c r="BH56" s="1" t="s">
        <v>64</v>
      </c>
    </row>
    <row r="57" spans="3:60" s="1" customFormat="1" ht="12.75" customHeight="1" x14ac:dyDescent="0.2">
      <c r="C57" s="1" t="s">
        <v>213</v>
      </c>
      <c r="D57" s="4" t="s">
        <v>214</v>
      </c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G57" s="87">
        <f t="shared" si="1"/>
        <v>0</v>
      </c>
      <c r="BH57" s="1" t="s">
        <v>16</v>
      </c>
    </row>
    <row r="58" spans="3:60" s="1" customFormat="1" ht="12.75" customHeight="1" x14ac:dyDescent="0.2">
      <c r="C58" s="1" t="s">
        <v>217</v>
      </c>
      <c r="D58" s="4" t="s">
        <v>218</v>
      </c>
      <c r="E58" s="85"/>
      <c r="F58" s="86">
        <v>-600</v>
      </c>
      <c r="G58" s="86">
        <v>-600</v>
      </c>
      <c r="H58" s="86">
        <v>-600</v>
      </c>
      <c r="I58" s="86">
        <v>-600</v>
      </c>
      <c r="J58" s="86">
        <v>-600</v>
      </c>
      <c r="K58" s="86">
        <v>-600</v>
      </c>
      <c r="L58" s="86">
        <v>-600</v>
      </c>
      <c r="M58" s="86">
        <v>-600</v>
      </c>
      <c r="N58" s="86">
        <v>-600</v>
      </c>
      <c r="O58" s="86">
        <v>-600</v>
      </c>
      <c r="P58" s="86">
        <v>-600</v>
      </c>
      <c r="Q58" s="86">
        <v>-600</v>
      </c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G58" s="87">
        <f t="shared" si="1"/>
        <v>-7200</v>
      </c>
      <c r="BH58" s="1" t="s">
        <v>23</v>
      </c>
    </row>
    <row r="59" spans="3:60" s="1" customFormat="1" ht="12.75" customHeight="1" x14ac:dyDescent="0.2">
      <c r="C59" s="1" t="s">
        <v>219</v>
      </c>
      <c r="D59" s="4" t="s">
        <v>220</v>
      </c>
      <c r="E59" s="85"/>
      <c r="F59" s="86">
        <v>-600</v>
      </c>
      <c r="G59" s="86">
        <v>-600</v>
      </c>
      <c r="H59" s="86">
        <v>-600</v>
      </c>
      <c r="I59" s="86">
        <v>-600</v>
      </c>
      <c r="J59" s="86">
        <v>-600</v>
      </c>
      <c r="K59" s="86">
        <v>-600</v>
      </c>
      <c r="L59" s="86">
        <v>-600</v>
      </c>
      <c r="M59" s="86">
        <v>-600</v>
      </c>
      <c r="N59" s="86">
        <v>-600</v>
      </c>
      <c r="O59" s="86">
        <v>-600</v>
      </c>
      <c r="P59" s="86">
        <v>-600</v>
      </c>
      <c r="Q59" s="86">
        <v>-600</v>
      </c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G59" s="87">
        <f t="shared" si="1"/>
        <v>-7200</v>
      </c>
      <c r="BH59" s="1" t="s">
        <v>64</v>
      </c>
    </row>
    <row r="60" spans="3:60" s="1" customFormat="1" ht="12.75" customHeight="1" x14ac:dyDescent="0.2">
      <c r="C60" s="1" t="s">
        <v>221</v>
      </c>
      <c r="D60" s="4" t="s">
        <v>222</v>
      </c>
      <c r="E60" s="85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G60" s="87">
        <f t="shared" si="1"/>
        <v>0</v>
      </c>
      <c r="BH60" s="1" t="s">
        <v>16</v>
      </c>
    </row>
    <row r="61" spans="3:60" s="1" customFormat="1" ht="12.75" customHeight="1" x14ac:dyDescent="0.2">
      <c r="C61" s="1" t="s">
        <v>223</v>
      </c>
      <c r="D61" s="4" t="s">
        <v>224</v>
      </c>
      <c r="E61" s="85"/>
      <c r="F61" s="86">
        <v>0</v>
      </c>
      <c r="G61" s="86">
        <v>0</v>
      </c>
      <c r="H61" s="86">
        <v>0</v>
      </c>
      <c r="I61" s="86">
        <v>0</v>
      </c>
      <c r="J61" s="86">
        <v>0</v>
      </c>
      <c r="K61" s="86">
        <v>0</v>
      </c>
      <c r="L61" s="86">
        <v>0</v>
      </c>
      <c r="M61" s="86">
        <v>0</v>
      </c>
      <c r="N61" s="86">
        <v>0</v>
      </c>
      <c r="O61" s="86">
        <v>0</v>
      </c>
      <c r="P61" s="86">
        <v>0</v>
      </c>
      <c r="Q61" s="86">
        <v>0</v>
      </c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G61" s="87">
        <f t="shared" si="1"/>
        <v>0</v>
      </c>
      <c r="BH61" s="1" t="s">
        <v>64</v>
      </c>
    </row>
    <row r="62" spans="3:60" s="1" customFormat="1" ht="12.75" customHeight="1" x14ac:dyDescent="0.2">
      <c r="C62" s="1" t="s">
        <v>225</v>
      </c>
      <c r="D62" s="4" t="s">
        <v>226</v>
      </c>
      <c r="E62" s="85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G62" s="87">
        <f t="shared" si="1"/>
        <v>0</v>
      </c>
      <c r="BH62" s="1" t="s">
        <v>16</v>
      </c>
    </row>
    <row r="63" spans="3:60" s="1" customFormat="1" ht="12.75" customHeight="1" x14ac:dyDescent="0.2">
      <c r="C63" s="1" t="s">
        <v>227</v>
      </c>
      <c r="D63" s="4" t="s">
        <v>228</v>
      </c>
      <c r="E63" s="85"/>
      <c r="F63" s="86">
        <v>0</v>
      </c>
      <c r="G63" s="86">
        <v>0</v>
      </c>
      <c r="H63" s="86">
        <v>0</v>
      </c>
      <c r="I63" s="86">
        <v>0</v>
      </c>
      <c r="J63" s="86">
        <v>0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>
        <v>0</v>
      </c>
      <c r="Q63" s="86">
        <v>0</v>
      </c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G63" s="87">
        <f t="shared" si="1"/>
        <v>0</v>
      </c>
      <c r="BH63" s="1" t="s">
        <v>64</v>
      </c>
    </row>
    <row r="64" spans="3:60" s="1" customFormat="1" ht="12.75" customHeight="1" x14ac:dyDescent="0.2">
      <c r="C64" s="1" t="s">
        <v>229</v>
      </c>
      <c r="D64" s="4" t="s">
        <v>230</v>
      </c>
      <c r="E64" s="85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G64" s="87">
        <f t="shared" si="1"/>
        <v>0</v>
      </c>
      <c r="BH64" s="1" t="s">
        <v>16</v>
      </c>
    </row>
    <row r="65" spans="1:60" s="1" customFormat="1" ht="12.75" customHeight="1" x14ac:dyDescent="0.2">
      <c r="C65" s="1" t="s">
        <v>231</v>
      </c>
      <c r="D65" s="4" t="s">
        <v>232</v>
      </c>
      <c r="E65" s="85"/>
      <c r="F65" s="86">
        <v>0</v>
      </c>
      <c r="G65" s="86">
        <v>0</v>
      </c>
      <c r="H65" s="86">
        <v>0</v>
      </c>
      <c r="I65" s="86">
        <v>0</v>
      </c>
      <c r="J65" s="86">
        <v>0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>
        <v>0</v>
      </c>
      <c r="Q65" s="86">
        <v>0</v>
      </c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G65" s="87">
        <f t="shared" si="1"/>
        <v>0</v>
      </c>
      <c r="BH65" s="1" t="s">
        <v>64</v>
      </c>
    </row>
    <row r="66" spans="1:60" s="1" customFormat="1" ht="12.75" customHeight="1" x14ac:dyDescent="0.2">
      <c r="C66" s="1" t="s">
        <v>233</v>
      </c>
      <c r="D66" s="4" t="s">
        <v>234</v>
      </c>
      <c r="E66" s="85"/>
      <c r="F66" s="86">
        <v>-85801</v>
      </c>
      <c r="G66" s="86">
        <v>-86101</v>
      </c>
      <c r="H66" s="86">
        <v>-92891</v>
      </c>
      <c r="I66" s="86">
        <v>-85379</v>
      </c>
      <c r="J66" s="86">
        <v>-85479</v>
      </c>
      <c r="K66" s="86">
        <v>-93140</v>
      </c>
      <c r="L66" s="86">
        <v>-87113</v>
      </c>
      <c r="M66" s="86">
        <v>-86213</v>
      </c>
      <c r="N66" s="86">
        <v>-93340</v>
      </c>
      <c r="O66" s="86">
        <v>-86113</v>
      </c>
      <c r="P66" s="86">
        <v>-86213</v>
      </c>
      <c r="Q66" s="86">
        <v>-93140</v>
      </c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G66" s="87">
        <f t="shared" si="1"/>
        <v>-1060923</v>
      </c>
      <c r="BH66" s="1" t="s">
        <v>64</v>
      </c>
    </row>
    <row r="67" spans="1:60" s="1" customFormat="1" ht="12.75" customHeight="1" x14ac:dyDescent="0.2">
      <c r="C67" s="1" t="s">
        <v>235</v>
      </c>
      <c r="D67" s="4" t="s">
        <v>236</v>
      </c>
      <c r="E67" s="85"/>
      <c r="F67" s="86">
        <v>-2906</v>
      </c>
      <c r="G67" s="86">
        <v>-3206</v>
      </c>
      <c r="H67" s="86">
        <v>-9996</v>
      </c>
      <c r="I67" s="86">
        <v>5805</v>
      </c>
      <c r="J67" s="86">
        <v>5705</v>
      </c>
      <c r="K67" s="86">
        <v>-1956</v>
      </c>
      <c r="L67" s="86">
        <v>13190</v>
      </c>
      <c r="M67" s="86">
        <v>14090</v>
      </c>
      <c r="N67" s="86">
        <v>6963</v>
      </c>
      <c r="O67" s="86">
        <v>24221</v>
      </c>
      <c r="P67" s="86">
        <v>24121</v>
      </c>
      <c r="Q67" s="86">
        <v>17194</v>
      </c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G67" s="87">
        <f t="shared" si="1"/>
        <v>93225</v>
      </c>
      <c r="BH67" s="1" t="s">
        <v>64</v>
      </c>
    </row>
    <row r="68" spans="1:60" s="1" customFormat="1" ht="12.75" customHeight="1" x14ac:dyDescent="0.2">
      <c r="C68" s="1" t="s">
        <v>237</v>
      </c>
      <c r="D68" s="4" t="s">
        <v>238</v>
      </c>
      <c r="E68" s="85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G68" s="87">
        <f t="shared" si="1"/>
        <v>0</v>
      </c>
      <c r="BH68" s="1" t="s">
        <v>16</v>
      </c>
    </row>
    <row r="69" spans="1:60" s="1" customFormat="1" ht="12.75" customHeight="1" x14ac:dyDescent="0.2">
      <c r="C69" s="1" t="s">
        <v>239</v>
      </c>
      <c r="D69" s="4" t="s">
        <v>238</v>
      </c>
      <c r="E69" s="85"/>
      <c r="F69" s="86">
        <v>-2906</v>
      </c>
      <c r="G69" s="86">
        <v>-3206</v>
      </c>
      <c r="H69" s="86">
        <v>-9996</v>
      </c>
      <c r="I69" s="86">
        <v>5805</v>
      </c>
      <c r="J69" s="86">
        <v>5705</v>
      </c>
      <c r="K69" s="86">
        <v>-1956</v>
      </c>
      <c r="L69" s="86">
        <v>13190</v>
      </c>
      <c r="M69" s="86">
        <v>14090</v>
      </c>
      <c r="N69" s="86">
        <v>6963</v>
      </c>
      <c r="O69" s="86">
        <v>24221</v>
      </c>
      <c r="P69" s="86">
        <v>24121</v>
      </c>
      <c r="Q69" s="86">
        <v>17194</v>
      </c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G69" s="87">
        <f t="shared" si="1"/>
        <v>93225</v>
      </c>
      <c r="BH69" s="1" t="s">
        <v>64</v>
      </c>
    </row>
    <row r="70" spans="1:60" s="1" customFormat="1" ht="12.75" customHeight="1" x14ac:dyDescent="0.2">
      <c r="C70" s="1" t="s">
        <v>240</v>
      </c>
      <c r="D70" s="4" t="s">
        <v>241</v>
      </c>
      <c r="E70" s="85"/>
      <c r="F70" s="86">
        <v>-2906</v>
      </c>
      <c r="G70" s="86">
        <v>-3206</v>
      </c>
      <c r="H70" s="86">
        <v>-9996</v>
      </c>
      <c r="I70" s="86">
        <v>5805</v>
      </c>
      <c r="J70" s="86">
        <v>5705</v>
      </c>
      <c r="K70" s="86">
        <v>-1956</v>
      </c>
      <c r="L70" s="86">
        <v>13190</v>
      </c>
      <c r="M70" s="86">
        <v>14090</v>
      </c>
      <c r="N70" s="86">
        <v>6963</v>
      </c>
      <c r="O70" s="86">
        <v>24221</v>
      </c>
      <c r="P70" s="86">
        <v>24121</v>
      </c>
      <c r="Q70" s="86">
        <v>17194</v>
      </c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G70" s="87">
        <f t="shared" si="1"/>
        <v>93225</v>
      </c>
      <c r="BH70" s="1" t="s">
        <v>64</v>
      </c>
    </row>
    <row r="71" spans="1:60" s="1" customFormat="1" ht="12.75" customHeight="1" x14ac:dyDescent="0.2">
      <c r="C71" s="1" t="s">
        <v>242</v>
      </c>
      <c r="D71" s="4" t="s">
        <v>243</v>
      </c>
      <c r="E71" s="85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G71" s="87">
        <f t="shared" si="1"/>
        <v>0</v>
      </c>
      <c r="BH71" s="1" t="s">
        <v>16</v>
      </c>
    </row>
    <row r="72" spans="1:60" s="1" customFormat="1" ht="12.75" customHeight="1" x14ac:dyDescent="0.2">
      <c r="C72" s="1" t="s">
        <v>248</v>
      </c>
      <c r="D72" s="4" t="s">
        <v>249</v>
      </c>
      <c r="E72" s="85"/>
      <c r="F72" s="86">
        <v>-2906</v>
      </c>
      <c r="G72" s="86">
        <v>-3206</v>
      </c>
      <c r="H72" s="86">
        <v>-9996</v>
      </c>
      <c r="I72" s="86">
        <v>5805</v>
      </c>
      <c r="J72" s="86">
        <v>5705</v>
      </c>
      <c r="K72" s="86">
        <v>-1956</v>
      </c>
      <c r="L72" s="86">
        <v>13190</v>
      </c>
      <c r="M72" s="86">
        <v>14090</v>
      </c>
      <c r="N72" s="86">
        <v>6963</v>
      </c>
      <c r="O72" s="86">
        <v>24221</v>
      </c>
      <c r="P72" s="86">
        <v>24121</v>
      </c>
      <c r="Q72" s="86">
        <v>17194</v>
      </c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G72" s="87">
        <f t="shared" si="1"/>
        <v>93225</v>
      </c>
      <c r="BH72" s="1" t="s">
        <v>64</v>
      </c>
    </row>
    <row r="73" spans="1:60" s="1" customFormat="1" ht="12.75" customHeight="1" x14ac:dyDescent="0.2">
      <c r="C73" s="1" t="s">
        <v>254</v>
      </c>
      <c r="D73" s="4" t="s">
        <v>255</v>
      </c>
      <c r="E73" s="85"/>
      <c r="F73" s="86">
        <v>-2906</v>
      </c>
      <c r="G73" s="86">
        <v>-3206</v>
      </c>
      <c r="H73" s="86">
        <v>-9996</v>
      </c>
      <c r="I73" s="86">
        <v>5805</v>
      </c>
      <c r="J73" s="86">
        <v>5705</v>
      </c>
      <c r="K73" s="86">
        <v>-1956</v>
      </c>
      <c r="L73" s="86">
        <v>13190</v>
      </c>
      <c r="M73" s="86">
        <v>14090</v>
      </c>
      <c r="N73" s="86">
        <v>6963</v>
      </c>
      <c r="O73" s="86">
        <v>24221</v>
      </c>
      <c r="P73" s="86">
        <v>24121</v>
      </c>
      <c r="Q73" s="86">
        <v>17194</v>
      </c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G73" s="87">
        <f t="shared" ref="BG73" si="2">SUM(F73:BE73)</f>
        <v>93225</v>
      </c>
      <c r="BH73" s="1" t="s">
        <v>64</v>
      </c>
    </row>
    <row r="74" spans="1:60" x14ac:dyDescent="0.25">
      <c r="A74" s="1"/>
      <c r="B74" s="1"/>
    </row>
    <row r="75" spans="1:60" x14ac:dyDescent="0.25">
      <c r="A75" s="1"/>
      <c r="B75" s="1"/>
    </row>
    <row r="76" spans="1:60" x14ac:dyDescent="0.25">
      <c r="BG76" s="6"/>
    </row>
  </sheetData>
  <conditionalFormatting sqref="C9:C73">
    <cfRule type="expression" dxfId="84" priority="1" stopIfTrue="1">
      <formula>EXACT($BH9,"HDR")</formula>
    </cfRule>
    <cfRule type="expression" dxfId="83" priority="2" stopIfTrue="1">
      <formula>EXACT($BH9,"TTL")</formula>
    </cfRule>
    <cfRule type="expression" dxfId="82" priority="3" stopIfTrue="1">
      <formula>EXACT($BH9,"CLN")</formula>
    </cfRule>
  </conditionalFormatting>
  <conditionalFormatting sqref="D9:D73">
    <cfRule type="expression" dxfId="81" priority="4" stopIfTrue="1">
      <formula>EXACT($BH9,"HDR")</formula>
    </cfRule>
    <cfRule type="expression" dxfId="80" priority="5" stopIfTrue="1">
      <formula>EXACT($BH9,"TTL")</formula>
    </cfRule>
    <cfRule type="expression" dxfId="79" priority="6" stopIfTrue="1">
      <formula>EXACT($BH9,"CLN")</formula>
    </cfRule>
  </conditionalFormatting>
  <conditionalFormatting sqref="F9:BE73">
    <cfRule type="expression" dxfId="78" priority="7" stopIfTrue="1">
      <formula>EXACT($BH9,"TTL")</formula>
    </cfRule>
    <cfRule type="expression" dxfId="77" priority="8" stopIfTrue="1">
      <formula>EXACT($BH9,"CLN")</formula>
    </cfRule>
  </conditionalFormatting>
  <conditionalFormatting sqref="BG9:BG73">
    <cfRule type="expression" dxfId="76" priority="9" stopIfTrue="1">
      <formula>EXACT($BH9,"TTL")</formula>
    </cfRule>
    <cfRule type="expression" dxfId="75" priority="10" stopIfTrue="1">
      <formula>EXACT($BH9,"CLN")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 tint="0.59999389629810485"/>
  </sheetPr>
  <dimension ref="A1:BH79"/>
  <sheetViews>
    <sheetView topLeftCell="B1" workbookViewId="0">
      <selection activeCell="K17" sqref="K17"/>
    </sheetView>
  </sheetViews>
  <sheetFormatPr defaultColWidth="9.109375" defaultRowHeight="13.2" x14ac:dyDescent="0.25"/>
  <cols>
    <col min="1" max="1" width="0" style="36" hidden="1" customWidth="1"/>
    <col min="2" max="2" width="2.88671875" style="36" customWidth="1"/>
    <col min="3" max="3" width="12.109375" style="36" customWidth="1"/>
    <col min="4" max="4" width="31.33203125" style="36" customWidth="1"/>
    <col min="5" max="5" width="0.5546875" style="36" customWidth="1"/>
    <col min="6" max="17" width="11.88671875" style="36" customWidth="1"/>
    <col min="18" max="57" width="0" style="36" hidden="1" customWidth="1"/>
    <col min="58" max="58" width="0.44140625" style="36" customWidth="1"/>
    <col min="59" max="59" width="12.44140625" style="36" customWidth="1"/>
    <col min="60" max="60" width="0" style="36" hidden="1" customWidth="1"/>
    <col min="61" max="16384" width="9.109375" style="36"/>
  </cols>
  <sheetData>
    <row r="1" spans="1:60" ht="19.5" customHeight="1" x14ac:dyDescent="0.35">
      <c r="B1" s="76" t="s">
        <v>0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</row>
    <row r="2" spans="1:60" ht="18" customHeight="1" x14ac:dyDescent="0.3">
      <c r="B2" s="78" t="s">
        <v>348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</row>
    <row r="3" spans="1:60" ht="11.25" customHeight="1" x14ac:dyDescent="0.25">
      <c r="A3" s="80"/>
      <c r="B3" s="1" t="s">
        <v>349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60" ht="11.25" customHeight="1" x14ac:dyDescent="0.25">
      <c r="A4" s="80"/>
      <c r="B4" s="1" t="s">
        <v>342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60" ht="11.25" customHeight="1" x14ac:dyDescent="0.25">
      <c r="A5" s="80"/>
      <c r="B5" s="80"/>
      <c r="C5" s="1" t="str">
        <f>IF("ALLACCT"="DEFAULT","Display Option: Show All Accounts","") &amp;IF("ALLACCT"="","Display Option: Show All Accounts","")
 &amp;IF("ALLACCT"="TTLONLY","Display Option: Show Total Accounts Only","")
 &amp;IF("ALLACCT"="NETONLY","Display Option: Show Gross Profit, Total Overhead and Net Profit Only","")</f>
        <v/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60" ht="11.25" customHeight="1" x14ac:dyDescent="0.25">
      <c r="B6" s="1" t="str">
        <f>"Printed by Anne Ferrancol  31-Jan-24 05:32"</f>
        <v>Printed by Anne Ferrancol  31-Jan-24 05:32</v>
      </c>
      <c r="D6" s="1"/>
      <c r="E6" s="1"/>
      <c r="F6" s="1"/>
      <c r="G6" s="6"/>
      <c r="H6" s="1"/>
      <c r="BG6" s="5" t="s">
        <v>8</v>
      </c>
    </row>
    <row r="7" spans="1:60" s="8" customFormat="1" x14ac:dyDescent="0.25">
      <c r="B7" s="81"/>
      <c r="C7" s="81"/>
      <c r="D7" s="81"/>
      <c r="E7" s="9"/>
      <c r="F7" s="82" t="s">
        <v>9</v>
      </c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13"/>
      <c r="BG7" s="83" t="s">
        <v>10</v>
      </c>
    </row>
    <row r="8" spans="1:60" s="8" customFormat="1" ht="12.75" customHeight="1" x14ac:dyDescent="0.25">
      <c r="B8" s="81"/>
      <c r="C8" s="81" t="s">
        <v>11</v>
      </c>
      <c r="D8" s="81" t="s">
        <v>12</v>
      </c>
      <c r="E8" s="9"/>
      <c r="F8" s="84">
        <v>202401</v>
      </c>
      <c r="G8" s="84">
        <f t="shared" ref="G8:BE8" si="0">F8+1</f>
        <v>202402</v>
      </c>
      <c r="H8" s="84">
        <f t="shared" si="0"/>
        <v>202403</v>
      </c>
      <c r="I8" s="84">
        <f t="shared" si="0"/>
        <v>202404</v>
      </c>
      <c r="J8" s="84">
        <f t="shared" si="0"/>
        <v>202405</v>
      </c>
      <c r="K8" s="84">
        <f t="shared" si="0"/>
        <v>202406</v>
      </c>
      <c r="L8" s="84">
        <f t="shared" si="0"/>
        <v>202407</v>
      </c>
      <c r="M8" s="84">
        <f t="shared" si="0"/>
        <v>202408</v>
      </c>
      <c r="N8" s="84">
        <f t="shared" si="0"/>
        <v>202409</v>
      </c>
      <c r="O8" s="84">
        <f t="shared" si="0"/>
        <v>202410</v>
      </c>
      <c r="P8" s="84">
        <f t="shared" si="0"/>
        <v>202411</v>
      </c>
      <c r="Q8" s="84">
        <f t="shared" si="0"/>
        <v>202412</v>
      </c>
      <c r="R8" s="84">
        <f t="shared" si="0"/>
        <v>202413</v>
      </c>
      <c r="S8" s="84">
        <f t="shared" si="0"/>
        <v>202414</v>
      </c>
      <c r="T8" s="84">
        <f t="shared" si="0"/>
        <v>202415</v>
      </c>
      <c r="U8" s="84">
        <f t="shared" si="0"/>
        <v>202416</v>
      </c>
      <c r="V8" s="84">
        <f t="shared" si="0"/>
        <v>202417</v>
      </c>
      <c r="W8" s="84">
        <f t="shared" si="0"/>
        <v>202418</v>
      </c>
      <c r="X8" s="84">
        <f t="shared" si="0"/>
        <v>202419</v>
      </c>
      <c r="Y8" s="84">
        <f t="shared" si="0"/>
        <v>202420</v>
      </c>
      <c r="Z8" s="84">
        <f t="shared" si="0"/>
        <v>202421</v>
      </c>
      <c r="AA8" s="84">
        <f t="shared" si="0"/>
        <v>202422</v>
      </c>
      <c r="AB8" s="84">
        <f t="shared" si="0"/>
        <v>202423</v>
      </c>
      <c r="AC8" s="84">
        <f t="shared" si="0"/>
        <v>202424</v>
      </c>
      <c r="AD8" s="84">
        <f t="shared" si="0"/>
        <v>202425</v>
      </c>
      <c r="AE8" s="84">
        <f t="shared" si="0"/>
        <v>202426</v>
      </c>
      <c r="AF8" s="84">
        <f t="shared" si="0"/>
        <v>202427</v>
      </c>
      <c r="AG8" s="84">
        <f t="shared" si="0"/>
        <v>202428</v>
      </c>
      <c r="AH8" s="84">
        <f t="shared" si="0"/>
        <v>202429</v>
      </c>
      <c r="AI8" s="84">
        <f t="shared" si="0"/>
        <v>202430</v>
      </c>
      <c r="AJ8" s="84">
        <f t="shared" si="0"/>
        <v>202431</v>
      </c>
      <c r="AK8" s="84">
        <f t="shared" si="0"/>
        <v>202432</v>
      </c>
      <c r="AL8" s="84">
        <f t="shared" si="0"/>
        <v>202433</v>
      </c>
      <c r="AM8" s="84">
        <f t="shared" si="0"/>
        <v>202434</v>
      </c>
      <c r="AN8" s="84">
        <f t="shared" si="0"/>
        <v>202435</v>
      </c>
      <c r="AO8" s="84">
        <f t="shared" si="0"/>
        <v>202436</v>
      </c>
      <c r="AP8" s="84">
        <f t="shared" si="0"/>
        <v>202437</v>
      </c>
      <c r="AQ8" s="84">
        <f t="shared" si="0"/>
        <v>202438</v>
      </c>
      <c r="AR8" s="84">
        <f t="shared" si="0"/>
        <v>202439</v>
      </c>
      <c r="AS8" s="84">
        <f t="shared" si="0"/>
        <v>202440</v>
      </c>
      <c r="AT8" s="84">
        <f t="shared" si="0"/>
        <v>202441</v>
      </c>
      <c r="AU8" s="84">
        <f t="shared" si="0"/>
        <v>202442</v>
      </c>
      <c r="AV8" s="84">
        <f t="shared" si="0"/>
        <v>202443</v>
      </c>
      <c r="AW8" s="84">
        <f t="shared" si="0"/>
        <v>202444</v>
      </c>
      <c r="AX8" s="84">
        <f t="shared" si="0"/>
        <v>202445</v>
      </c>
      <c r="AY8" s="84">
        <f t="shared" si="0"/>
        <v>202446</v>
      </c>
      <c r="AZ8" s="84">
        <f t="shared" si="0"/>
        <v>202447</v>
      </c>
      <c r="BA8" s="84">
        <f t="shared" si="0"/>
        <v>202448</v>
      </c>
      <c r="BB8" s="84">
        <f t="shared" si="0"/>
        <v>202449</v>
      </c>
      <c r="BC8" s="84">
        <f t="shared" si="0"/>
        <v>202450</v>
      </c>
      <c r="BD8" s="84">
        <f t="shared" si="0"/>
        <v>202451</v>
      </c>
      <c r="BE8" s="84">
        <f t="shared" si="0"/>
        <v>202452</v>
      </c>
      <c r="BF8" s="14"/>
      <c r="BG8" s="83">
        <v>202412</v>
      </c>
    </row>
    <row r="9" spans="1:60" s="1" customFormat="1" ht="12.75" customHeight="1" x14ac:dyDescent="0.2">
      <c r="C9" s="1" t="s">
        <v>14</v>
      </c>
      <c r="D9" s="4" t="s">
        <v>15</v>
      </c>
      <c r="E9" s="85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G9" s="87">
        <f t="shared" ref="BG9:BG72" si="1">SUM(F9:BE9)</f>
        <v>0</v>
      </c>
      <c r="BH9" s="1" t="s">
        <v>16</v>
      </c>
    </row>
    <row r="10" spans="1:60" s="1" customFormat="1" ht="12.75" customHeight="1" x14ac:dyDescent="0.2">
      <c r="C10" s="1" t="s">
        <v>17</v>
      </c>
      <c r="D10" s="4" t="s">
        <v>18</v>
      </c>
      <c r="E10" s="85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/>
      <c r="BA10" s="86"/>
      <c r="BB10" s="86"/>
      <c r="BC10" s="86"/>
      <c r="BD10" s="86"/>
      <c r="BE10" s="86"/>
      <c r="BG10" s="87">
        <f t="shared" si="1"/>
        <v>0</v>
      </c>
      <c r="BH10" s="1" t="s">
        <v>16</v>
      </c>
    </row>
    <row r="11" spans="1:60" s="1" customFormat="1" ht="12.75" customHeight="1" x14ac:dyDescent="0.2">
      <c r="C11" s="1" t="s">
        <v>19</v>
      </c>
      <c r="D11" s="4" t="s">
        <v>20</v>
      </c>
      <c r="E11" s="85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G11" s="87">
        <f t="shared" si="1"/>
        <v>0</v>
      </c>
      <c r="BH11" s="1" t="s">
        <v>16</v>
      </c>
    </row>
    <row r="12" spans="1:60" s="1" customFormat="1" ht="12.75" customHeight="1" x14ac:dyDescent="0.2">
      <c r="C12" s="1" t="s">
        <v>21</v>
      </c>
      <c r="D12" s="4" t="s">
        <v>22</v>
      </c>
      <c r="E12" s="85"/>
      <c r="F12" s="86">
        <v>105000</v>
      </c>
      <c r="G12" s="86">
        <v>105000</v>
      </c>
      <c r="H12" s="86">
        <v>105000</v>
      </c>
      <c r="I12" s="86">
        <v>115500</v>
      </c>
      <c r="J12" s="86">
        <v>115500</v>
      </c>
      <c r="K12" s="86">
        <v>115500</v>
      </c>
      <c r="L12" s="86">
        <v>127050</v>
      </c>
      <c r="M12" s="86">
        <v>127050</v>
      </c>
      <c r="N12" s="86">
        <v>127050</v>
      </c>
      <c r="O12" s="86">
        <v>139755</v>
      </c>
      <c r="P12" s="86">
        <v>139755</v>
      </c>
      <c r="Q12" s="86">
        <v>139755</v>
      </c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G12" s="87">
        <f t="shared" si="1"/>
        <v>1461915</v>
      </c>
      <c r="BH12" s="1" t="s">
        <v>23</v>
      </c>
    </row>
    <row r="13" spans="1:60" s="1" customFormat="1" ht="12.75" customHeight="1" x14ac:dyDescent="0.2">
      <c r="C13" s="1" t="s">
        <v>62</v>
      </c>
      <c r="D13" s="4" t="s">
        <v>63</v>
      </c>
      <c r="E13" s="85"/>
      <c r="F13" s="86">
        <v>105000</v>
      </c>
      <c r="G13" s="86">
        <v>105000</v>
      </c>
      <c r="H13" s="86">
        <v>105000</v>
      </c>
      <c r="I13" s="86">
        <v>115500</v>
      </c>
      <c r="J13" s="86">
        <v>115500</v>
      </c>
      <c r="K13" s="86">
        <v>115500</v>
      </c>
      <c r="L13" s="86">
        <v>127050</v>
      </c>
      <c r="M13" s="86">
        <v>127050</v>
      </c>
      <c r="N13" s="86">
        <v>127050</v>
      </c>
      <c r="O13" s="86">
        <v>139755</v>
      </c>
      <c r="P13" s="86">
        <v>139755</v>
      </c>
      <c r="Q13" s="86">
        <v>139755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G13" s="87">
        <f t="shared" si="1"/>
        <v>1461915</v>
      </c>
      <c r="BH13" s="1" t="s">
        <v>64</v>
      </c>
    </row>
    <row r="14" spans="1:60" s="1" customFormat="1" ht="12.75" customHeight="1" x14ac:dyDescent="0.2">
      <c r="C14" s="1" t="s">
        <v>65</v>
      </c>
      <c r="D14" s="4" t="s">
        <v>66</v>
      </c>
      <c r="E14" s="85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86"/>
      <c r="AS14" s="86"/>
      <c r="AT14" s="86"/>
      <c r="AU14" s="86"/>
      <c r="AV14" s="86"/>
      <c r="AW14" s="86"/>
      <c r="AX14" s="86"/>
      <c r="AY14" s="86"/>
      <c r="AZ14" s="86"/>
      <c r="BA14" s="86"/>
      <c r="BB14" s="86"/>
      <c r="BC14" s="86"/>
      <c r="BD14" s="86"/>
      <c r="BE14" s="86"/>
      <c r="BG14" s="87">
        <f t="shared" si="1"/>
        <v>0</v>
      </c>
      <c r="BH14" s="1" t="s">
        <v>16</v>
      </c>
    </row>
    <row r="15" spans="1:60" s="1" customFormat="1" ht="12.75" customHeight="1" x14ac:dyDescent="0.2">
      <c r="C15" s="1" t="s">
        <v>67</v>
      </c>
      <c r="D15" s="4" t="s">
        <v>68</v>
      </c>
      <c r="E15" s="85"/>
      <c r="F15" s="86">
        <v>-36750</v>
      </c>
      <c r="G15" s="86">
        <v>-36750</v>
      </c>
      <c r="H15" s="86">
        <v>-36750</v>
      </c>
      <c r="I15" s="86">
        <v>-40425</v>
      </c>
      <c r="J15" s="86">
        <v>-40425</v>
      </c>
      <c r="K15" s="86">
        <v>-40425</v>
      </c>
      <c r="L15" s="86">
        <v>-44468</v>
      </c>
      <c r="M15" s="86">
        <v>-44468</v>
      </c>
      <c r="N15" s="86">
        <v>-44468</v>
      </c>
      <c r="O15" s="86">
        <v>-48914</v>
      </c>
      <c r="P15" s="86">
        <v>-48914</v>
      </c>
      <c r="Q15" s="86">
        <v>-48914</v>
      </c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J15" s="86"/>
      <c r="AK15" s="86"/>
      <c r="AL15" s="86"/>
      <c r="AM15" s="86"/>
      <c r="AN15" s="86"/>
      <c r="AO15" s="86"/>
      <c r="AP15" s="86"/>
      <c r="AQ15" s="86"/>
      <c r="AR15" s="86"/>
      <c r="AS15" s="86"/>
      <c r="AT15" s="86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G15" s="87">
        <f t="shared" si="1"/>
        <v>-511671</v>
      </c>
      <c r="BH15" s="1" t="s">
        <v>23</v>
      </c>
    </row>
    <row r="16" spans="1:60" s="1" customFormat="1" ht="12.75" customHeight="1" x14ac:dyDescent="0.2">
      <c r="C16" s="1" t="s">
        <v>109</v>
      </c>
      <c r="D16" s="4" t="s">
        <v>110</v>
      </c>
      <c r="E16" s="85"/>
      <c r="F16" s="86">
        <v>-36750</v>
      </c>
      <c r="G16" s="86">
        <v>-36750</v>
      </c>
      <c r="H16" s="86">
        <v>-36750</v>
      </c>
      <c r="I16" s="86">
        <v>-40425</v>
      </c>
      <c r="J16" s="86">
        <v>-40425</v>
      </c>
      <c r="K16" s="86">
        <v>-40425</v>
      </c>
      <c r="L16" s="86">
        <v>-44468</v>
      </c>
      <c r="M16" s="86">
        <v>-44468</v>
      </c>
      <c r="N16" s="86">
        <v>-44468</v>
      </c>
      <c r="O16" s="86">
        <v>-48914</v>
      </c>
      <c r="P16" s="86">
        <v>-48914</v>
      </c>
      <c r="Q16" s="86">
        <v>-48914</v>
      </c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G16" s="87">
        <f t="shared" si="1"/>
        <v>-511671</v>
      </c>
      <c r="BH16" s="1" t="s">
        <v>64</v>
      </c>
    </row>
    <row r="17" spans="3:60" s="1" customFormat="1" ht="12.75" customHeight="1" x14ac:dyDescent="0.2">
      <c r="C17" s="1" t="s">
        <v>111</v>
      </c>
      <c r="D17" s="4" t="s">
        <v>112</v>
      </c>
      <c r="E17" s="85"/>
      <c r="F17" s="86">
        <v>68250</v>
      </c>
      <c r="G17" s="86">
        <v>68250</v>
      </c>
      <c r="H17" s="86">
        <v>68250</v>
      </c>
      <c r="I17" s="86">
        <v>75075</v>
      </c>
      <c r="J17" s="86">
        <v>75075</v>
      </c>
      <c r="K17" s="86">
        <v>75075</v>
      </c>
      <c r="L17" s="86">
        <v>82582</v>
      </c>
      <c r="M17" s="86">
        <v>82582</v>
      </c>
      <c r="N17" s="86">
        <v>82582</v>
      </c>
      <c r="O17" s="86">
        <v>90841</v>
      </c>
      <c r="P17" s="86">
        <v>90841</v>
      </c>
      <c r="Q17" s="86">
        <v>90841</v>
      </c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G17" s="87">
        <f t="shared" si="1"/>
        <v>950244</v>
      </c>
      <c r="BH17" s="1" t="s">
        <v>64</v>
      </c>
    </row>
    <row r="18" spans="3:60" s="1" customFormat="1" ht="12.75" customHeight="1" x14ac:dyDescent="0.2">
      <c r="C18" s="1" t="s">
        <v>113</v>
      </c>
      <c r="D18" s="4" t="s">
        <v>114</v>
      </c>
      <c r="E18" s="85"/>
      <c r="F18" s="86">
        <v>68250</v>
      </c>
      <c r="G18" s="86">
        <v>68250</v>
      </c>
      <c r="H18" s="86">
        <v>68250</v>
      </c>
      <c r="I18" s="86">
        <v>75075</v>
      </c>
      <c r="J18" s="86">
        <v>75075</v>
      </c>
      <c r="K18" s="86">
        <v>75075</v>
      </c>
      <c r="L18" s="86">
        <v>82582</v>
      </c>
      <c r="M18" s="86">
        <v>82582</v>
      </c>
      <c r="N18" s="86">
        <v>82582</v>
      </c>
      <c r="O18" s="86">
        <v>90841</v>
      </c>
      <c r="P18" s="86">
        <v>90841</v>
      </c>
      <c r="Q18" s="86">
        <v>90841</v>
      </c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86"/>
      <c r="AX18" s="86"/>
      <c r="AY18" s="86"/>
      <c r="AZ18" s="86"/>
      <c r="BA18" s="86"/>
      <c r="BB18" s="86"/>
      <c r="BC18" s="86"/>
      <c r="BD18" s="86"/>
      <c r="BE18" s="86"/>
      <c r="BG18" s="87">
        <f t="shared" si="1"/>
        <v>950244</v>
      </c>
      <c r="BH18" s="1" t="s">
        <v>64</v>
      </c>
    </row>
    <row r="19" spans="3:60" s="1" customFormat="1" ht="12.75" customHeight="1" x14ac:dyDescent="0.2">
      <c r="C19" s="1" t="s">
        <v>115</v>
      </c>
      <c r="D19" s="4" t="s">
        <v>116</v>
      </c>
      <c r="E19" s="85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86"/>
      <c r="AX19" s="86"/>
      <c r="AY19" s="86"/>
      <c r="AZ19" s="86"/>
      <c r="BA19" s="86"/>
      <c r="BB19" s="86"/>
      <c r="BC19" s="86"/>
      <c r="BD19" s="86"/>
      <c r="BE19" s="86"/>
      <c r="BG19" s="87">
        <f t="shared" si="1"/>
        <v>0</v>
      </c>
      <c r="BH19" s="1" t="s">
        <v>16</v>
      </c>
    </row>
    <row r="20" spans="3:60" s="1" customFormat="1" ht="12.75" customHeight="1" x14ac:dyDescent="0.2">
      <c r="C20" s="1" t="s">
        <v>117</v>
      </c>
      <c r="D20" s="4" t="s">
        <v>118</v>
      </c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G20" s="87">
        <f t="shared" si="1"/>
        <v>0</v>
      </c>
      <c r="BH20" s="1" t="s">
        <v>16</v>
      </c>
    </row>
    <row r="21" spans="3:60" s="1" customFormat="1" ht="12.75" customHeight="1" x14ac:dyDescent="0.2">
      <c r="C21" s="1" t="s">
        <v>119</v>
      </c>
      <c r="D21" s="4" t="s">
        <v>120</v>
      </c>
      <c r="E21" s="85"/>
      <c r="F21" s="86">
        <v>-15500</v>
      </c>
      <c r="G21" s="86">
        <v>-15500</v>
      </c>
      <c r="H21" s="86">
        <v>-15500</v>
      </c>
      <c r="I21" s="86">
        <v>-15500</v>
      </c>
      <c r="J21" s="86">
        <v>-15500</v>
      </c>
      <c r="K21" s="86">
        <v>-15500</v>
      </c>
      <c r="L21" s="86">
        <v>-15500</v>
      </c>
      <c r="M21" s="86">
        <v>-15500</v>
      </c>
      <c r="N21" s="86">
        <v>-15500</v>
      </c>
      <c r="O21" s="86">
        <v>-15500</v>
      </c>
      <c r="P21" s="86">
        <v>-15500</v>
      </c>
      <c r="Q21" s="86">
        <v>-15500</v>
      </c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6"/>
      <c r="AX21" s="86"/>
      <c r="AY21" s="86"/>
      <c r="AZ21" s="86"/>
      <c r="BA21" s="86"/>
      <c r="BB21" s="86"/>
      <c r="BC21" s="86"/>
      <c r="BD21" s="86"/>
      <c r="BE21" s="86"/>
      <c r="BG21" s="87">
        <f t="shared" si="1"/>
        <v>-186000</v>
      </c>
      <c r="BH21" s="1" t="s">
        <v>23</v>
      </c>
    </row>
    <row r="22" spans="3:60" s="1" customFormat="1" ht="12.75" customHeight="1" x14ac:dyDescent="0.2">
      <c r="C22" s="1" t="s">
        <v>121</v>
      </c>
      <c r="D22" s="4" t="s">
        <v>122</v>
      </c>
      <c r="E22" s="85"/>
      <c r="F22" s="86"/>
      <c r="G22" s="86"/>
      <c r="H22" s="86">
        <v>-2325</v>
      </c>
      <c r="I22" s="86"/>
      <c r="J22" s="86"/>
      <c r="K22" s="86">
        <v>-2325</v>
      </c>
      <c r="L22" s="86"/>
      <c r="M22" s="86"/>
      <c r="N22" s="86">
        <v>-2325</v>
      </c>
      <c r="O22" s="86"/>
      <c r="P22" s="86"/>
      <c r="Q22" s="86">
        <v>-2325</v>
      </c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6"/>
      <c r="AX22" s="86"/>
      <c r="AY22" s="86"/>
      <c r="AZ22" s="86"/>
      <c r="BA22" s="86"/>
      <c r="BB22" s="86"/>
      <c r="BC22" s="86"/>
      <c r="BD22" s="86"/>
      <c r="BE22" s="86"/>
      <c r="BG22" s="87">
        <f t="shared" si="1"/>
        <v>-9300</v>
      </c>
      <c r="BH22" s="1" t="s">
        <v>23</v>
      </c>
    </row>
    <row r="23" spans="3:60" s="1" customFormat="1" ht="12.75" customHeight="1" x14ac:dyDescent="0.2">
      <c r="C23" s="1" t="s">
        <v>123</v>
      </c>
      <c r="D23" s="4" t="s">
        <v>124</v>
      </c>
      <c r="E23" s="85"/>
      <c r="F23" s="86">
        <v>-310</v>
      </c>
      <c r="G23" s="86">
        <v>-310</v>
      </c>
      <c r="H23" s="86">
        <v>-357</v>
      </c>
      <c r="I23" s="86">
        <v>-310</v>
      </c>
      <c r="J23" s="86">
        <v>-310</v>
      </c>
      <c r="K23" s="86">
        <v>-357</v>
      </c>
      <c r="L23" s="86">
        <v>-310</v>
      </c>
      <c r="M23" s="86">
        <v>-310</v>
      </c>
      <c r="N23" s="86">
        <v>-357</v>
      </c>
      <c r="O23" s="86">
        <v>-310</v>
      </c>
      <c r="P23" s="86">
        <v>-310</v>
      </c>
      <c r="Q23" s="86">
        <v>-357</v>
      </c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6"/>
      <c r="AX23" s="86"/>
      <c r="AY23" s="86"/>
      <c r="AZ23" s="86"/>
      <c r="BA23" s="86"/>
      <c r="BB23" s="86"/>
      <c r="BC23" s="86"/>
      <c r="BD23" s="86"/>
      <c r="BE23" s="86"/>
      <c r="BG23" s="87">
        <f t="shared" si="1"/>
        <v>-3908</v>
      </c>
      <c r="BH23" s="1" t="s">
        <v>23</v>
      </c>
    </row>
    <row r="24" spans="3:60" s="1" customFormat="1" ht="12.75" customHeight="1" x14ac:dyDescent="0.2">
      <c r="C24" s="1" t="s">
        <v>125</v>
      </c>
      <c r="D24" s="4" t="s">
        <v>126</v>
      </c>
      <c r="E24" s="85"/>
      <c r="F24" s="86">
        <v>-1023</v>
      </c>
      <c r="G24" s="86">
        <v>-1023</v>
      </c>
      <c r="H24" s="86">
        <v>-1023</v>
      </c>
      <c r="I24" s="86">
        <v>-1023</v>
      </c>
      <c r="J24" s="86">
        <v>-1023</v>
      </c>
      <c r="K24" s="86">
        <v>-1023</v>
      </c>
      <c r="L24" s="86">
        <v>-1023</v>
      </c>
      <c r="M24" s="86">
        <v>-1023</v>
      </c>
      <c r="N24" s="86">
        <v>-1023</v>
      </c>
      <c r="O24" s="86">
        <v>-1023</v>
      </c>
      <c r="P24" s="86">
        <v>-1023</v>
      </c>
      <c r="Q24" s="86">
        <v>-1023</v>
      </c>
      <c r="R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86"/>
      <c r="AS24" s="86"/>
      <c r="AT24" s="86"/>
      <c r="AU24" s="86"/>
      <c r="AV24" s="86"/>
      <c r="AW24" s="86"/>
      <c r="AX24" s="86"/>
      <c r="AY24" s="86"/>
      <c r="AZ24" s="86"/>
      <c r="BA24" s="86"/>
      <c r="BB24" s="86"/>
      <c r="BC24" s="86"/>
      <c r="BD24" s="86"/>
      <c r="BE24" s="86"/>
      <c r="BG24" s="87">
        <f t="shared" si="1"/>
        <v>-12276</v>
      </c>
      <c r="BH24" s="1" t="s">
        <v>23</v>
      </c>
    </row>
    <row r="25" spans="3:60" s="1" customFormat="1" ht="12.75" customHeight="1" x14ac:dyDescent="0.2">
      <c r="C25" s="1" t="s">
        <v>127</v>
      </c>
      <c r="D25" s="4" t="s">
        <v>128</v>
      </c>
      <c r="E25" s="85"/>
      <c r="F25" s="86"/>
      <c r="G25" s="86">
        <v>-200</v>
      </c>
      <c r="H25" s="86"/>
      <c r="I25" s="86"/>
      <c r="J25" s="86"/>
      <c r="K25" s="86"/>
      <c r="L25" s="86"/>
      <c r="M25" s="86">
        <v>-200</v>
      </c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86"/>
      <c r="AU25" s="86"/>
      <c r="AV25" s="86"/>
      <c r="AW25" s="86"/>
      <c r="AX25" s="86"/>
      <c r="AY25" s="86"/>
      <c r="AZ25" s="86"/>
      <c r="BA25" s="86"/>
      <c r="BB25" s="86"/>
      <c r="BC25" s="86"/>
      <c r="BD25" s="86"/>
      <c r="BE25" s="86"/>
      <c r="BG25" s="87">
        <f t="shared" si="1"/>
        <v>-400</v>
      </c>
      <c r="BH25" s="1" t="s">
        <v>23</v>
      </c>
    </row>
    <row r="26" spans="3:60" s="1" customFormat="1" ht="12.75" customHeight="1" x14ac:dyDescent="0.2">
      <c r="C26" s="1" t="s">
        <v>129</v>
      </c>
      <c r="D26" s="4" t="s">
        <v>130</v>
      </c>
      <c r="E26" s="85"/>
      <c r="F26" s="86"/>
      <c r="G26" s="86">
        <v>-100</v>
      </c>
      <c r="H26" s="86"/>
      <c r="I26" s="86"/>
      <c r="J26" s="86">
        <v>-100</v>
      </c>
      <c r="K26" s="86"/>
      <c r="L26" s="86"/>
      <c r="M26" s="86">
        <v>-100</v>
      </c>
      <c r="N26" s="86"/>
      <c r="O26" s="86"/>
      <c r="P26" s="86">
        <v>-100</v>
      </c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G26" s="87">
        <f t="shared" si="1"/>
        <v>-400</v>
      </c>
      <c r="BH26" s="1" t="s">
        <v>23</v>
      </c>
    </row>
    <row r="27" spans="3:60" s="1" customFormat="1" ht="12.75" customHeight="1" x14ac:dyDescent="0.2">
      <c r="C27" s="1" t="s">
        <v>133</v>
      </c>
      <c r="D27" s="4" t="s">
        <v>134</v>
      </c>
      <c r="E27" s="85"/>
      <c r="F27" s="86">
        <v>-1550</v>
      </c>
      <c r="G27" s="86">
        <v>-1550</v>
      </c>
      <c r="H27" s="86">
        <v>-1783</v>
      </c>
      <c r="I27" s="86">
        <v>-1395</v>
      </c>
      <c r="J27" s="86">
        <v>-1395</v>
      </c>
      <c r="K27" s="86">
        <v>-1604</v>
      </c>
      <c r="L27" s="86">
        <v>-1395</v>
      </c>
      <c r="M27" s="86">
        <v>-1395</v>
      </c>
      <c r="N27" s="86">
        <v>-1604</v>
      </c>
      <c r="O27" s="86">
        <v>-1395</v>
      </c>
      <c r="P27" s="86">
        <v>-1395</v>
      </c>
      <c r="Q27" s="86">
        <v>-1604</v>
      </c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6"/>
      <c r="BA27" s="86"/>
      <c r="BB27" s="86"/>
      <c r="BC27" s="86"/>
      <c r="BD27" s="86"/>
      <c r="BE27" s="86"/>
      <c r="BG27" s="87">
        <f t="shared" si="1"/>
        <v>-18065</v>
      </c>
      <c r="BH27" s="1" t="s">
        <v>23</v>
      </c>
    </row>
    <row r="28" spans="3:60" s="1" customFormat="1" ht="12.75" customHeight="1" x14ac:dyDescent="0.2">
      <c r="C28" s="1" t="s">
        <v>135</v>
      </c>
      <c r="D28" s="4" t="s">
        <v>136</v>
      </c>
      <c r="E28" s="85"/>
      <c r="F28" s="86">
        <v>-10000</v>
      </c>
      <c r="G28" s="86">
        <v>-10000</v>
      </c>
      <c r="H28" s="86">
        <v>-10000</v>
      </c>
      <c r="I28" s="86">
        <v>-10000</v>
      </c>
      <c r="J28" s="86">
        <v>-10000</v>
      </c>
      <c r="K28" s="86">
        <v>-10000</v>
      </c>
      <c r="L28" s="86">
        <v>-10000</v>
      </c>
      <c r="M28" s="86">
        <v>-10000</v>
      </c>
      <c r="N28" s="86">
        <v>-10000</v>
      </c>
      <c r="O28" s="86">
        <v>-10000</v>
      </c>
      <c r="P28" s="86">
        <v>-10000</v>
      </c>
      <c r="Q28" s="86">
        <v>-10000</v>
      </c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G28" s="87">
        <f t="shared" si="1"/>
        <v>-120000</v>
      </c>
      <c r="BH28" s="1" t="s">
        <v>23</v>
      </c>
    </row>
    <row r="29" spans="3:60" s="1" customFormat="1" ht="12.75" customHeight="1" x14ac:dyDescent="0.2">
      <c r="C29" s="1" t="s">
        <v>139</v>
      </c>
      <c r="D29" s="4" t="s">
        <v>140</v>
      </c>
      <c r="E29" s="85"/>
      <c r="F29" s="86">
        <v>-28383</v>
      </c>
      <c r="G29" s="86">
        <v>-28683</v>
      </c>
      <c r="H29" s="86">
        <v>-30988</v>
      </c>
      <c r="I29" s="86">
        <v>-28228</v>
      </c>
      <c r="J29" s="86">
        <v>-28328</v>
      </c>
      <c r="K29" s="86">
        <v>-30809</v>
      </c>
      <c r="L29" s="86">
        <v>-28228</v>
      </c>
      <c r="M29" s="86">
        <v>-28528</v>
      </c>
      <c r="N29" s="86">
        <v>-30809</v>
      </c>
      <c r="O29" s="86">
        <v>-28228</v>
      </c>
      <c r="P29" s="86">
        <v>-28328</v>
      </c>
      <c r="Q29" s="86">
        <v>-30809</v>
      </c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G29" s="87">
        <f t="shared" si="1"/>
        <v>-350349</v>
      </c>
      <c r="BH29" s="1" t="s">
        <v>64</v>
      </c>
    </row>
    <row r="30" spans="3:60" s="1" customFormat="1" ht="12.75" customHeight="1" x14ac:dyDescent="0.2">
      <c r="C30" s="1" t="s">
        <v>141</v>
      </c>
      <c r="D30" s="4" t="s">
        <v>142</v>
      </c>
      <c r="E30" s="85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G30" s="87">
        <f t="shared" si="1"/>
        <v>0</v>
      </c>
      <c r="BH30" s="1" t="s">
        <v>16</v>
      </c>
    </row>
    <row r="31" spans="3:60" s="1" customFormat="1" ht="12.75" customHeight="1" x14ac:dyDescent="0.2">
      <c r="C31" s="1" t="s">
        <v>147</v>
      </c>
      <c r="D31" s="4" t="s">
        <v>148</v>
      </c>
      <c r="E31" s="85"/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0</v>
      </c>
      <c r="M31" s="86">
        <v>0</v>
      </c>
      <c r="N31" s="86">
        <v>0</v>
      </c>
      <c r="O31" s="86">
        <v>0</v>
      </c>
      <c r="P31" s="86">
        <v>0</v>
      </c>
      <c r="Q31" s="86">
        <v>0</v>
      </c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6"/>
      <c r="AX31" s="86"/>
      <c r="AY31" s="86"/>
      <c r="AZ31" s="86"/>
      <c r="BA31" s="86"/>
      <c r="BB31" s="86"/>
      <c r="BC31" s="86"/>
      <c r="BD31" s="86"/>
      <c r="BE31" s="86"/>
      <c r="BG31" s="87">
        <f t="shared" si="1"/>
        <v>0</v>
      </c>
      <c r="BH31" s="1" t="s">
        <v>64</v>
      </c>
    </row>
    <row r="32" spans="3:60" s="1" customFormat="1" ht="12.75" customHeight="1" x14ac:dyDescent="0.2">
      <c r="C32" s="1" t="s">
        <v>149</v>
      </c>
      <c r="D32" s="4" t="s">
        <v>150</v>
      </c>
      <c r="E32" s="85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G32" s="87">
        <f t="shared" si="1"/>
        <v>0</v>
      </c>
      <c r="BH32" s="1" t="s">
        <v>16</v>
      </c>
    </row>
    <row r="33" spans="3:60" s="1" customFormat="1" ht="12.75" customHeight="1" x14ac:dyDescent="0.2">
      <c r="C33" s="1" t="s">
        <v>271</v>
      </c>
      <c r="D33" s="4" t="s">
        <v>272</v>
      </c>
      <c r="E33" s="85"/>
      <c r="F33" s="86">
        <v>-200</v>
      </c>
      <c r="G33" s="86">
        <v>-200</v>
      </c>
      <c r="H33" s="86">
        <v>-200</v>
      </c>
      <c r="I33" s="86">
        <v>-200</v>
      </c>
      <c r="J33" s="86">
        <v>-200</v>
      </c>
      <c r="K33" s="86">
        <v>-200</v>
      </c>
      <c r="L33" s="86">
        <v>-200</v>
      </c>
      <c r="M33" s="86">
        <v>-200</v>
      </c>
      <c r="N33" s="86">
        <v>-200</v>
      </c>
      <c r="O33" s="86">
        <v>-200</v>
      </c>
      <c r="P33" s="86">
        <v>-200</v>
      </c>
      <c r="Q33" s="86">
        <v>-200</v>
      </c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G33" s="87">
        <f t="shared" si="1"/>
        <v>-2400</v>
      </c>
      <c r="BH33" s="1" t="s">
        <v>23</v>
      </c>
    </row>
    <row r="34" spans="3:60" s="1" customFormat="1" ht="12.75" customHeight="1" x14ac:dyDescent="0.2">
      <c r="C34" s="1" t="s">
        <v>153</v>
      </c>
      <c r="D34" s="4" t="s">
        <v>154</v>
      </c>
      <c r="E34" s="85"/>
      <c r="F34" s="86">
        <v>-200</v>
      </c>
      <c r="G34" s="86">
        <v>-200</v>
      </c>
      <c r="H34" s="86">
        <v>-200</v>
      </c>
      <c r="I34" s="86">
        <v>-200</v>
      </c>
      <c r="J34" s="86">
        <v>-200</v>
      </c>
      <c r="K34" s="86">
        <v>-200</v>
      </c>
      <c r="L34" s="86">
        <v>-200</v>
      </c>
      <c r="M34" s="86">
        <v>-200</v>
      </c>
      <c r="N34" s="86">
        <v>-200</v>
      </c>
      <c r="O34" s="86">
        <v>-200</v>
      </c>
      <c r="P34" s="86">
        <v>-200</v>
      </c>
      <c r="Q34" s="86">
        <v>-200</v>
      </c>
      <c r="R34" s="86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86"/>
      <c r="AS34" s="86"/>
      <c r="AT34" s="86"/>
      <c r="AU34" s="86"/>
      <c r="AV34" s="86"/>
      <c r="AW34" s="86"/>
      <c r="AX34" s="86"/>
      <c r="AY34" s="86"/>
      <c r="AZ34" s="86"/>
      <c r="BA34" s="86"/>
      <c r="BB34" s="86"/>
      <c r="BC34" s="86"/>
      <c r="BD34" s="86"/>
      <c r="BE34" s="86"/>
      <c r="BG34" s="87">
        <f t="shared" si="1"/>
        <v>-2400</v>
      </c>
      <c r="BH34" s="1" t="s">
        <v>64</v>
      </c>
    </row>
    <row r="35" spans="3:60" s="1" customFormat="1" ht="12.75" customHeight="1" x14ac:dyDescent="0.2">
      <c r="C35" s="1" t="s">
        <v>155</v>
      </c>
      <c r="D35" s="4" t="s">
        <v>156</v>
      </c>
      <c r="E35" s="85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G35" s="87">
        <f t="shared" si="1"/>
        <v>0</v>
      </c>
      <c r="BH35" s="1" t="s">
        <v>16</v>
      </c>
    </row>
    <row r="36" spans="3:60" s="1" customFormat="1" ht="12.75" customHeight="1" x14ac:dyDescent="0.2">
      <c r="C36" s="1" t="s">
        <v>157</v>
      </c>
      <c r="D36" s="4" t="s">
        <v>158</v>
      </c>
      <c r="E36" s="85"/>
      <c r="F36" s="86"/>
      <c r="G36" s="86">
        <v>-200</v>
      </c>
      <c r="H36" s="86"/>
      <c r="I36" s="86"/>
      <c r="J36" s="86">
        <v>-200</v>
      </c>
      <c r="K36" s="86"/>
      <c r="L36" s="86"/>
      <c r="M36" s="86">
        <v>-200</v>
      </c>
      <c r="N36" s="86"/>
      <c r="O36" s="86"/>
      <c r="P36" s="86">
        <v>-200</v>
      </c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G36" s="87">
        <f t="shared" si="1"/>
        <v>-800</v>
      </c>
      <c r="BH36" s="1" t="s">
        <v>23</v>
      </c>
    </row>
    <row r="37" spans="3:60" s="1" customFormat="1" ht="12.75" customHeight="1" x14ac:dyDescent="0.2">
      <c r="C37" s="1" t="s">
        <v>161</v>
      </c>
      <c r="D37" s="4" t="s">
        <v>162</v>
      </c>
      <c r="E37" s="85"/>
      <c r="F37" s="86">
        <v>0</v>
      </c>
      <c r="G37" s="86">
        <v>-200</v>
      </c>
      <c r="H37" s="86">
        <v>0</v>
      </c>
      <c r="I37" s="86">
        <v>0</v>
      </c>
      <c r="J37" s="86">
        <v>-200</v>
      </c>
      <c r="K37" s="86">
        <v>0</v>
      </c>
      <c r="L37" s="86">
        <v>0</v>
      </c>
      <c r="M37" s="86">
        <v>-200</v>
      </c>
      <c r="N37" s="86">
        <v>0</v>
      </c>
      <c r="O37" s="86">
        <v>0</v>
      </c>
      <c r="P37" s="86">
        <v>-200</v>
      </c>
      <c r="Q37" s="86">
        <v>0</v>
      </c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G37" s="87">
        <f t="shared" si="1"/>
        <v>-800</v>
      </c>
      <c r="BH37" s="1" t="s">
        <v>64</v>
      </c>
    </row>
    <row r="38" spans="3:60" s="1" customFormat="1" ht="12.75" customHeight="1" x14ac:dyDescent="0.2">
      <c r="C38" s="1" t="s">
        <v>163</v>
      </c>
      <c r="D38" s="4" t="s">
        <v>164</v>
      </c>
      <c r="E38" s="85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G38" s="87">
        <f t="shared" si="1"/>
        <v>0</v>
      </c>
      <c r="BH38" s="1" t="s">
        <v>16</v>
      </c>
    </row>
    <row r="39" spans="3:60" s="1" customFormat="1" ht="12.75" customHeight="1" x14ac:dyDescent="0.2">
      <c r="C39" s="1" t="s">
        <v>275</v>
      </c>
      <c r="D39" s="4" t="s">
        <v>276</v>
      </c>
      <c r="E39" s="85"/>
      <c r="F39" s="86">
        <v>-900</v>
      </c>
      <c r="G39" s="86">
        <v>-900</v>
      </c>
      <c r="H39" s="86">
        <v>-900</v>
      </c>
      <c r="I39" s="86">
        <v>-900</v>
      </c>
      <c r="J39" s="86">
        <v>-900</v>
      </c>
      <c r="K39" s="86">
        <v>-900</v>
      </c>
      <c r="L39" s="86">
        <v>-900</v>
      </c>
      <c r="M39" s="86">
        <v>-900</v>
      </c>
      <c r="N39" s="86">
        <v>-900</v>
      </c>
      <c r="O39" s="86">
        <v>-900</v>
      </c>
      <c r="P39" s="86">
        <v>-900</v>
      </c>
      <c r="Q39" s="86">
        <v>-900</v>
      </c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86"/>
      <c r="BG39" s="87">
        <f t="shared" si="1"/>
        <v>-10800</v>
      </c>
      <c r="BH39" s="1" t="s">
        <v>23</v>
      </c>
    </row>
    <row r="40" spans="3:60" s="1" customFormat="1" ht="12.75" customHeight="1" x14ac:dyDescent="0.2">
      <c r="C40" s="1" t="s">
        <v>171</v>
      </c>
      <c r="D40" s="4" t="s">
        <v>172</v>
      </c>
      <c r="E40" s="85"/>
      <c r="F40" s="86">
        <v>-900</v>
      </c>
      <c r="G40" s="86">
        <v>-900</v>
      </c>
      <c r="H40" s="86">
        <v>-900</v>
      </c>
      <c r="I40" s="86">
        <v>-900</v>
      </c>
      <c r="J40" s="86">
        <v>-900</v>
      </c>
      <c r="K40" s="86">
        <v>-900</v>
      </c>
      <c r="L40" s="86">
        <v>-900</v>
      </c>
      <c r="M40" s="86">
        <v>-900</v>
      </c>
      <c r="N40" s="86">
        <v>-900</v>
      </c>
      <c r="O40" s="86">
        <v>-900</v>
      </c>
      <c r="P40" s="86">
        <v>-900</v>
      </c>
      <c r="Q40" s="86">
        <v>-900</v>
      </c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6"/>
      <c r="BD40" s="86"/>
      <c r="BE40" s="86"/>
      <c r="BG40" s="87">
        <f t="shared" si="1"/>
        <v>-10800</v>
      </c>
      <c r="BH40" s="1" t="s">
        <v>64</v>
      </c>
    </row>
    <row r="41" spans="3:60" s="1" customFormat="1" ht="12.75" customHeight="1" x14ac:dyDescent="0.2">
      <c r="C41" s="1" t="s">
        <v>173</v>
      </c>
      <c r="D41" s="4" t="s">
        <v>174</v>
      </c>
      <c r="E41" s="85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G41" s="87">
        <f t="shared" si="1"/>
        <v>0</v>
      </c>
      <c r="BH41" s="1" t="s">
        <v>16</v>
      </c>
    </row>
    <row r="42" spans="3:60" s="1" customFormat="1" ht="12.75" customHeight="1" x14ac:dyDescent="0.2">
      <c r="C42" s="1" t="s">
        <v>175</v>
      </c>
      <c r="D42" s="4" t="s">
        <v>176</v>
      </c>
      <c r="E42" s="85"/>
      <c r="F42" s="86">
        <v>-21680</v>
      </c>
      <c r="G42" s="86">
        <v>-21680</v>
      </c>
      <c r="H42" s="86">
        <v>-21680</v>
      </c>
      <c r="I42" s="86">
        <v>-21680</v>
      </c>
      <c r="J42" s="86">
        <v>-21680</v>
      </c>
      <c r="K42" s="86">
        <v>-22414</v>
      </c>
      <c r="L42" s="86">
        <v>-22414</v>
      </c>
      <c r="M42" s="86">
        <v>-22414</v>
      </c>
      <c r="N42" s="86">
        <v>-22414</v>
      </c>
      <c r="O42" s="86">
        <v>-22414</v>
      </c>
      <c r="P42" s="86">
        <v>-22414</v>
      </c>
      <c r="Q42" s="86">
        <v>-22414</v>
      </c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G42" s="87">
        <f t="shared" si="1"/>
        <v>-265298</v>
      </c>
      <c r="BH42" s="1" t="s">
        <v>23</v>
      </c>
    </row>
    <row r="43" spans="3:60" s="1" customFormat="1" ht="12.75" customHeight="1" x14ac:dyDescent="0.2">
      <c r="C43" s="1" t="s">
        <v>177</v>
      </c>
      <c r="D43" s="4" t="s">
        <v>178</v>
      </c>
      <c r="E43" s="85"/>
      <c r="F43" s="86">
        <v>4053.2</v>
      </c>
      <c r="G43" s="86">
        <v>4053.2</v>
      </c>
      <c r="H43" s="86">
        <v>4053.2</v>
      </c>
      <c r="I43" s="86">
        <v>4053.2</v>
      </c>
      <c r="J43" s="86">
        <v>4053.2</v>
      </c>
      <c r="K43" s="86">
        <v>4053.2</v>
      </c>
      <c r="L43" s="86">
        <v>4053.2</v>
      </c>
      <c r="M43" s="86">
        <v>4053.2</v>
      </c>
      <c r="N43" s="86">
        <v>4053.2</v>
      </c>
      <c r="O43" s="86">
        <v>4053.2</v>
      </c>
      <c r="P43" s="86">
        <v>4053.2</v>
      </c>
      <c r="Q43" s="86">
        <v>4053.2</v>
      </c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G43" s="87">
        <f t="shared" si="1"/>
        <v>48638.399999999994</v>
      </c>
      <c r="BH43" s="1" t="s">
        <v>23</v>
      </c>
    </row>
    <row r="44" spans="3:60" s="1" customFormat="1" ht="12.75" customHeight="1" x14ac:dyDescent="0.2">
      <c r="C44" s="1" t="s">
        <v>179</v>
      </c>
      <c r="D44" s="4" t="s">
        <v>180</v>
      </c>
      <c r="E44" s="85"/>
      <c r="F44" s="86">
        <v>7225</v>
      </c>
      <c r="G44" s="86">
        <v>7225</v>
      </c>
      <c r="H44" s="86">
        <v>7225</v>
      </c>
      <c r="I44" s="86">
        <v>7225</v>
      </c>
      <c r="J44" s="86">
        <v>7225</v>
      </c>
      <c r="K44" s="86">
        <v>7225</v>
      </c>
      <c r="L44" s="86">
        <v>7225</v>
      </c>
      <c r="M44" s="86">
        <v>7225</v>
      </c>
      <c r="N44" s="86">
        <v>7225</v>
      </c>
      <c r="O44" s="86">
        <v>7225</v>
      </c>
      <c r="P44" s="86">
        <v>7225</v>
      </c>
      <c r="Q44" s="86">
        <v>7225</v>
      </c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G44" s="87">
        <f t="shared" si="1"/>
        <v>86700</v>
      </c>
      <c r="BH44" s="1" t="s">
        <v>23</v>
      </c>
    </row>
    <row r="45" spans="3:60" s="1" customFormat="1" ht="12.75" customHeight="1" x14ac:dyDescent="0.2">
      <c r="C45" s="1" t="s">
        <v>181</v>
      </c>
      <c r="D45" s="4" t="s">
        <v>182</v>
      </c>
      <c r="E45" s="85"/>
      <c r="F45" s="86">
        <v>-2500</v>
      </c>
      <c r="G45" s="86">
        <v>-2500</v>
      </c>
      <c r="H45" s="86">
        <v>-2500</v>
      </c>
      <c r="I45" s="86">
        <v>-2500</v>
      </c>
      <c r="J45" s="86">
        <v>-2500</v>
      </c>
      <c r="K45" s="86">
        <v>-2500</v>
      </c>
      <c r="L45" s="86">
        <v>-2500</v>
      </c>
      <c r="M45" s="86">
        <v>-2500</v>
      </c>
      <c r="N45" s="86">
        <v>-2500</v>
      </c>
      <c r="O45" s="86">
        <v>-2500</v>
      </c>
      <c r="P45" s="86">
        <v>-2500</v>
      </c>
      <c r="Q45" s="86">
        <v>-2500</v>
      </c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G45" s="87">
        <f t="shared" si="1"/>
        <v>-30000</v>
      </c>
      <c r="BH45" s="1" t="s">
        <v>23</v>
      </c>
    </row>
    <row r="46" spans="3:60" s="1" customFormat="1" ht="12.75" customHeight="1" x14ac:dyDescent="0.2">
      <c r="C46" s="1" t="s">
        <v>183</v>
      </c>
      <c r="D46" s="4" t="s">
        <v>184</v>
      </c>
      <c r="E46" s="85"/>
      <c r="F46" s="86">
        <v>-50</v>
      </c>
      <c r="G46" s="86">
        <v>-50</v>
      </c>
      <c r="H46" s="86">
        <v>-50</v>
      </c>
      <c r="I46" s="86">
        <v>-50</v>
      </c>
      <c r="J46" s="86">
        <v>-50</v>
      </c>
      <c r="K46" s="86">
        <v>-50</v>
      </c>
      <c r="L46" s="86">
        <v>-50</v>
      </c>
      <c r="M46" s="86">
        <v>-50</v>
      </c>
      <c r="N46" s="86">
        <v>-50</v>
      </c>
      <c r="O46" s="86">
        <v>-50</v>
      </c>
      <c r="P46" s="86">
        <v>-50</v>
      </c>
      <c r="Q46" s="86">
        <v>-50</v>
      </c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G46" s="87">
        <f t="shared" si="1"/>
        <v>-600</v>
      </c>
      <c r="BH46" s="1" t="s">
        <v>23</v>
      </c>
    </row>
    <row r="47" spans="3:60" s="1" customFormat="1" ht="12.75" customHeight="1" x14ac:dyDescent="0.2">
      <c r="C47" s="1" t="s">
        <v>185</v>
      </c>
      <c r="D47" s="4" t="s">
        <v>186</v>
      </c>
      <c r="E47" s="85"/>
      <c r="F47" s="86">
        <v>-100</v>
      </c>
      <c r="G47" s="86">
        <v>-100</v>
      </c>
      <c r="H47" s="86">
        <v>-100</v>
      </c>
      <c r="I47" s="86">
        <v>-100</v>
      </c>
      <c r="J47" s="86">
        <v>-100</v>
      </c>
      <c r="K47" s="86">
        <v>-100</v>
      </c>
      <c r="L47" s="86">
        <v>-100</v>
      </c>
      <c r="M47" s="86">
        <v>-100</v>
      </c>
      <c r="N47" s="86">
        <v>-100</v>
      </c>
      <c r="O47" s="86">
        <v>-100</v>
      </c>
      <c r="P47" s="86">
        <v>-100</v>
      </c>
      <c r="Q47" s="86">
        <v>-100</v>
      </c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G47" s="87">
        <f t="shared" si="1"/>
        <v>-1200</v>
      </c>
      <c r="BH47" s="1" t="s">
        <v>23</v>
      </c>
    </row>
    <row r="48" spans="3:60" s="1" customFormat="1" ht="12.75" customHeight="1" x14ac:dyDescent="0.2">
      <c r="C48" s="1" t="s">
        <v>187</v>
      </c>
      <c r="D48" s="4" t="s">
        <v>188</v>
      </c>
      <c r="E48" s="85"/>
      <c r="F48" s="86">
        <v>-250</v>
      </c>
      <c r="G48" s="86">
        <v>-250</v>
      </c>
      <c r="H48" s="86">
        <v>-250</v>
      </c>
      <c r="I48" s="86">
        <v>-250</v>
      </c>
      <c r="J48" s="86">
        <v>-250</v>
      </c>
      <c r="K48" s="86">
        <v>-250</v>
      </c>
      <c r="L48" s="86">
        <v>-250</v>
      </c>
      <c r="M48" s="86">
        <v>-250</v>
      </c>
      <c r="N48" s="86">
        <v>-250</v>
      </c>
      <c r="O48" s="86">
        <v>-250</v>
      </c>
      <c r="P48" s="86">
        <v>-250</v>
      </c>
      <c r="Q48" s="86">
        <v>-250</v>
      </c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G48" s="87">
        <f t="shared" si="1"/>
        <v>-3000</v>
      </c>
      <c r="BH48" s="1" t="s">
        <v>23</v>
      </c>
    </row>
    <row r="49" spans="3:60" s="1" customFormat="1" ht="12.75" customHeight="1" x14ac:dyDescent="0.2">
      <c r="C49" s="1" t="s">
        <v>189</v>
      </c>
      <c r="D49" s="4" t="s">
        <v>190</v>
      </c>
      <c r="E49" s="85"/>
      <c r="F49" s="86">
        <v>-3000</v>
      </c>
      <c r="G49" s="86">
        <v>-3000</v>
      </c>
      <c r="H49" s="86">
        <v>-3000</v>
      </c>
      <c r="I49" s="86">
        <v>-3000</v>
      </c>
      <c r="J49" s="86">
        <v>-3000</v>
      </c>
      <c r="K49" s="86">
        <v>-3000</v>
      </c>
      <c r="L49" s="86">
        <v>-3000</v>
      </c>
      <c r="M49" s="86">
        <v>-3000</v>
      </c>
      <c r="N49" s="86">
        <v>-3000</v>
      </c>
      <c r="O49" s="86">
        <v>-3000</v>
      </c>
      <c r="P49" s="86">
        <v>-3000</v>
      </c>
      <c r="Q49" s="86">
        <v>-3000</v>
      </c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G49" s="87">
        <f t="shared" si="1"/>
        <v>-36000</v>
      </c>
      <c r="BH49" s="1" t="s">
        <v>23</v>
      </c>
    </row>
    <row r="50" spans="3:60" s="1" customFormat="1" ht="12.75" customHeight="1" x14ac:dyDescent="0.2">
      <c r="C50" s="1" t="s">
        <v>193</v>
      </c>
      <c r="D50" s="4" t="s">
        <v>194</v>
      </c>
      <c r="E50" s="85"/>
      <c r="F50" s="86">
        <v>-750</v>
      </c>
      <c r="G50" s="86">
        <v>-750</v>
      </c>
      <c r="H50" s="86">
        <v>-750</v>
      </c>
      <c r="I50" s="86">
        <v>-750</v>
      </c>
      <c r="J50" s="86">
        <v>-750</v>
      </c>
      <c r="K50" s="86">
        <v>-750</v>
      </c>
      <c r="L50" s="86">
        <v>-750</v>
      </c>
      <c r="M50" s="86">
        <v>-750</v>
      </c>
      <c r="N50" s="86">
        <v>-750</v>
      </c>
      <c r="O50" s="86">
        <v>-750</v>
      </c>
      <c r="P50" s="86">
        <v>-750</v>
      </c>
      <c r="Q50" s="86">
        <v>-750</v>
      </c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G50" s="87">
        <f t="shared" si="1"/>
        <v>-9000</v>
      </c>
      <c r="BH50" s="1" t="s">
        <v>23</v>
      </c>
    </row>
    <row r="51" spans="3:60" s="1" customFormat="1" ht="12.75" customHeight="1" x14ac:dyDescent="0.2">
      <c r="C51" s="1" t="s">
        <v>195</v>
      </c>
      <c r="D51" s="4" t="s">
        <v>196</v>
      </c>
      <c r="E51" s="85"/>
      <c r="F51" s="86">
        <v>-300</v>
      </c>
      <c r="G51" s="86">
        <v>-300</v>
      </c>
      <c r="H51" s="86">
        <v>-300</v>
      </c>
      <c r="I51" s="86">
        <v>-300</v>
      </c>
      <c r="J51" s="86">
        <v>-300</v>
      </c>
      <c r="K51" s="86">
        <v>-300</v>
      </c>
      <c r="L51" s="86">
        <v>-300</v>
      </c>
      <c r="M51" s="86">
        <v>-300</v>
      </c>
      <c r="N51" s="86">
        <v>-300</v>
      </c>
      <c r="O51" s="86">
        <v>-300</v>
      </c>
      <c r="P51" s="86">
        <v>-300</v>
      </c>
      <c r="Q51" s="86">
        <v>-300</v>
      </c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G51" s="87">
        <f t="shared" si="1"/>
        <v>-3600</v>
      </c>
      <c r="BH51" s="1" t="s">
        <v>23</v>
      </c>
    </row>
    <row r="52" spans="3:60" s="1" customFormat="1" ht="12.75" customHeight="1" x14ac:dyDescent="0.2">
      <c r="C52" s="1" t="s">
        <v>197</v>
      </c>
      <c r="D52" s="4" t="s">
        <v>198</v>
      </c>
      <c r="E52" s="85"/>
      <c r="F52" s="86">
        <v>-17351.8</v>
      </c>
      <c r="G52" s="86">
        <v>-17351.8</v>
      </c>
      <c r="H52" s="86">
        <v>-17351.8</v>
      </c>
      <c r="I52" s="86">
        <v>-17351.8</v>
      </c>
      <c r="J52" s="86">
        <v>-17351.8</v>
      </c>
      <c r="K52" s="86">
        <v>-18085.8</v>
      </c>
      <c r="L52" s="86">
        <v>-18085.8</v>
      </c>
      <c r="M52" s="86">
        <v>-18085.8</v>
      </c>
      <c r="N52" s="86">
        <v>-18085.8</v>
      </c>
      <c r="O52" s="86">
        <v>-18085.8</v>
      </c>
      <c r="P52" s="86">
        <v>-18085.8</v>
      </c>
      <c r="Q52" s="86">
        <v>-18085.8</v>
      </c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G52" s="87">
        <f t="shared" si="1"/>
        <v>-213359.59999999995</v>
      </c>
      <c r="BH52" s="1" t="s">
        <v>64</v>
      </c>
    </row>
    <row r="53" spans="3:60" s="1" customFormat="1" ht="12.75" customHeight="1" x14ac:dyDescent="0.2">
      <c r="C53" s="1" t="s">
        <v>199</v>
      </c>
      <c r="D53" s="4" t="s">
        <v>200</v>
      </c>
      <c r="E53" s="85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G53" s="87">
        <f t="shared" si="1"/>
        <v>0</v>
      </c>
      <c r="BH53" s="1" t="s">
        <v>16</v>
      </c>
    </row>
    <row r="54" spans="3:60" s="1" customFormat="1" ht="12.75" customHeight="1" x14ac:dyDescent="0.2">
      <c r="C54" s="1" t="s">
        <v>201</v>
      </c>
      <c r="D54" s="4" t="s">
        <v>202</v>
      </c>
      <c r="E54" s="85"/>
      <c r="F54" s="86"/>
      <c r="G54" s="86">
        <v>-250</v>
      </c>
      <c r="H54" s="86"/>
      <c r="I54" s="86"/>
      <c r="J54" s="86">
        <v>-250</v>
      </c>
      <c r="K54" s="86"/>
      <c r="L54" s="86"/>
      <c r="M54" s="86">
        <v>-250</v>
      </c>
      <c r="N54" s="86"/>
      <c r="O54" s="86"/>
      <c r="P54" s="86">
        <v>-250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G54" s="87">
        <f t="shared" si="1"/>
        <v>-1000</v>
      </c>
      <c r="BH54" s="1" t="s">
        <v>23</v>
      </c>
    </row>
    <row r="55" spans="3:60" s="1" customFormat="1" ht="12.75" customHeight="1" x14ac:dyDescent="0.2">
      <c r="C55" s="1" t="s">
        <v>203</v>
      </c>
      <c r="D55" s="4" t="s">
        <v>204</v>
      </c>
      <c r="E55" s="85"/>
      <c r="F55" s="86">
        <v>-2000</v>
      </c>
      <c r="G55" s="86">
        <v>-2000</v>
      </c>
      <c r="H55" s="86">
        <v>-2000</v>
      </c>
      <c r="I55" s="86">
        <v>-2000</v>
      </c>
      <c r="J55" s="86">
        <v>-2000</v>
      </c>
      <c r="K55" s="86">
        <v>-2000</v>
      </c>
      <c r="L55" s="86">
        <v>-2000</v>
      </c>
      <c r="M55" s="86">
        <v>-2000</v>
      </c>
      <c r="N55" s="86">
        <v>-2000</v>
      </c>
      <c r="O55" s="86">
        <v>-2000</v>
      </c>
      <c r="P55" s="86">
        <v>-2000</v>
      </c>
      <c r="Q55" s="86">
        <v>-2000</v>
      </c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G55" s="87">
        <f t="shared" si="1"/>
        <v>-24000</v>
      </c>
      <c r="BH55" s="1" t="s">
        <v>23</v>
      </c>
    </row>
    <row r="56" spans="3:60" s="1" customFormat="1" ht="12.75" customHeight="1" x14ac:dyDescent="0.2">
      <c r="C56" s="1" t="s">
        <v>205</v>
      </c>
      <c r="D56" s="4" t="s">
        <v>206</v>
      </c>
      <c r="E56" s="85"/>
      <c r="F56" s="86">
        <v>-2000</v>
      </c>
      <c r="G56" s="86">
        <v>-2250</v>
      </c>
      <c r="H56" s="86">
        <v>-2000</v>
      </c>
      <c r="I56" s="86">
        <v>-2000</v>
      </c>
      <c r="J56" s="86">
        <v>-2250</v>
      </c>
      <c r="K56" s="86">
        <v>-2000</v>
      </c>
      <c r="L56" s="86">
        <v>-2000</v>
      </c>
      <c r="M56" s="86">
        <v>-2250</v>
      </c>
      <c r="N56" s="86">
        <v>-2000</v>
      </c>
      <c r="O56" s="86">
        <v>-2000</v>
      </c>
      <c r="P56" s="86">
        <v>-2250</v>
      </c>
      <c r="Q56" s="86">
        <v>-2000</v>
      </c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G56" s="87">
        <f t="shared" si="1"/>
        <v>-25000</v>
      </c>
      <c r="BH56" s="1" t="s">
        <v>64</v>
      </c>
    </row>
    <row r="57" spans="3:60" s="1" customFormat="1" ht="12.75" customHeight="1" x14ac:dyDescent="0.2">
      <c r="C57" s="1" t="s">
        <v>207</v>
      </c>
      <c r="D57" s="4" t="s">
        <v>208</v>
      </c>
      <c r="E57" s="85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G57" s="87">
        <f t="shared" si="1"/>
        <v>0</v>
      </c>
      <c r="BH57" s="1" t="s">
        <v>16</v>
      </c>
    </row>
    <row r="58" spans="3:60" s="1" customFormat="1" ht="12.75" customHeight="1" x14ac:dyDescent="0.2">
      <c r="C58" s="1" t="s">
        <v>211</v>
      </c>
      <c r="D58" s="4" t="s">
        <v>281</v>
      </c>
      <c r="E58" s="85"/>
      <c r="F58" s="86">
        <v>0</v>
      </c>
      <c r="G58" s="86">
        <v>0</v>
      </c>
      <c r="H58" s="86">
        <v>0</v>
      </c>
      <c r="I58" s="86">
        <v>0</v>
      </c>
      <c r="J58" s="86">
        <v>0</v>
      </c>
      <c r="K58" s="86">
        <v>0</v>
      </c>
      <c r="L58" s="86">
        <v>0</v>
      </c>
      <c r="M58" s="86">
        <v>0</v>
      </c>
      <c r="N58" s="86">
        <v>0</v>
      </c>
      <c r="O58" s="86">
        <v>0</v>
      </c>
      <c r="P58" s="86">
        <v>0</v>
      </c>
      <c r="Q58" s="86">
        <v>0</v>
      </c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G58" s="87">
        <f t="shared" si="1"/>
        <v>0</v>
      </c>
      <c r="BH58" s="1" t="s">
        <v>64</v>
      </c>
    </row>
    <row r="59" spans="3:60" s="1" customFormat="1" ht="12.75" customHeight="1" x14ac:dyDescent="0.2">
      <c r="C59" s="1" t="s">
        <v>213</v>
      </c>
      <c r="D59" s="4" t="s">
        <v>214</v>
      </c>
      <c r="E59" s="85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G59" s="87">
        <f t="shared" si="1"/>
        <v>0</v>
      </c>
      <c r="BH59" s="1" t="s">
        <v>16</v>
      </c>
    </row>
    <row r="60" spans="3:60" s="1" customFormat="1" ht="12.75" customHeight="1" x14ac:dyDescent="0.2">
      <c r="C60" s="1" t="s">
        <v>215</v>
      </c>
      <c r="D60" s="4" t="s">
        <v>216</v>
      </c>
      <c r="E60" s="85"/>
      <c r="F60" s="86"/>
      <c r="G60" s="86"/>
      <c r="H60" s="86"/>
      <c r="I60" s="86"/>
      <c r="J60" s="86">
        <v>-2000</v>
      </c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G60" s="87">
        <f t="shared" si="1"/>
        <v>-2000</v>
      </c>
      <c r="BH60" s="1" t="s">
        <v>23</v>
      </c>
    </row>
    <row r="61" spans="3:60" s="1" customFormat="1" ht="12.75" customHeight="1" x14ac:dyDescent="0.2">
      <c r="C61" s="1" t="s">
        <v>217</v>
      </c>
      <c r="D61" s="4" t="s">
        <v>218</v>
      </c>
      <c r="E61" s="85"/>
      <c r="F61" s="86">
        <v>-600</v>
      </c>
      <c r="G61" s="86">
        <v>-600</v>
      </c>
      <c r="H61" s="86">
        <v>-600</v>
      </c>
      <c r="I61" s="86">
        <v>-600</v>
      </c>
      <c r="J61" s="86">
        <v>-600</v>
      </c>
      <c r="K61" s="86">
        <v>-600</v>
      </c>
      <c r="L61" s="86">
        <v>-600</v>
      </c>
      <c r="M61" s="86">
        <v>-600</v>
      </c>
      <c r="N61" s="86">
        <v>-600</v>
      </c>
      <c r="O61" s="86">
        <v>-600</v>
      </c>
      <c r="P61" s="86">
        <v>-600</v>
      </c>
      <c r="Q61" s="86">
        <v>-600</v>
      </c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G61" s="87">
        <f t="shared" si="1"/>
        <v>-7200</v>
      </c>
      <c r="BH61" s="1" t="s">
        <v>23</v>
      </c>
    </row>
    <row r="62" spans="3:60" s="1" customFormat="1" ht="12.75" customHeight="1" x14ac:dyDescent="0.2">
      <c r="C62" s="1" t="s">
        <v>219</v>
      </c>
      <c r="D62" s="4" t="s">
        <v>220</v>
      </c>
      <c r="E62" s="85"/>
      <c r="F62" s="86">
        <v>-600</v>
      </c>
      <c r="G62" s="86">
        <v>-600</v>
      </c>
      <c r="H62" s="86">
        <v>-600</v>
      </c>
      <c r="I62" s="86">
        <v>-600</v>
      </c>
      <c r="J62" s="86">
        <v>-2600</v>
      </c>
      <c r="K62" s="86">
        <v>-600</v>
      </c>
      <c r="L62" s="86">
        <v>-600</v>
      </c>
      <c r="M62" s="86">
        <v>-600</v>
      </c>
      <c r="N62" s="86">
        <v>-600</v>
      </c>
      <c r="O62" s="86">
        <v>-600</v>
      </c>
      <c r="P62" s="86">
        <v>-600</v>
      </c>
      <c r="Q62" s="86">
        <v>-600</v>
      </c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G62" s="87">
        <f t="shared" si="1"/>
        <v>-9200</v>
      </c>
      <c r="BH62" s="1" t="s">
        <v>64</v>
      </c>
    </row>
    <row r="63" spans="3:60" s="1" customFormat="1" ht="12.75" customHeight="1" x14ac:dyDescent="0.2">
      <c r="C63" s="1" t="s">
        <v>221</v>
      </c>
      <c r="D63" s="4" t="s">
        <v>222</v>
      </c>
      <c r="E63" s="85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G63" s="87">
        <f t="shared" si="1"/>
        <v>0</v>
      </c>
      <c r="BH63" s="1" t="s">
        <v>16</v>
      </c>
    </row>
    <row r="64" spans="3:60" s="1" customFormat="1" ht="12.75" customHeight="1" x14ac:dyDescent="0.2">
      <c r="C64" s="1" t="s">
        <v>223</v>
      </c>
      <c r="D64" s="4" t="s">
        <v>224</v>
      </c>
      <c r="E64" s="85"/>
      <c r="F64" s="86">
        <v>0</v>
      </c>
      <c r="G64" s="86">
        <v>0</v>
      </c>
      <c r="H64" s="86">
        <v>0</v>
      </c>
      <c r="I64" s="86">
        <v>0</v>
      </c>
      <c r="J64" s="86">
        <v>0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  <c r="P64" s="86">
        <v>0</v>
      </c>
      <c r="Q64" s="86">
        <v>0</v>
      </c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G64" s="87">
        <f t="shared" si="1"/>
        <v>0</v>
      </c>
      <c r="BH64" s="1" t="s">
        <v>64</v>
      </c>
    </row>
    <row r="65" spans="1:60" s="1" customFormat="1" ht="12.75" customHeight="1" x14ac:dyDescent="0.2">
      <c r="C65" s="1" t="s">
        <v>225</v>
      </c>
      <c r="D65" s="4" t="s">
        <v>226</v>
      </c>
      <c r="E65" s="85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G65" s="87">
        <f t="shared" si="1"/>
        <v>0</v>
      </c>
      <c r="BH65" s="1" t="s">
        <v>16</v>
      </c>
    </row>
    <row r="66" spans="1:60" s="1" customFormat="1" ht="12.75" customHeight="1" x14ac:dyDescent="0.2">
      <c r="C66" s="1" t="s">
        <v>227</v>
      </c>
      <c r="D66" s="4" t="s">
        <v>228</v>
      </c>
      <c r="E66" s="85"/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>
        <v>0</v>
      </c>
      <c r="Q66" s="86">
        <v>0</v>
      </c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G66" s="87">
        <f t="shared" si="1"/>
        <v>0</v>
      </c>
      <c r="BH66" s="1" t="s">
        <v>64</v>
      </c>
    </row>
    <row r="67" spans="1:60" s="1" customFormat="1" ht="12.75" customHeight="1" x14ac:dyDescent="0.2">
      <c r="C67" s="1" t="s">
        <v>229</v>
      </c>
      <c r="D67" s="4" t="s">
        <v>230</v>
      </c>
      <c r="E67" s="85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G67" s="87">
        <f t="shared" si="1"/>
        <v>0</v>
      </c>
      <c r="BH67" s="1" t="s">
        <v>16</v>
      </c>
    </row>
    <row r="68" spans="1:60" s="1" customFormat="1" ht="12.75" customHeight="1" x14ac:dyDescent="0.2">
      <c r="C68" s="1" t="s">
        <v>231</v>
      </c>
      <c r="D68" s="4" t="s">
        <v>232</v>
      </c>
      <c r="E68" s="85"/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86">
        <v>0</v>
      </c>
      <c r="N68" s="86">
        <v>0</v>
      </c>
      <c r="O68" s="86">
        <v>0</v>
      </c>
      <c r="P68" s="86">
        <v>0</v>
      </c>
      <c r="Q68" s="86">
        <v>0</v>
      </c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86"/>
      <c r="AS68" s="86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G68" s="87">
        <f t="shared" si="1"/>
        <v>0</v>
      </c>
      <c r="BH68" s="1" t="s">
        <v>64</v>
      </c>
    </row>
    <row r="69" spans="1:60" s="1" customFormat="1" ht="12.75" customHeight="1" x14ac:dyDescent="0.2">
      <c r="C69" s="1" t="s">
        <v>233</v>
      </c>
      <c r="D69" s="4" t="s">
        <v>234</v>
      </c>
      <c r="E69" s="85"/>
      <c r="F69" s="86">
        <v>-49434.8</v>
      </c>
      <c r="G69" s="86">
        <v>-50184.800000000003</v>
      </c>
      <c r="H69" s="86">
        <v>-52039.8</v>
      </c>
      <c r="I69" s="86">
        <v>-49279.8</v>
      </c>
      <c r="J69" s="86">
        <v>-51829.8</v>
      </c>
      <c r="K69" s="86">
        <v>-52594.8</v>
      </c>
      <c r="L69" s="86">
        <v>-50013.8</v>
      </c>
      <c r="M69" s="86">
        <v>-50763.8</v>
      </c>
      <c r="N69" s="86">
        <v>-52594.8</v>
      </c>
      <c r="O69" s="86">
        <v>-50013.8</v>
      </c>
      <c r="P69" s="86">
        <v>-50563.8</v>
      </c>
      <c r="Q69" s="86">
        <v>-52594.8</v>
      </c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G69" s="87">
        <f t="shared" si="1"/>
        <v>-611908.6</v>
      </c>
      <c r="BH69" s="1" t="s">
        <v>64</v>
      </c>
    </row>
    <row r="70" spans="1:60" s="1" customFormat="1" ht="12.75" customHeight="1" x14ac:dyDescent="0.2">
      <c r="C70" s="1" t="s">
        <v>235</v>
      </c>
      <c r="D70" s="4" t="s">
        <v>236</v>
      </c>
      <c r="E70" s="85"/>
      <c r="F70" s="86">
        <v>18815.2</v>
      </c>
      <c r="G70" s="86">
        <v>18065.2</v>
      </c>
      <c r="H70" s="86">
        <v>16210.2</v>
      </c>
      <c r="I70" s="86">
        <v>25795.200000000001</v>
      </c>
      <c r="J70" s="86">
        <v>23245.200000000001</v>
      </c>
      <c r="K70" s="86">
        <v>22480.2</v>
      </c>
      <c r="L70" s="86">
        <v>32568.2</v>
      </c>
      <c r="M70" s="86">
        <v>31818.2</v>
      </c>
      <c r="N70" s="86">
        <v>29987.200000000001</v>
      </c>
      <c r="O70" s="86">
        <v>40827.199999999997</v>
      </c>
      <c r="P70" s="86">
        <v>40277.199999999997</v>
      </c>
      <c r="Q70" s="86">
        <v>38246.199999999997</v>
      </c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G70" s="87">
        <f t="shared" si="1"/>
        <v>338335.4</v>
      </c>
      <c r="BH70" s="1" t="s">
        <v>64</v>
      </c>
    </row>
    <row r="71" spans="1:60" s="1" customFormat="1" ht="12.75" customHeight="1" x14ac:dyDescent="0.2">
      <c r="C71" s="1" t="s">
        <v>237</v>
      </c>
      <c r="D71" s="4" t="s">
        <v>238</v>
      </c>
      <c r="E71" s="85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G71" s="87">
        <f t="shared" si="1"/>
        <v>0</v>
      </c>
      <c r="BH71" s="1" t="s">
        <v>16</v>
      </c>
    </row>
    <row r="72" spans="1:60" s="1" customFormat="1" ht="12.75" customHeight="1" x14ac:dyDescent="0.2">
      <c r="C72" s="1" t="s">
        <v>239</v>
      </c>
      <c r="D72" s="4" t="s">
        <v>238</v>
      </c>
      <c r="E72" s="85"/>
      <c r="F72" s="86">
        <v>18815.2</v>
      </c>
      <c r="G72" s="86">
        <v>18065.2</v>
      </c>
      <c r="H72" s="86">
        <v>16210.2</v>
      </c>
      <c r="I72" s="86">
        <v>25795.200000000001</v>
      </c>
      <c r="J72" s="86">
        <v>23245.200000000001</v>
      </c>
      <c r="K72" s="86">
        <v>22480.2</v>
      </c>
      <c r="L72" s="86">
        <v>32568.2</v>
      </c>
      <c r="M72" s="86">
        <v>31818.2</v>
      </c>
      <c r="N72" s="86">
        <v>29987.200000000001</v>
      </c>
      <c r="O72" s="86">
        <v>40827.199999999997</v>
      </c>
      <c r="P72" s="86">
        <v>40277.199999999997</v>
      </c>
      <c r="Q72" s="86">
        <v>38246.199999999997</v>
      </c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G72" s="87">
        <f t="shared" si="1"/>
        <v>338335.4</v>
      </c>
      <c r="BH72" s="1" t="s">
        <v>64</v>
      </c>
    </row>
    <row r="73" spans="1:60" s="1" customFormat="1" ht="12.75" customHeight="1" x14ac:dyDescent="0.2">
      <c r="C73" s="1" t="s">
        <v>240</v>
      </c>
      <c r="D73" s="4" t="s">
        <v>241</v>
      </c>
      <c r="E73" s="85"/>
      <c r="F73" s="86">
        <v>18815.2</v>
      </c>
      <c r="G73" s="86">
        <v>18065.2</v>
      </c>
      <c r="H73" s="86">
        <v>16210.2</v>
      </c>
      <c r="I73" s="86">
        <v>25795.200000000001</v>
      </c>
      <c r="J73" s="86">
        <v>23245.200000000001</v>
      </c>
      <c r="K73" s="86">
        <v>22480.2</v>
      </c>
      <c r="L73" s="86">
        <v>32568.2</v>
      </c>
      <c r="M73" s="86">
        <v>31818.2</v>
      </c>
      <c r="N73" s="86">
        <v>29987.200000000001</v>
      </c>
      <c r="O73" s="86">
        <v>40827.199999999997</v>
      </c>
      <c r="P73" s="86">
        <v>40277.199999999997</v>
      </c>
      <c r="Q73" s="86">
        <v>38246.199999999997</v>
      </c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G73" s="87">
        <f t="shared" ref="BG73:BG76" si="2">SUM(F73:BE73)</f>
        <v>338335.4</v>
      </c>
      <c r="BH73" s="1" t="s">
        <v>64</v>
      </c>
    </row>
    <row r="74" spans="1:60" s="1" customFormat="1" ht="12.75" customHeight="1" x14ac:dyDescent="0.2">
      <c r="C74" s="1" t="s">
        <v>242</v>
      </c>
      <c r="D74" s="4" t="s">
        <v>243</v>
      </c>
      <c r="E74" s="85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G74" s="87">
        <f t="shared" si="2"/>
        <v>0</v>
      </c>
      <c r="BH74" s="1" t="s">
        <v>16</v>
      </c>
    </row>
    <row r="75" spans="1:60" s="1" customFormat="1" ht="12.75" customHeight="1" x14ac:dyDescent="0.2">
      <c r="C75" s="1" t="s">
        <v>248</v>
      </c>
      <c r="D75" s="4" t="s">
        <v>249</v>
      </c>
      <c r="E75" s="85"/>
      <c r="F75" s="86">
        <v>18815.2</v>
      </c>
      <c r="G75" s="86">
        <v>18065.2</v>
      </c>
      <c r="H75" s="86">
        <v>16210.2</v>
      </c>
      <c r="I75" s="86">
        <v>25795.200000000001</v>
      </c>
      <c r="J75" s="86">
        <v>23245.200000000001</v>
      </c>
      <c r="K75" s="86">
        <v>22480.2</v>
      </c>
      <c r="L75" s="86">
        <v>32568.2</v>
      </c>
      <c r="M75" s="86">
        <v>31818.2</v>
      </c>
      <c r="N75" s="86">
        <v>29987.200000000001</v>
      </c>
      <c r="O75" s="86">
        <v>40827.199999999997</v>
      </c>
      <c r="P75" s="86">
        <v>40277.199999999997</v>
      </c>
      <c r="Q75" s="86">
        <v>38246.199999999997</v>
      </c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G75" s="87">
        <f t="shared" si="2"/>
        <v>338335.4</v>
      </c>
      <c r="BH75" s="1" t="s">
        <v>64</v>
      </c>
    </row>
    <row r="76" spans="1:60" s="1" customFormat="1" ht="12.75" customHeight="1" x14ac:dyDescent="0.2">
      <c r="C76" s="1" t="s">
        <v>254</v>
      </c>
      <c r="D76" s="4" t="s">
        <v>255</v>
      </c>
      <c r="E76" s="85"/>
      <c r="F76" s="86">
        <v>18815.2</v>
      </c>
      <c r="G76" s="86">
        <v>18065.2</v>
      </c>
      <c r="H76" s="86">
        <v>16210.2</v>
      </c>
      <c r="I76" s="86">
        <v>25795.200000000001</v>
      </c>
      <c r="J76" s="86">
        <v>23245.200000000001</v>
      </c>
      <c r="K76" s="86">
        <v>22480.2</v>
      </c>
      <c r="L76" s="86">
        <v>32568.2</v>
      </c>
      <c r="M76" s="86">
        <v>31818.2</v>
      </c>
      <c r="N76" s="86">
        <v>29987.200000000001</v>
      </c>
      <c r="O76" s="86">
        <v>40827.199999999997</v>
      </c>
      <c r="P76" s="86">
        <v>40277.199999999997</v>
      </c>
      <c r="Q76" s="86">
        <v>38246.199999999997</v>
      </c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G76" s="87">
        <f t="shared" si="2"/>
        <v>338335.4</v>
      </c>
      <c r="BH76" s="1" t="s">
        <v>64</v>
      </c>
    </row>
    <row r="77" spans="1:60" x14ac:dyDescent="0.25">
      <c r="A77" s="1"/>
      <c r="B77" s="1"/>
    </row>
    <row r="78" spans="1:60" x14ac:dyDescent="0.25">
      <c r="A78" s="1"/>
      <c r="B78" s="1"/>
    </row>
    <row r="79" spans="1:60" x14ac:dyDescent="0.25">
      <c r="BG79" s="6"/>
    </row>
  </sheetData>
  <conditionalFormatting sqref="C9:C76">
    <cfRule type="expression" dxfId="74" priority="1" stopIfTrue="1">
      <formula>EXACT($BH9,"HDR")</formula>
    </cfRule>
    <cfRule type="expression" dxfId="73" priority="2" stopIfTrue="1">
      <formula>EXACT($BH9,"TTL")</formula>
    </cfRule>
    <cfRule type="expression" dxfId="72" priority="3" stopIfTrue="1">
      <formula>EXACT($BH9,"CLN")</formula>
    </cfRule>
  </conditionalFormatting>
  <conditionalFormatting sqref="D9:D76">
    <cfRule type="expression" dxfId="71" priority="4" stopIfTrue="1">
      <formula>EXACT($BH9,"HDR")</formula>
    </cfRule>
    <cfRule type="expression" dxfId="70" priority="5" stopIfTrue="1">
      <formula>EXACT($BH9,"TTL")</formula>
    </cfRule>
    <cfRule type="expression" dxfId="69" priority="6" stopIfTrue="1">
      <formula>EXACT($BH9,"CLN")</formula>
    </cfRule>
  </conditionalFormatting>
  <conditionalFormatting sqref="F9:BE76">
    <cfRule type="expression" dxfId="68" priority="7" stopIfTrue="1">
      <formula>EXACT($BH9,"TTL")</formula>
    </cfRule>
    <cfRule type="expression" dxfId="67" priority="8" stopIfTrue="1">
      <formula>EXACT($BH9,"CLN")</formula>
    </cfRule>
  </conditionalFormatting>
  <conditionalFormatting sqref="BG9:BG76">
    <cfRule type="expression" dxfId="66" priority="9" stopIfTrue="1">
      <formula>EXACT($BH9,"TTL")</formula>
    </cfRule>
    <cfRule type="expression" dxfId="65" priority="10" stopIfTrue="1">
      <formula>EXACT($BH9,"CLN")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039B168217174592826A877BFA43A9" ma:contentTypeVersion="17" ma:contentTypeDescription="Create a new document." ma:contentTypeScope="" ma:versionID="4842f63207d4c2dcec6baed7ca912f13">
  <xsd:schema xmlns:xsd="http://www.w3.org/2001/XMLSchema" xmlns:xs="http://www.w3.org/2001/XMLSchema" xmlns:p="http://schemas.microsoft.com/office/2006/metadata/properties" xmlns:ns2="aeb048b6-0428-400c-8d10-c4469df00e1b" xmlns:ns3="e827ce86-d863-4369-98b8-b421fe338836" targetNamespace="http://schemas.microsoft.com/office/2006/metadata/properties" ma:root="true" ma:fieldsID="a11d720ee11aa6133a87752a7ba6514d" ns2:_="" ns3:_="">
    <xsd:import namespace="aeb048b6-0428-400c-8d10-c4469df00e1b"/>
    <xsd:import namespace="e827ce86-d863-4369-98b8-b421fe3388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pdated_x003f_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b048b6-0428-400c-8d10-c4469df0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pdated_x003f_" ma:index="17" nillable="true" ma:displayName="Comments from Last Quarter" ma:description="&#10;" ma:format="Dropdown" ma:internalName="Updated_x003f_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5421150-2f0d-405c-a988-9a2041dfbf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27ce86-d863-4369-98b8-b421fe33883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2d6ef19-fee9-4800-9bfa-6c25ee7cb92e}" ma:internalName="TaxCatchAll" ma:showField="CatchAllData" ma:web="e827ce86-d863-4369-98b8-b421fe3388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E E E A A B Q S w M E F A A C A A g A f L 0 t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H y 9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v S 1 a C d y o 8 T o B A A B F A w A A E w A c A E Z v c m 1 1 b G F z L 1 N l Y 3 R p b 2 4 x L m 0 g o h g A K K A U A A A A A A A A A A A A A A A A A A A A A A A A A A A A d Z L B b 4 I w F M b v J P w P T X f R h B B g 6 r Y Y D 4 b s s M u W T L c d j I e C b 4 M I r S k P o y H 8 7 y v U D U X b S 5 P f a 7 / v v X 4 t I M Z U c L L Q u z + 1 L d s q E i Z h Q 5 Y s y i A g M 5 I B 2 h Z R a y F K G Y M i z 4 c Y M j c s p Q S O X 0 J u I y G 2 g 2 G 1 e m U 5 z K i + S d f 1 K h Q c 1 Z G 1 o w X u a J g w / t O I H 3 d A l V J 7 1 F 1 K x o t v I f N Q Z G X O m 2 I x 0 G 5 O V d F 5 H I u S I + F K n T o E V Z k g H L B 2 S E X 1 F f + P M 3 5 s c e A F Y 6 + h L x w n I 7 e R 7 H h g 4 P c G P j L w s Y F P D P z B w B 8 N / O k 2 9 z 0 D N 8 z r 9 + a t h / 9 5 v E M u 9 i o P / Y p F F 4 k u n P C g F 5 z T P f u Z 1 g f f p X u B t 9 R O p T d M Q H a a f f O m 3 4 u s 1 Q R 0 j i j T q M Q m e f r J s h L o e f t C b k D e H q A t d W 7 X 7 T l X X + t k c G F b D 2 0 r 5 W b H 6 S 9 Q S w E C L Q A U A A I A C A B 8 v S 1 a T H W Q k q U A A A D 2 A A A A E g A A A A A A A A A A A A A A A A A A A A A A Q 2 9 u Z m l n L 1 B h Y 2 t h Z 2 U u e G 1 s U E s B A i 0 A F A A C A A g A f L 0 t W g / K 6 a u k A A A A 6 Q A A A B M A A A A A A A A A A A A A A A A A 8 Q A A A F t D b 2 5 0 Z W 5 0 X 1 R 5 c G V z X S 5 4 b W x Q S w E C L Q A U A A I A C A B 8 v S 1 a C d y o 8 T o B A A B F A w A A E w A A A A A A A A A A A A A A A A D i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C w A A A A A A A N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J i N D k y N D g t N 2 F m O S 0 0 N T d l L T h i Z j c t Y j F l Z T V h M z M 0 M z l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R U M D Y 6 N D M 6 N T c u N z E 5 M D M 3 N l o i I C 8 + P E V u d H J 5 I F R 5 c G U 9 I k Z p b G x D b 2 x 1 b W 5 U e X B l c y I g V m F s d W U 9 I n N C Z 0 1 H I i A v P j x F b n R y e S B U e X B l P S J G a W x s Q 2 9 s d W 1 u T m F t Z X M i I F Z h b H V l P S J z W y Z x d W 9 0 O 0 F j Y 2 9 1 b n Q g b m F t Z S Z x d W 9 0 O y w m c X V v d D t W Y W x 1 Z S Z x d W 9 0 O y w m c X V v d D t B d H R y a W J 1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v Q X V 0 b 1 J l b W 9 2 Z W R D b 2 x 1 b W 5 z M S 5 7 Q W N j b 3 V u d C B u Y W 1 l L D B 9 J n F 1 b 3 Q 7 L C Z x d W 9 0 O 1 N l Y 3 R p b 2 4 x L 1 R h Y m x l M i 9 B d X R v U m V t b 3 Z l Z E N v b H V t b n M x L n t W Y W x 1 Z S w x f S Z x d W 9 0 O y w m c X V v d D t T Z W N 0 a W 9 u M S 9 U Y W J s Z T I v Q X V 0 b 1 J l b W 9 2 Z W R D b 2 x 1 b W 5 z M S 5 7 Q X R 0 c m l i d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B Y 2 N v d W 5 0 I G 5 h b W U s M H 0 m c X V v d D s s J n F 1 b 3 Q 7 U 2 V j d G l v b j E v V G F i b G U y L 0 F 1 d G 9 S Z W 1 v d m V k Q 2 9 s d W 1 u c z E u e 1 Z h b H V l L D F 9 J n F 1 b 3 Q 7 L C Z x d W 9 0 O 1 N l Y 3 R p b 2 4 x L 1 R h Y m x l M i 9 B d X R v U m V t b 3 Z l Z E N v b H V t b n M x L n t B d H R y a W J 1 d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9 y Z G V y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/ U w G l 9 J X x E r E B n g x 3 G a m c A A A A A A g A A A A A A E G Y A A A A B A A A g A A A A k Q u j G J m 1 w 6 1 + u z q + N k T t + N i x w m Y Y q C 0 f a L T 9 1 6 5 P k j c A A A A A D o A A A A A C A A A g A A A A 5 j 8 P k L u r K 3 8 z j c 5 F b Q W A 4 M y D r h t a 2 + x g H j 7 i e B q + c Q l Q A A A A z 3 0 O g d x q u A m J / R f g u T O S W 8 R h l Q U Y 6 a n y Q h + K f J / v 5 i L G M W J H V g h C Q l 6 R o Z x s W x M 8 L Y a r e 5 L E x 1 a 5 w c V + e i 6 5 p W G y s g E C a Q V i o K a A q 4 0 d I V 5 A A A A A F b q 4 D 7 t M 8 I 0 Y S S x I o / Q a 5 o o G M + U 8 d m i t C j m r W u M r V S H E X n q k W 6 3 s n l b G P Q c w X G 9 / J 2 R 5 p A C q 6 6 w w N G u Q N J 9 7 p A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827ce86-d863-4369-98b8-b421fe338836">
      <UserInfo>
        <DisplayName>Shoaib Mustafa</DisplayName>
        <AccountId>40</AccountId>
        <AccountType/>
      </UserInfo>
    </SharedWithUsers>
    <Updated_x003f_ xmlns="aeb048b6-0428-400c-8d10-c4469df00e1b" xsi:nil="true"/>
    <TaxCatchAll xmlns="e827ce86-d863-4369-98b8-b421fe338836" xsi:nil="true"/>
    <lcf76f155ced4ddcb4097134ff3c332f xmlns="aeb048b6-0428-400c-8d10-c4469df00e1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2E7D05-7E0D-4655-B0CA-B0F7A533D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b048b6-0428-400c-8d10-c4469df00e1b"/>
    <ds:schemaRef ds:uri="e827ce86-d863-4369-98b8-b421fe3388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165F15-250D-4200-9012-E42FE7A23DA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F6EAE18-E601-41FE-80FF-FE70A3E0EC6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34B0D4-DCA9-4320-8FA3-4A821A62CC9A}">
  <ds:schemaRefs>
    <ds:schemaRef ds:uri="http://schemas.microsoft.com/office/2006/metadata/properties"/>
    <ds:schemaRef ds:uri="http://schemas.microsoft.com/office/infopath/2007/PartnerControls"/>
    <ds:schemaRef ds:uri="e827ce86-d863-4369-98b8-b421fe338836"/>
    <ds:schemaRef ds:uri="aeb048b6-0428-400c-8d10-c4469df00e1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2021</vt:lpstr>
      <vt:lpstr>2022</vt:lpstr>
      <vt:lpstr>BUDGET 2023</vt:lpstr>
      <vt:lpstr>DOR 2023-09</vt:lpstr>
      <vt:lpstr>FEA 2023-09</vt:lpstr>
      <vt:lpstr>TRX 2023-09</vt:lpstr>
      <vt:lpstr>BRK 2023-09</vt:lpstr>
      <vt:lpstr>FEA</vt:lpstr>
      <vt:lpstr>TRX</vt:lpstr>
      <vt:lpstr>BRK</vt:lpstr>
      <vt:lpstr>Final Budget</vt:lpstr>
      <vt:lpstr>Table2</vt:lpstr>
      <vt:lpstr>Sheet1</vt:lpstr>
      <vt:lpstr>'2021'!Print_Titles</vt:lpstr>
      <vt:lpstr>'GL PL Period Analysis With Br.'!Print_Titles</vt:lpstr>
      <vt:lpstr>'GL PL Period Analysis With Dept'!Print_Titles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Myra March</dc:creator>
  <cp:keywords/>
  <dc:description/>
  <cp:lastModifiedBy>Anthony Penzes</cp:lastModifiedBy>
  <cp:revision/>
  <dcterms:created xsi:type="dcterms:W3CDTF">2022-10-18T16:27:03Z</dcterms:created>
  <dcterms:modified xsi:type="dcterms:W3CDTF">2025-03-10T13:39:24Z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0x01010015039B168217174592826A877BFA43A9</vt:lpwstr>
  </property>
</Properties>
</file>